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1" autoFilterDateGrouping="1"/>
  </bookViews>
  <sheets>
    <sheet name="TD62" sheetId="1" state="visible" r:id="rId1"/>
    <sheet name="BD6" sheetId="2" state="visible" r:id="rId2"/>
    <sheet name="Dictionary" sheetId="3" state="visible" r:id="rId3"/>
    <sheet name="OBS" sheetId="4" state="visible" r:id="rId4"/>
    <sheet name="dimCalendario" sheetId="5" state="visible" r:id="rId5"/>
  </sheets>
  <definedNames>
    <definedName name="solver_eng" localSheetId="1" hidden="1">1</definedName>
    <definedName name="solver_neg" localSheetId="1" hidden="1">1</definedName>
    <definedName name="solver_num" localSheetId="1" hidden="1">0</definedName>
    <definedName name="solver_opt" localSheetId="1" hidden="1">'BD6'!$L$6</definedName>
    <definedName name="solver_typ" localSheetId="1" hidden="1">1</definedName>
    <definedName name="solver_val" localSheetId="1" hidden="1">0</definedName>
    <definedName name="solver_ver" localSheetId="1" hidden="1">3</definedName>
  </definedNames>
  <calcPr calcId="191029" fullCalcOnLoad="1"/>
  <pivotCaches>
    <pivotCache cacheId="3" r:id="rId6"/>
  </pivotCaches>
</workbook>
</file>

<file path=xl/styles.xml><?xml version="1.0" encoding="utf-8"?>
<styleSheet xmlns="http://schemas.openxmlformats.org/spreadsheetml/2006/main">
  <numFmts count="0"/>
  <fonts count="14">
    <font>
      <name val="Aptos Narrow"/>
      <family val="2"/>
      <color theme="1"/>
      <sz val="11"/>
      <scheme val="minor"/>
    </font>
    <font>
      <name val="Aptos Narrow"/>
      <family val="2"/>
      <b val="1"/>
      <color theme="0"/>
      <sz val="11"/>
      <scheme val="minor"/>
    </font>
    <font>
      <name val="Aptos Narrow"/>
      <family val="2"/>
      <b val="1"/>
      <color theme="1"/>
      <sz val="11"/>
      <scheme val="minor"/>
    </font>
    <font>
      <name val="Aptos Narrow"/>
      <family val="2"/>
      <color theme="0"/>
      <sz val="11"/>
      <scheme val="minor"/>
    </font>
    <font>
      <name val="Aptos Narrow"/>
      <family val="2"/>
      <color theme="1"/>
      <sz val="8"/>
      <scheme val="minor"/>
    </font>
    <font>
      <name val="Aptos Narrow"/>
      <family val="2"/>
      <color theme="1"/>
      <sz val="11"/>
      <scheme val="minor"/>
    </font>
    <font>
      <name val="Aptos Narrow"/>
      <family val="2"/>
      <color theme="0"/>
      <sz val="11"/>
      <scheme val="minor"/>
    </font>
    <font>
      <name val="Aptos Narrow"/>
      <family val="2"/>
      <color theme="1"/>
      <sz val="8"/>
      <scheme val="minor"/>
    </font>
    <font>
      <name val="Aptos Narrow"/>
      <family val="2"/>
      <color theme="1"/>
      <sz val="11"/>
      <scheme val="minor"/>
    </font>
    <font>
      <name val="Aptos Narrow"/>
      <family val="2"/>
      <color theme="1"/>
      <sz val="10"/>
      <scheme val="minor"/>
    </font>
    <font>
      <name val="Aptos Narrow"/>
      <family val="2"/>
      <b val="1"/>
      <i val="1"/>
      <color theme="1"/>
      <sz val="11"/>
      <scheme val="minor"/>
    </font>
    <font>
      <name val="Arial"/>
      <family val="2"/>
      <color theme="1"/>
      <sz val="11"/>
    </font>
    <font>
      <name val="Aptos Narrow"/>
      <family val="2"/>
      <color theme="1"/>
      <sz val="11"/>
      <scheme val="minor"/>
    </font>
    <font>
      <name val="Aptos Narrow"/>
      <family val="2"/>
      <color theme="1"/>
      <sz val="11"/>
      <scheme val="minor"/>
    </font>
  </fonts>
  <fills count="8">
    <fill>
      <patternFill/>
    </fill>
    <fill>
      <patternFill patternType="gray125"/>
    </fill>
    <fill>
      <patternFill patternType="solid">
        <fgColor theme="9" tint="0.3999755851924192"/>
        <bgColor indexed="64"/>
      </patternFill>
    </fill>
    <fill>
      <patternFill patternType="solid">
        <fgColor rgb="FF99FF99"/>
        <bgColor indexed="64"/>
      </patternFill>
    </fill>
    <fill>
      <patternFill patternType="solid">
        <fgColor auto="1"/>
        <bgColor indexed="64"/>
      </patternFill>
    </fill>
    <fill>
      <patternFill patternType="solid">
        <fgColor auto="1"/>
        <bgColor theme="4" tint="0.7999816888943144"/>
      </patternFill>
    </fill>
    <fill>
      <patternFill patternType="solid">
        <fgColor rgb="FFFFFF00"/>
        <bgColor indexed="64"/>
      </patternFill>
    </fill>
    <fill>
      <patternFill patternType="solid">
        <fgColor theme="4" tint="0.7999816888943144"/>
        <bgColor theme="4" tint="0.7999816888943144"/>
      </patternFill>
    </fill>
  </fills>
  <borders count="7">
    <border>
      <left/>
      <right/>
      <top/>
      <bottom/>
      <diagonal/>
    </border>
    <border>
      <left/>
      <right/>
      <top style="thin">
        <color theme="9" tint="0.3999755851924192"/>
      </top>
      <bottom style="thin">
        <color theme="9" tint="0.3999755851924192"/>
      </bottom>
      <diagonal/>
    </border>
    <border>
      <left/>
      <right/>
      <top/>
      <bottom style="thin">
        <color theme="9" tint="0.3999755851924192"/>
      </bottom>
      <diagonal/>
    </border>
    <border>
      <left/>
      <right/>
      <top style="thin">
        <color theme="9" tint="0.3999755851924192"/>
      </top>
      <bottom/>
      <diagonal/>
    </border>
    <border>
      <left style="thin">
        <color indexed="64"/>
      </left>
      <right style="thin">
        <color indexed="64"/>
      </right>
      <top style="thin">
        <color indexed="64"/>
      </top>
      <bottom style="thin">
        <color indexed="64"/>
      </bottom>
      <diagonal/>
    </border>
    <border>
      <left/>
      <right/>
      <top style="thin">
        <color theme="4" tint="0.3999755851924192"/>
      </top>
      <bottom style="thin">
        <color theme="4" tint="0.3999755851924192"/>
      </bottom>
      <diagonal/>
    </border>
    <border>
      <left style="hair">
        <color indexed="64"/>
      </left>
      <right/>
      <top style="thin">
        <color theme="4" tint="0.3999755851924192"/>
      </top>
      <bottom style="thin">
        <color theme="4" tint="0.3999755851924192"/>
      </bottom>
      <diagonal/>
    </border>
  </borders>
  <cellStyleXfs count="1">
    <xf numFmtId="0" fontId="13" fillId="0" borderId="0"/>
  </cellStyleXfs>
  <cellXfs count="58">
    <xf numFmtId="0" fontId="0" fillId="0" borderId="0" pivotButton="0" quotePrefix="0" xfId="0"/>
    <xf numFmtId="0" fontId="0" fillId="0" borderId="0" pivotButton="0" quotePrefix="1" xfId="0"/>
    <xf numFmtId="0" fontId="4" fillId="0" borderId="0" pivotButton="0" quotePrefix="0" xfId="0"/>
    <xf numFmtId="0" fontId="4" fillId="0" borderId="0" pivotButton="1" quotePrefix="0" xfId="0"/>
    <xf numFmtId="4" fontId="4" fillId="0" borderId="0" pivotButton="0" quotePrefix="0" xfId="0"/>
    <xf numFmtId="0" fontId="7" fillId="0" borderId="0" pivotButton="0" quotePrefix="0" xfId="0"/>
    <xf numFmtId="2" fontId="4" fillId="0" borderId="0" pivotButton="0" quotePrefix="0" xfId="0"/>
    <xf numFmtId="0" fontId="4" fillId="3" borderId="0" pivotButton="0" quotePrefix="0" xfId="0"/>
    <xf numFmtId="0" fontId="1" fillId="0" borderId="2" pivotButton="0" quotePrefix="0" xfId="0"/>
    <xf numFmtId="14" fontId="0" fillId="0" borderId="0" pivotButton="0" quotePrefix="0" xfId="0"/>
    <xf numFmtId="0" fontId="5" fillId="0" borderId="0" pivotButton="0" quotePrefix="0" xfId="0"/>
    <xf numFmtId="49" fontId="5" fillId="0" borderId="0" pivotButton="0" quotePrefix="0" xfId="0"/>
    <xf numFmtId="0" fontId="10" fillId="0" borderId="0" pivotButton="0" quotePrefix="0" xfId="0"/>
    <xf numFmtId="0" fontId="0" fillId="2" borderId="0" pivotButton="0" quotePrefix="1" xfId="0"/>
    <xf numFmtId="0" fontId="5" fillId="0" borderId="0" applyAlignment="1" pivotButton="0" quotePrefix="0" xfId="0">
      <alignment vertical="center"/>
    </xf>
    <xf numFmtId="0" fontId="6" fillId="0" borderId="0" pivotButton="0" quotePrefix="0" xfId="0"/>
    <xf numFmtId="0" fontId="6" fillId="0" borderId="0" applyAlignment="1" pivotButton="0" quotePrefix="0" xfId="0">
      <alignment vertical="center"/>
    </xf>
    <xf numFmtId="0" fontId="6" fillId="0" borderId="0" applyAlignment="1" pivotButton="0" quotePrefix="0" xfId="0">
      <alignment horizontal="left" vertical="center"/>
    </xf>
    <xf numFmtId="14" fontId="3" fillId="0" borderId="0" applyAlignment="1" pivotButton="0" quotePrefix="0" xfId="0">
      <alignment horizontal="center" vertical="center"/>
    </xf>
    <xf numFmtId="0" fontId="6" fillId="0" borderId="0" applyAlignment="1" pivotButton="0" quotePrefix="0" xfId="0">
      <alignment horizontal="center" vertical="center"/>
    </xf>
    <xf numFmtId="0" fontId="3"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horizontal="center" vertical="center"/>
    </xf>
    <xf numFmtId="0" fontId="4" fillId="2" borderId="4" applyAlignment="1" pivotButton="0" quotePrefix="0" xfId="0">
      <alignment horizontal="center"/>
    </xf>
    <xf numFmtId="0" fontId="4" fillId="3" borderId="4" applyAlignment="1" pivotButton="0" quotePrefix="0" xfId="0">
      <alignment horizontal="center"/>
    </xf>
    <xf numFmtId="0" fontId="2" fillId="0" borderId="0" pivotButton="0" quotePrefix="0" xfId="0"/>
    <xf numFmtId="0" fontId="1" fillId="0" borderId="2" applyAlignment="1" pivotButton="0" quotePrefix="0" xfId="0">
      <alignment horizontal="center"/>
    </xf>
    <xf numFmtId="0" fontId="11" fillId="0" borderId="0" pivotButton="0" quotePrefix="0" xfId="0"/>
    <xf numFmtId="0" fontId="4" fillId="4" borderId="0" pivotButton="0" quotePrefix="0" xfId="0"/>
    <xf numFmtId="0" fontId="0" fillId="0" borderId="1" pivotButton="0" quotePrefix="0" xfId="0"/>
    <xf numFmtId="0" fontId="0" fillId="0" borderId="3" pivotButton="0" quotePrefix="0" xfId="0"/>
    <xf numFmtId="0" fontId="9" fillId="0" borderId="0" applyAlignment="1" pivotButton="0" quotePrefix="0" xfId="0">
      <alignment horizontal="left"/>
    </xf>
    <xf numFmtId="14" fontId="9" fillId="0" borderId="0" applyAlignment="1" pivotButton="0" quotePrefix="0" xfId="0">
      <alignment horizontal="center"/>
    </xf>
    <xf numFmtId="0" fontId="0" fillId="0" borderId="0" applyAlignment="1" pivotButton="0" quotePrefix="0" xfId="0">
      <alignment horizontal="left"/>
    </xf>
    <xf numFmtId="14" fontId="0" fillId="0" borderId="0" applyAlignment="1" pivotButton="0" quotePrefix="0" xfId="0">
      <alignment horizontal="center"/>
    </xf>
    <xf numFmtId="0" fontId="0" fillId="0" borderId="0" applyAlignment="1" pivotButton="0" quotePrefix="0" xfId="0">
      <alignment horizontal="center"/>
    </xf>
    <xf numFmtId="0" fontId="0" fillId="0" borderId="0" applyAlignment="1" pivotButton="0" quotePrefix="1" xfId="0">
      <alignment horizontal="center" vertical="center"/>
    </xf>
    <xf numFmtId="0" fontId="0" fillId="0" borderId="0" applyAlignment="1" pivotButton="0" quotePrefix="0" xfId="0">
      <alignment horizontal="right"/>
    </xf>
    <xf numFmtId="0" fontId="9" fillId="0" borderId="0" applyAlignment="1" pivotButton="0" quotePrefix="0" xfId="0">
      <alignment horizontal="center"/>
    </xf>
    <xf numFmtId="0" fontId="8" fillId="0" borderId="0" pivotButton="0" quotePrefix="0" xfId="0"/>
    <xf numFmtId="4" fontId="0" fillId="0" borderId="0" applyAlignment="1" pivotButton="0" quotePrefix="0" xfId="0">
      <alignment horizontal="right"/>
    </xf>
    <xf numFmtId="0" fontId="12" fillId="0" borderId="0" pivotButton="0" quotePrefix="0" xfId="0"/>
    <xf numFmtId="0" fontId="13" fillId="0" borderId="0" pivotButton="0" quotePrefix="0" xfId="0"/>
    <xf numFmtId="0" fontId="0" fillId="4" borderId="1" pivotButton="0" quotePrefix="0" xfId="0"/>
    <xf numFmtId="0" fontId="0" fillId="4" borderId="0" pivotButton="0" quotePrefix="0" xfId="0"/>
    <xf numFmtId="0" fontId="0" fillId="5" borderId="0" pivotButton="0" quotePrefix="0" xfId="0"/>
    <xf numFmtId="0" fontId="9" fillId="5" borderId="0" applyAlignment="1" pivotButton="0" quotePrefix="0" xfId="0">
      <alignment horizontal="center"/>
    </xf>
    <xf numFmtId="0" fontId="0" fillId="4" borderId="0" applyAlignment="1" pivotButton="0" quotePrefix="0" xfId="0">
      <alignment horizontal="center" vertical="center"/>
    </xf>
    <xf numFmtId="0" fontId="0" fillId="5" borderId="0" applyAlignment="1" pivotButton="0" quotePrefix="0" xfId="0">
      <alignment horizontal="right"/>
    </xf>
    <xf numFmtId="4" fontId="9" fillId="0" borderId="0" applyAlignment="1" pivotButton="0" quotePrefix="0" xfId="0">
      <alignment horizontal="right"/>
    </xf>
    <xf numFmtId="4" fontId="9" fillId="5" borderId="0" applyAlignment="1" pivotButton="0" quotePrefix="0" xfId="0">
      <alignment horizontal="right"/>
    </xf>
    <xf numFmtId="4" fontId="5" fillId="0" borderId="0" pivotButton="0" quotePrefix="0" xfId="0"/>
    <xf numFmtId="4" fontId="0" fillId="6" borderId="0" applyAlignment="1" pivotButton="0" quotePrefix="0" xfId="0">
      <alignment horizontal="right"/>
    </xf>
    <xf numFmtId="0" fontId="0" fillId="2" borderId="0" applyAlignment="1" pivotButton="0" quotePrefix="1" xfId="0">
      <alignment horizontal="center"/>
    </xf>
    <xf numFmtId="0" fontId="0" fillId="0" borderId="0" pivotButton="0" quotePrefix="1" xfId="0"/>
    <xf numFmtId="0" fontId="0" fillId="7" borderId="6" pivotButton="0" quotePrefix="1" xfId="0"/>
    <xf numFmtId="0" fontId="0" fillId="7" borderId="5" pivotButton="0" quotePrefix="1" xfId="0"/>
    <xf numFmtId="0" fontId="0" fillId="2" borderId="5" applyAlignment="1" pivotButton="0" quotePrefix="1" xfId="0">
      <alignment horizontal="center"/>
    </xf>
  </cellXfs>
  <cellStyles count="1">
    <cellStyle name="Normal" xfId="0" builtinId="0"/>
  </cellStyles>
  <dxfs count="101">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fill>
        <patternFill>
          <fgColor indexed="64"/>
          <bgColor auto="1"/>
        </patternFill>
      </fill>
    </dxf>
    <dxf>
      <fill>
        <patternFill>
          <fgColor indexed="64"/>
          <bgColor auto="1"/>
        </patternFill>
      </fill>
      <border outline="0">
        <left/>
        <right/>
        <top style="thin">
          <color theme="9" tint="0.3999755851924192"/>
        </top>
        <bottom style="thin">
          <color theme="9" tint="0.3999755851924192"/>
        </bottom>
      </border>
    </dxf>
    <dxf>
      <fill>
        <patternFill>
          <fgColor indexed="64"/>
          <bgColor auto="1"/>
        </patternFill>
      </fill>
      <border outline="0">
        <left/>
        <right/>
        <top style="thin">
          <color theme="9" tint="0.3999755851924192"/>
        </top>
        <bottom style="thin">
          <color theme="9" tint="0.3999755851924192"/>
        </bottom>
      </border>
    </dxf>
    <dxf>
      <numFmt numFmtId="0" formatCode="General"/>
      <fill>
        <patternFill>
          <fgColor indexed="64"/>
          <bgColor auto="1"/>
        </patternFill>
      </fill>
      <border outline="0">
        <left/>
        <right/>
        <top style="thin">
          <color theme="9" tint="0.3999755851924192"/>
        </top>
        <bottom style="thin">
          <color theme="9" tint="0.3999755851924192"/>
        </bottom>
      </border>
    </dxf>
    <dxf>
      <border outline="0">
        <top style="thin">
          <color theme="9" tint="0.3999755851924192"/>
        </top>
      </border>
    </dxf>
    <dxf>
      <border outline="0">
        <top style="thin">
          <color theme="9" tint="0.3999755851924192"/>
        </top>
        <bottom style="thin">
          <color theme="9" tint="0.3999755851924192"/>
        </bottom>
      </border>
    </dxf>
    <dxf>
      <fill>
        <patternFill>
          <fgColor indexed="64"/>
          <bgColor auto="1"/>
        </patternFill>
      </fill>
    </dxf>
    <dxf>
      <border outline="0">
        <bottom style="thin">
          <color theme="9" tint="0.3999755851924192"/>
        </bottom>
      </border>
    </dxf>
    <dxf>
      <font>
        <name val="Aptos Narrow"/>
        <family val="2"/>
        <b val="1"/>
        <strike val="0"/>
        <outline val="0"/>
        <shadow val="0"/>
        <condense val="0"/>
        <color theme="0"/>
        <extend val="0"/>
        <sz val="11"/>
        <vertAlign val="baseline"/>
        <scheme val="minor"/>
      </font>
      <fill>
        <patternFill>
          <fgColor indexed="64"/>
          <bgColor auto="1"/>
        </patternFill>
      </fill>
    </dxf>
    <dxf>
      <font>
        <name val="Aptos Narrow"/>
        <family val="2"/>
        <strike val="0"/>
        <outline val="0"/>
        <shadow val="0"/>
        <condense val="0"/>
        <color theme="1"/>
        <extend val="0"/>
        <sz val="11"/>
        <vertAlign val="baseline"/>
        <scheme val="minor"/>
      </font>
      <fill>
        <patternFill>
          <fgColor theme="4" tint="0.7999816888943144"/>
          <bgColor auto="1"/>
        </patternFill>
      </fill>
      <alignment horizontal="right" vertical="bottom"/>
    </dxf>
    <dxf>
      <font>
        <name val="Aptos Narrow"/>
        <family val="2"/>
        <strike val="0"/>
        <outline val="0"/>
        <shadow val="0"/>
        <condense val="0"/>
        <color theme="1"/>
        <extend val="0"/>
        <sz val="10"/>
        <vertAlign val="baseline"/>
        <scheme val="minor"/>
      </font>
      <numFmt numFmtId="4" formatCode="#,##0.00"/>
      <fill>
        <patternFill>
          <fgColor theme="4" tint="0.7999816888943144"/>
          <bgColor auto="1"/>
        </patternFill>
      </fill>
      <alignment horizontal="right" vertical="bottom"/>
    </dxf>
    <dxf>
      <font>
        <name val="Aptos Narrow"/>
        <family val="2"/>
        <strike val="0"/>
        <outline val="0"/>
        <shadow val="0"/>
        <condense val="0"/>
        <color theme="1"/>
        <extend val="0"/>
        <sz val="11"/>
        <vertAlign val="baseline"/>
        <scheme val="minor"/>
      </font>
      <numFmt numFmtId="0" formatCode="General"/>
      <fill>
        <patternFill>
          <fgColor indexed="64"/>
          <bgColor auto="1"/>
        </patternFill>
      </fill>
      <alignment horizontal="center" vertical="center"/>
    </dxf>
    <dxf>
      <font>
        <name val="Aptos Narrow"/>
        <family val="2"/>
        <strike val="0"/>
        <outline val="0"/>
        <shadow val="0"/>
        <condense val="0"/>
        <color theme="1"/>
        <extend val="0"/>
        <sz val="10"/>
        <vertAlign val="baseline"/>
        <scheme val="minor"/>
      </font>
      <fill>
        <patternFill>
          <fgColor theme="4" tint="0.7999816888943144"/>
          <bgColor auto="1"/>
        </patternFill>
      </fill>
      <alignment horizontal="center" vertical="bottom"/>
    </dxf>
    <dxf>
      <font>
        <sz val="10"/>
      </font>
      <fill>
        <patternFill>
          <bgColor auto="1"/>
        </patternFill>
      </fill>
      <alignment horizontal="left" vertical="bottom"/>
    </dxf>
    <dxf>
      <font>
        <name val="Aptos Narrow"/>
        <family val="2"/>
        <strike val="0"/>
        <outline val="0"/>
        <shadow val="0"/>
        <condense val="0"/>
        <color theme="1"/>
        <extend val="0"/>
        <sz val="11"/>
        <vertAlign val="baseline"/>
        <scheme val="minor"/>
      </font>
      <numFmt numFmtId="0" formatCode="General"/>
      <fill>
        <patternFill>
          <fgColor indexed="64"/>
          <bgColor auto="1"/>
        </patternFill>
      </fill>
      <alignment horizontal="general" vertical="bottom"/>
    </dxf>
    <dxf>
      <font>
        <name val="Aptos Narrow"/>
        <family val="2"/>
        <strike val="0"/>
        <outline val="0"/>
        <shadow val="0"/>
        <condense val="0"/>
        <color theme="1"/>
        <extend val="0"/>
        <sz val="11"/>
        <vertAlign val="baseline"/>
        <scheme val="minor"/>
      </font>
      <numFmt numFmtId="0" formatCode="General"/>
      <fill>
        <patternFill>
          <fgColor indexed="64"/>
          <bgColor auto="1"/>
        </patternFill>
      </fill>
      <alignment horizontal="general" vertical="bottom"/>
    </dxf>
    <dxf>
      <font>
        <sz val="10"/>
      </font>
      <numFmt numFmtId="19" formatCode="d/mm/yyyy"/>
      <fill>
        <patternFill>
          <bgColor auto="1"/>
        </patternFill>
      </fill>
      <alignment horizontal="center" vertical="bottom"/>
    </dxf>
    <dxf>
      <font>
        <name val="Aptos Narrow"/>
        <family val="2"/>
        <strike val="0"/>
        <outline val="0"/>
        <shadow val="0"/>
        <color theme="1"/>
        <sz val="11"/>
        <vertAlign val="baseline"/>
        <scheme val="minor"/>
      </font>
      <fill>
        <patternFill>
          <bgColor auto="1"/>
        </patternFill>
      </fill>
      <alignment horizontal="left" vertical="bottom"/>
    </dxf>
    <dxf>
      <font>
        <name val="Aptos Narrow"/>
        <family val="2"/>
        <strike val="0"/>
        <outline val="0"/>
        <shadow val="0"/>
        <condense val="0"/>
        <color theme="1"/>
        <extend val="0"/>
        <sz val="11"/>
        <vertAlign val="baseline"/>
        <scheme val="minor"/>
      </font>
      <numFmt numFmtId="0" formatCode="General"/>
      <fill>
        <patternFill>
          <fgColor indexed="64"/>
          <bgColor auto="1"/>
        </patternFill>
      </fill>
      <alignment horizontal="general" vertical="bottom"/>
    </dxf>
    <dxf>
      <font>
        <name val="Aptos Narrow"/>
        <family val="2"/>
        <strike val="0"/>
        <outline val="0"/>
        <shadow val="0"/>
        <condense val="0"/>
        <color theme="1"/>
        <extend val="0"/>
        <sz val="11"/>
        <vertAlign val="baseline"/>
        <scheme val="minor"/>
      </font>
      <fill>
        <patternFill>
          <fgColor theme="4" tint="0.7999816888943144"/>
          <bgColor auto="1"/>
        </patternFill>
      </fill>
      <alignment horizontal="general" vertical="bottom"/>
    </dxf>
    <dxf>
      <font>
        <name val="Aptos Narrow"/>
        <family val="2"/>
        <strike val="0"/>
        <outline val="0"/>
        <shadow val="0"/>
        <condense val="0"/>
        <color theme="1"/>
        <extend val="0"/>
        <sz val="11"/>
        <vertAlign val="baseline"/>
        <scheme val="minor"/>
      </font>
      <numFmt numFmtId="0" formatCode="General"/>
      <fill>
        <patternFill>
          <fgColor indexed="64"/>
          <bgColor auto="1"/>
        </patternFill>
      </fill>
    </dxf>
    <dxf>
      <font>
        <name val="Aptos Narrow"/>
        <strike val="0"/>
        <outline val="0"/>
        <shadow val="0"/>
        <condense val="0"/>
        <color theme="1"/>
        <extend val="0"/>
        <sz val="11"/>
        <vertAlign val="baseline"/>
        <scheme val="minor"/>
      </font>
      <numFmt numFmtId="0" formatCode="General"/>
      <fill>
        <patternFill>
          <fgColor indexed="64"/>
          <bgColor auto="1"/>
        </patternFill>
      </fill>
    </dxf>
    <dxf>
      <border>
        <top style="hair">
          <color indexed="64"/>
        </top>
      </border>
    </dxf>
    <dxf>
      <border>
        <left style="hair">
          <color indexed="64"/>
        </left>
        <right style="hair">
          <color indexed="64"/>
        </right>
        <top style="hair">
          <color indexed="64"/>
        </top>
        <bottom style="hair">
          <color indexed="64"/>
        </bottom>
      </border>
    </dxf>
    <dxf>
      <fill>
        <patternFill>
          <bgColor auto="1"/>
        </patternFill>
      </fill>
    </dxf>
    <dxf>
      <border>
        <bottom style="hair">
          <color indexed="64"/>
        </bottom>
      </border>
    </dxf>
    <dxf>
      <font>
        <name val="Aptos Narrow"/>
        <family val="2"/>
        <strike val="0"/>
        <outline val="0"/>
        <shadow val="0"/>
        <condense val="0"/>
        <color theme="0"/>
        <extend val="0"/>
        <sz val="11"/>
        <vertAlign val="baseline"/>
        <scheme val="minor"/>
      </font>
      <fill>
        <patternFill>
          <fgColor theme="4"/>
          <bgColor auto="1"/>
        </patternFill>
      </fill>
      <alignment horizontal="general" vertical="center"/>
      <border>
        <left style="hair">
          <color indexed="64"/>
        </left>
        <right style="hair">
          <color indexed="64"/>
        </right>
        <top/>
        <bottom/>
        <vertical style="hair">
          <color indexed="64"/>
        </vertical>
        <horizontal style="hair">
          <color indexed="64"/>
        </horizontal>
      </border>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auto="1"/>
        </patternFill>
      </fill>
    </dxf>
    <dxf>
      <fill>
        <patternFill>
          <bgColor auto="1"/>
        </patternFill>
      </fill>
    </dxf>
    <dxf>
      <fill>
        <patternFill patternType="solid">
          <bgColor rgb="FFFFFF00"/>
        </patternFill>
      </fill>
    </dxf>
    <dxf>
      <fill>
        <patternFill patternType="solid">
          <bgColor rgb="FF99FF99"/>
        </patternFill>
      </fill>
    </dxf>
    <dxf>
      <fill>
        <patternFill patternType="solid">
          <bgColor theme="7"/>
        </patternFill>
      </fill>
    </dxf>
    <dxf>
      <numFmt numFmtId="2" formatCode="0.00"/>
    </dxf>
    <dxf>
      <font>
        <sz val="8"/>
      </font>
    </dxf>
    <dxf>
      <font>
        <sz val="8"/>
      </font>
    </dxf>
    <dxf>
      <font>
        <sz val="8"/>
      </font>
    </dxf>
    <dxf>
      <font>
        <sz val="8"/>
      </font>
    </dxf>
    <dxf>
      <font>
        <sz val="8"/>
      </font>
    </dxf>
    <dxf>
      <font>
        <sz val="8"/>
      </font>
    </dxf>
    <dxf>
      <font>
        <sz val="8"/>
      </font>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3999755851924192"/>
        </patternFill>
      </fill>
    </dxf>
    <dxf>
      <fill>
        <patternFill patternType="solid">
          <bgColor theme="9" tint="0.3999755851924192"/>
        </patternFill>
      </fill>
    </dxf>
    <dxf>
      <fill>
        <patternFill patternType="solid">
          <bgColor rgb="FF99FF99"/>
        </patternFill>
      </fill>
    </dxf>
    <dxf>
      <numFmt numFmtId="2" formatCode="0.00"/>
    </dxf>
    <dxf>
      <font>
        <sz val="8"/>
      </font>
    </dxf>
    <dxf>
      <font>
        <sz val="8"/>
      </font>
    </dxf>
    <dxf>
      <font>
        <sz val="8"/>
      </font>
    </dxf>
    <dxf>
      <font>
        <sz val="8"/>
      </font>
    </dxf>
    <dxf>
      <font>
        <sz val="8"/>
      </font>
    </dxf>
    <dxf>
      <font>
        <sz val="8"/>
      </font>
    </dxf>
    <dxf>
      <font>
        <sz val="8"/>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sz val="8"/>
      </font>
    </dxf>
    <dxf>
      <font>
        <sz val="8"/>
      </font>
    </dxf>
    <dxf>
      <font>
        <sz val="8"/>
      </font>
    </dxf>
    <dxf>
      <font>
        <sz val="8"/>
      </font>
    </dxf>
    <dxf>
      <font>
        <sz val="8"/>
      </font>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pivotCacheDefinition" Target="/xl/pivotCache/pivotCacheDefinition1.xml" Id="rId6" /><Relationship Type="http://schemas.openxmlformats.org/officeDocument/2006/relationships/styles" Target="styles.xml" Id="rId7" /><Relationship Type="http://schemas.openxmlformats.org/officeDocument/2006/relationships/theme" Target="theme/theme1.xml" Id="rId8" /></Relationships>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ODP USER" refreshedDate="45910.43170925926" missingItemsLimit="0" createdVersion="7" refreshedVersion="8" minRefreshableVersion="3" recordCount="2190" r:id="rId1">
  <cacheSource type="worksheet">
    <worksheetSource name="BD"/>
  </cacheSource>
  <cacheFields count="13">
    <cacheField name="PPTO" uniqueList="1" numFmtId="0" sqlType="0" hierarchy="0" level="0" databaseField="1">
      <sharedItems count="590">
        <s v="1-90-EC-621110000"/>
        <s v="1-90-EE-621110000"/>
        <s v="1-95-EC-621110000"/>
        <s v="1-95-EE-621110000"/>
        <s v="1-96-EC-621110000"/>
        <s v="1-96-EE-621110000"/>
        <s v="5-90-EE-621110000"/>
        <s v="5-95-EE-621110000"/>
        <s v="5-96-EE-621110000"/>
        <s v="6-95-EE-621110000"/>
        <s v="6-96-EE-621110000"/>
        <s v="8-95-EE-621110000"/>
        <s v="8-96-EE-621110000"/>
        <s v="9-95-EC-621110000"/>
        <s v="9-96-EE-621110000"/>
        <s v="1-90-EE-621110002"/>
        <s v="1-95-EC-621110002"/>
        <s v="1-95-EE-621110002"/>
        <s v="1-96-EE-621110002"/>
        <s v="5-90-EE-621110002"/>
        <s v="9-96-EE-621110002"/>
        <s v="1-90-EC-621110003"/>
        <s v="1-90-EE-621110003"/>
        <s v="1-95-EC-621110003"/>
        <s v="1-95-EE-621110003"/>
        <s v="1-96-EE-621110003"/>
        <s v="5-90-EE-621110003"/>
        <s v="5-95-EE-621110003"/>
        <s v="5-96-EE-621110003"/>
        <s v="6-95-EE-621110003"/>
        <s v="6-96-EE-621110003"/>
        <s v="8-96-EE-621110003"/>
        <s v="9-95-EC-621110003"/>
        <s v="9-96-EE-621110003"/>
        <s v="1-90-OC-621120000"/>
        <s v="1-90-OE-621120000"/>
        <s v="1-95-OC-621120000"/>
        <s v="1-95-OE-621120000"/>
        <s v="1-96-OC-621120000"/>
        <s v="1-96-OE-621120000"/>
        <s v="5-90-OC-621120000"/>
        <s v="5-90-OE-621120000"/>
        <s v="5-95-OE-621120000"/>
        <s v="6-90-OC-621120000"/>
        <s v="6-90-OE-621120000"/>
        <s v="6-91-OE-621120000"/>
        <s v="8-90-OC-621120000"/>
        <s v="8-90-OE-621120000"/>
        <s v="9-90-OE-621120000"/>
        <s v="9-91-OE-621120000"/>
        <s v="1-90--621120002"/>
        <s v="5-90--621120002"/>
        <s v="6-90--621120002"/>
        <s v="6-91--621120002"/>
        <s v="6-95--621120002"/>
        <s v="8-90--621120002"/>
        <s v="9-90--621120002"/>
        <s v="9-91--621120002"/>
        <s v="1-90-OC-621120003"/>
        <s v="1-90-OE-621120003"/>
        <s v="1-95-OE-621120003"/>
        <s v="1-96-OC-621120003"/>
        <s v="1-96-OE-621120003"/>
        <s v="5-90-OC-621120003"/>
        <s v="5-90-OE-621120003"/>
        <s v="5-95-OE-621120003"/>
        <s v="6-90-OC-621120003"/>
        <s v="6-90-OE-621120003"/>
        <s v="6-91-OE-621120003"/>
        <s v="8-90-OC-621120003"/>
        <s v="8-90-OE-621120003"/>
        <s v="9-90-OE-621120003"/>
        <s v="9-91-OE-621120003"/>
        <s v="1-90-OC-621120004"/>
        <s v="1-90-OE-621120004"/>
        <s v="1-95-OC-621120004"/>
        <s v="1-95-OE-621120004"/>
        <s v="1-96-OC-621120004"/>
        <s v="1-96-OE-621120004"/>
        <s v="5-90-OC-621120004"/>
        <s v="5-90-OE-621120004"/>
        <s v="5-95-OE-621120004"/>
        <s v="6-90-OC-621120004"/>
        <s v="6-90-OE-621120004"/>
        <s v="6-91-OE-621120004"/>
        <s v="8-90-OC-621120004"/>
        <s v="8-90-OE-621120004"/>
        <s v="9-90-OE-621120004"/>
        <s v="9-91-OE-621120004"/>
        <s v="1-95-EC-621510000"/>
        <s v="1-96-EC-621510000"/>
        <s v="1-95-EE-621510000"/>
        <s v="1-96-EE-621510000"/>
        <s v="1-90-OC-621510001"/>
        <s v="1-96-OC-621510001"/>
        <s v="5-90-OC-621510001"/>
        <s v="1-90-OE-621510001"/>
        <s v="5-90-OE-621510001"/>
        <s v="6-91-OE-621510001"/>
        <s v="8-90-OE-621510001"/>
        <s v="9-90-OE-621510001"/>
        <s v="1-96-OE-621510001"/>
        <s v="1-95-EE-621510002"/>
        <s v="1-96-EC-621510002"/>
        <s v="1-96-EE-621510002"/>
        <s v="1-90-OC-621510003"/>
        <s v="1-90-OE-621510003"/>
        <s v="5-90-OE-621510003"/>
        <s v="6-91-OE-621510003"/>
        <s v="8-90-OE-621510003"/>
        <s v="9-90-OE-621510003"/>
        <s v="1-95-EC-621510004"/>
        <s v="1-95-EE-621510004"/>
        <s v="1-96-EC-621510004"/>
        <s v="1-96-EE-621510004"/>
        <s v="1-90-OC-621510005"/>
        <s v="1-90-OE-621510005"/>
        <s v="1-96-OC-621510005"/>
        <s v="5-90-OE-621510005"/>
        <s v="6-91-OE-621510005"/>
        <s v="8-90-OE-621510005"/>
        <s v="9-90-OE-621510005"/>
        <s v="1-90--622100000"/>
        <s v="1-95--622100000"/>
        <s v="1-96--622100000"/>
        <s v="5-90--622100000"/>
        <s v="6-90--622100000"/>
        <s v="8-90--622100000"/>
        <s v="9-91--622100000"/>
        <s v="1-90--622100001"/>
        <s v="1-95--622100001"/>
        <s v="5-90--622100001"/>
        <s v="6-90--622100001"/>
        <s v="6-91--622100001"/>
        <s v="6-95--622100001"/>
        <s v="8-90--622100001"/>
        <s v="9-90--622100001"/>
        <s v="9-91--622100001"/>
        <s v="1-90--622100002"/>
        <s v="5-90--622100002"/>
        <s v="6-90--622100002"/>
        <s v="6-95--622100002"/>
        <s v="8-90--622100002"/>
        <s v="9-91--622100002"/>
        <s v="1-95--622100003"/>
        <s v="5-96--622100003"/>
        <s v="6-96--622100003"/>
        <s v="8-96--622100003"/>
        <s v="9-96--622100003"/>
        <s v="1-90--622100005"/>
        <s v="1-95--622100005"/>
        <s v="1-96--622100005"/>
        <s v="5-90--622100005"/>
        <s v="5-95--622100005"/>
        <s v="5-96--622100005"/>
        <s v="6-90--622100005"/>
        <s v="6-91--622100005"/>
        <s v="6-95--622100005"/>
        <s v="6-96--622100005"/>
        <s v="8-90--622100005"/>
        <s v="8-96--622100005"/>
        <s v="9-90--622100005"/>
        <s v="9-91--622100005"/>
        <s v="9-95--622100005"/>
        <s v="9-96--622100005"/>
        <s v="1-90--622100008"/>
        <s v="1-95--622100008"/>
        <s v="1-96--622100008"/>
        <s v="1-90--622100010"/>
        <s v="6-91--622100010"/>
        <s v="1-90--622100011"/>
        <s v="1-95--622100011"/>
        <s v="1-96--622100011"/>
        <s v="5-95--622100011"/>
        <s v="5-96--622100011"/>
        <s v="6-95--622100011"/>
        <s v="6-96--622100011"/>
        <s v="8-96--622100011"/>
        <s v="1-90--622100012"/>
        <s v="1-96--622100012"/>
        <s v="6-90--622100012"/>
        <s v="8-90--622100012"/>
        <s v="9-91--622100012"/>
        <s v="1-90--622100013"/>
        <s v="1-95--622100013"/>
        <s v="1-96--622100013"/>
        <s v="6-90--622100013"/>
        <s v="8-90--622100013"/>
        <s v="9-91--622100013"/>
        <s v="1-90--622100014"/>
        <s v="1-95--622100014"/>
        <s v="1-96--622100014"/>
        <s v="5-90--622100014"/>
        <s v="5-95--622100014"/>
        <s v="6-90--622100014"/>
        <s v="6-91--622100014"/>
        <s v="8-90--622100014"/>
        <s v="9-90--622100014"/>
        <s v="9-91--622100014"/>
        <s v="9-96--622100014"/>
        <s v="1-90--622100015"/>
        <s v="1-95--622100015"/>
        <s v="1-96--622100015"/>
        <s v="5-95--622100015"/>
        <s v="5-96--622100015"/>
        <s v="6-95--622100015"/>
        <s v="6-96--622100015"/>
        <s v="8-96--622100015"/>
        <s v="9-95--622100015"/>
        <s v="1-90-EE-622200000"/>
        <s v="1-90-OE-622200000"/>
        <s v="1-95-EE-622200000"/>
        <s v="1-96-EE-622200000"/>
        <s v="1-96-OE-622200000"/>
        <s v="5-90-EE-622200000"/>
        <s v="9-96-EE-622200000"/>
        <s v="1-90-EE-622200001"/>
        <s v="1-90-OE-622200001"/>
        <s v="1-95-EE-622200001"/>
        <s v="1-96-EE-622200001"/>
        <s v="1-96-OE-622200001"/>
        <s v="5-90-EE-622200001"/>
        <s v="6-90-OE-622200001"/>
        <s v="9-96-EE-622200001"/>
        <s v="1-90-EE-622200002"/>
        <s v="1-90-OE-622200002"/>
        <s v="1-96-OE-622200002"/>
        <s v="5-90-EE-622200002"/>
        <s v="6-90-OE-622200002"/>
        <s v="9-96-EE-622200002"/>
        <s v="1-95-EE-622200008"/>
        <s v="6-96-EE-622200008"/>
        <s v="1-90--622200009"/>
        <s v="1-95--622200009"/>
        <s v="1-96--622200009"/>
        <s v="5-90--622200009"/>
        <s v="5-95--622200009"/>
        <s v="6-90--622200009"/>
        <s v="6-91--622200009"/>
        <s v="8-90--622200009"/>
        <s v="9-90--622200009"/>
        <s v="9-91--622200009"/>
        <s v="9-96--622200009"/>
        <s v="1-90--622200010"/>
        <s v="1-95--622200010"/>
        <s v="1-96--622200010"/>
        <s v="1-90--627100000"/>
        <s v="1-95--627100000"/>
        <s v="1-96--627100000"/>
        <s v="5-90--627100000"/>
        <s v="5-95--627100000"/>
        <s v="5-96--627100000"/>
        <s v="6-90--627100000"/>
        <s v="6-91--627100000"/>
        <s v="6-95--627100000"/>
        <s v="6-96--627100000"/>
        <s v="8-90--627100000"/>
        <s v="8-95--627100000"/>
        <s v="8-96--627100000"/>
        <s v="9-90--627100000"/>
        <s v="9-91--627100000"/>
        <s v="9-95--627100000"/>
        <s v="9-96--627100000"/>
        <s v="1-90--627300000"/>
        <s v="1-95--627300000"/>
        <s v="1-96--627300000"/>
        <s v="5-90--627300000"/>
        <s v="5-95--627300000"/>
        <s v="5-96--627300000"/>
        <s v="6-90--627300000"/>
        <s v="6-91--627300000"/>
        <s v="6-95--627300000"/>
        <s v="6-96--627300000"/>
        <s v="8-90--627300000"/>
        <s v="8-95--627300000"/>
        <s v="8-96--627300000"/>
        <s v="9-90--627300000"/>
        <s v="9-91--627300000"/>
        <s v="9-95--627300000"/>
        <s v="9-96--627300000"/>
        <s v="1-95-L2-629210000"/>
        <s v="1-90--631110100"/>
        <s v="5-90--631110100"/>
        <s v="5-95--631110100"/>
        <s v="6-90--631110100"/>
        <s v="7-90--631110100"/>
        <s v="7-95--631110100"/>
        <s v="9-95--631110100"/>
        <s v="1-90--631120100"/>
        <s v="1-95--631120100"/>
        <s v="7-96--631120100"/>
        <s v="9-95--631120100"/>
        <s v="1-90--631120200"/>
        <s v="5-96--631120200"/>
        <s v="6-95--631120200"/>
        <s v="6-96--631120200"/>
        <s v="7-90--631120200"/>
        <s v="7-95--631120200"/>
        <s v="7-96--631120200"/>
        <s v="8-90--631120200"/>
        <s v="8-95--631120200"/>
        <s v="8-96--631120200"/>
        <s v="9-95--631120200"/>
        <s v="5-95--631210100"/>
        <s v="6-95--631210100"/>
        <s v="8-95--631210100"/>
        <s v="1-95--631310102"/>
        <s v="6-90--631310102"/>
        <s v="7-90--631310102"/>
        <s v="7-96--631310102"/>
        <s v="9-90--631310102"/>
        <s v="9-95--631310102"/>
        <s v="1-90--631401002"/>
        <s v="1-95--631401002"/>
        <s v="6-90--631401002"/>
        <s v="7-90--631401002"/>
        <s v="7-96--631401002"/>
        <s v="8-95--631401002"/>
        <s v="9-90--631401002"/>
        <s v="9-95--631401002"/>
        <s v="1-90--632110002"/>
        <s v="1-91--632110002"/>
        <s v="1-95--632110002"/>
        <s v="5-90--632110002"/>
        <s v="6-90--632110002"/>
        <s v="7-90--632110002"/>
        <s v="8-90--632110002"/>
        <s v="9-90--632110002"/>
        <s v="1-90--634110001"/>
        <s v="1-90--634120001"/>
        <s v="9-95--634120003"/>
        <s v="1-95--634120004"/>
        <s v="1-90--634210001"/>
        <s v="1-90--634220003"/>
        <s v="9-95--634220003"/>
        <s v="1-90--634220009"/>
        <s v="5-95--635210000"/>
        <s v="5-96--635210000"/>
        <s v="6-95--635210000"/>
        <s v="6-96--635210000"/>
        <s v="7-95--635210000"/>
        <s v="7-96--635210000"/>
        <s v="8-95--635210000"/>
        <s v="8-96--635210000"/>
        <s v="9-95--635210000"/>
        <s v="9-96--635210000"/>
        <s v="1-90--636100000"/>
        <s v="1-95--636100000"/>
        <s v="1-96--636100000"/>
        <s v="5-90--636100000"/>
        <s v="5-95--636100000"/>
        <s v="5-96--636100000"/>
        <s v="6-95--636100000"/>
        <s v="7-90--636100000"/>
        <s v="7-95--636100000"/>
        <s v="7-96--636100000"/>
        <s v="8-90--636100000"/>
        <s v="8-95--636100000"/>
        <s v="8-96--636100000"/>
        <s v="9-90--636100000"/>
        <s v="9-91--636100000"/>
        <s v="9-95--636100000"/>
        <s v="9-96--636100000"/>
        <s v="1-90--636300000"/>
        <s v="1-95--636300000"/>
        <s v="1-96--636300000"/>
        <s v="5-95--636300000"/>
        <s v="5-96--636300000"/>
        <s v="7-95--636300000"/>
        <s v="7-96--636300000"/>
        <s v="9-95--636300000"/>
        <s v="1-90--636500000"/>
        <s v="1-95--636500000"/>
        <s v="6-95--636500000"/>
        <s v="6-96--636500000"/>
        <s v="7-95--636500000"/>
        <s v="7-96--636500000"/>
        <s v="8-95--636500000"/>
        <s v="9-90--636500000"/>
        <s v="9-95--636500000"/>
        <s v="1-95--637100000"/>
        <s v="1-95--637300000"/>
        <s v="1-96--637300000"/>
        <s v="5-96--637300000"/>
        <s v="6-96--637300000"/>
        <s v="7-96--637300000"/>
        <s v="8-96--637300000"/>
        <s v="9-96--637300000"/>
        <s v="1-90--638100000"/>
        <s v="1-95--638100000"/>
        <s v="1-96--638100000"/>
        <s v="5-95--638100000"/>
        <s v="6-96--638100000"/>
        <s v="7-95--638100000"/>
        <s v="8-95--638100000"/>
        <s v="9-95--638100000"/>
        <s v="9-96--638100000"/>
        <s v="1-90--638200000"/>
        <s v="1-96--638200000"/>
        <s v="5-90--638200000"/>
        <s v="6-90--638200000"/>
        <s v="7-90--638200000"/>
        <s v="7-96--638200000"/>
        <s v="8-90--638200000"/>
        <s v="9-90--638200000"/>
        <s v="1-90--638300000"/>
        <s v="1-95--638300000"/>
        <s v="1-96--638300000"/>
        <s v="8-90--638400000"/>
        <s v="1-95--638800006"/>
        <s v="1-96--638800006"/>
        <s v="5-96--638800006"/>
        <s v="6-96--638800006"/>
        <s v="7-96--638800006"/>
        <s v="8-96--638800006"/>
        <s v="9-96--638800006"/>
        <s v="1-95--638800007"/>
        <s v="1-96--638800007"/>
        <s v="5-96--638800007"/>
        <s v="6-96--638800007"/>
        <s v="7-96--638800007"/>
        <s v="8-96--638800007"/>
        <s v="9-96--638800007"/>
        <s v="1-95--638800008"/>
        <s v="1-96--638800008"/>
        <s v="5-96--638800008"/>
        <s v="6-96--638800008"/>
        <s v="7-96--638800008"/>
        <s v="8-96--638800008"/>
        <s v="9-96--638800008"/>
        <s v="1-91--638800009"/>
        <s v="1-95--638800009"/>
        <s v="5-91--638800009"/>
        <s v="6-91--638800009"/>
        <s v="7-91--638800009"/>
        <s v="8-91--638800009"/>
        <s v="9-91--638800009"/>
        <s v="1-95--638800012"/>
        <s v="1-96--638800012"/>
        <s v="5-96--638800012"/>
        <s v="6-96--638800012"/>
        <s v="7-96--638800012"/>
        <s v="9-96--638800012"/>
        <s v="1-96--638800015"/>
        <s v="1-96--639300000"/>
        <s v="1-90--639410003"/>
        <s v="1-95--639410003"/>
        <s v="1-90--639410004"/>
        <s v="1-95--639410004"/>
        <s v="5-90--639410004"/>
        <s v="8-90--639410004"/>
        <s v="9-90--639410004"/>
        <s v="1-90--639421000"/>
        <s v="1-95--639900000"/>
        <s v="1-90--639900005"/>
        <s v="1-95--639900005"/>
        <s v="1-96--639900005"/>
        <s v="5-90--639900005"/>
        <s v="5-95--639900005"/>
        <s v="6-90--639900005"/>
        <s v="6-95--639900005"/>
        <s v="6-96--639900005"/>
        <s v="7-95--639900005"/>
        <s v="7-96--639900005"/>
        <s v="8-90--639900005"/>
        <s v="8-95--639900005"/>
        <s v="8-96--639900005"/>
        <s v="1-95--639900007"/>
        <s v="1-95--639900008"/>
        <s v="1-90--639900009"/>
        <s v="1-95--639900009"/>
        <s v="1-96--639900009"/>
        <s v="5-96--639900009"/>
        <s v="7-96--639900009"/>
        <s v="8-90--639900009"/>
        <s v="8-96--639900009"/>
        <s v="9-96--639900009"/>
        <s v="8-90--639900010"/>
        <s v="1-95--639900014"/>
        <s v="1-95--641200000"/>
        <s v="1-96--641901000"/>
        <s v="5-96--641901000"/>
        <s v="6-96--641901000"/>
        <s v="7-96--641901000"/>
        <s v="8-96--641901000"/>
        <s v="9-96--641901000"/>
        <s v="1-90--651000000"/>
        <s v="1-91--651000000"/>
        <s v="1-95--651000000"/>
        <s v="1-96--651000000"/>
        <s v="5-90--651000000"/>
        <s v="5-95--651000000"/>
        <s v="5-96--651000000"/>
        <s v="6-90--651000000"/>
        <s v="6-91--651000000"/>
        <s v="6-95--651000000"/>
        <s v="6-96--651000000"/>
        <s v="8-90--651000000"/>
        <s v="8-95--651000000"/>
        <s v="8-96--651000000"/>
        <s v="9-90--651000000"/>
        <s v="9-91--651000000"/>
        <s v="9-95--651000000"/>
        <s v="9-96--651000000"/>
        <s v="1-95--651010000"/>
        <s v="1-90--651060001"/>
        <s v="1-95--651060001"/>
        <s v="1-96--651060001"/>
        <s v="5-90--651060001"/>
        <s v="5-95--651060001"/>
        <s v="5-96--651060001"/>
        <s v="6-90--651060001"/>
        <s v="6-91--651060001"/>
        <s v="6-95--651060001"/>
        <s v="6-96--651060001"/>
        <s v="8-90--651060001"/>
        <s v="8-95--651060001"/>
        <s v="8-96--651060001"/>
        <s v="9-90--651060001"/>
        <s v="9-91--651060001"/>
        <s v="9-95--651060001"/>
        <s v="9-96--651060001"/>
        <s v="1-90--651070000"/>
        <s v="1-95--651070000"/>
        <s v="1-96--651070000"/>
        <s v="6-95--653030000"/>
        <s v="1-90--653040000"/>
        <s v="1-95--653040000"/>
        <s v="1-96--653040000"/>
        <s v="1-90--653050000"/>
        <s v="1-95--653050000"/>
        <s v="1-96--653050000"/>
        <s v="1-95--659200002"/>
        <s v="1-95--659300002"/>
        <s v="7-96--659300002"/>
        <s v="8-95--659300002"/>
        <s v="9-95--659300002"/>
        <s v="6-95--659300003"/>
        <s v="7-90--659300008"/>
        <s v="6-90--659300010"/>
        <s v="7-90--659300010"/>
        <s v="6-90--659300011"/>
        <s v="6-95--659300011"/>
        <s v="8-90--659300011"/>
        <s v="7-90--659300020"/>
        <s v="9-90--659300020"/>
        <s v="9-90--659300021"/>
        <s v="9-91--659300021"/>
        <s v="6-90--659300023"/>
        <s v="7-90--659300023"/>
        <s v="1-90--659300030"/>
        <s v="1-95--659300030"/>
        <s v="1-96--659300030"/>
        <s v="5-90--659300030"/>
        <s v="5-96--659300030"/>
        <s v="6-96--659300030"/>
        <s v="7-90--659300030"/>
        <s v="7-95--659300030"/>
        <s v="7-96--659300030"/>
        <s v="8-90--659300030"/>
        <s v="8-95--659300030"/>
        <s v="8-96--659300030"/>
        <s v="9-90--659300030"/>
        <s v="9-95--659300030"/>
        <s v="9-96--659300030"/>
        <s v="1-90--659300031"/>
        <s v="1-95--659300031"/>
        <s v="1-96--659300031"/>
        <s v="5-90--659300031"/>
        <s v="5-95--659300031"/>
        <s v="5-96--659300031"/>
        <s v="6-90--659300031"/>
        <s v="6-91--659300031"/>
        <s v="6-95--659300031"/>
        <s v="6-96--659300031"/>
        <s v="8-90--659300031"/>
        <s v="8-95--659300031"/>
        <s v="8-96--659300031"/>
        <s v="9-90--659300031"/>
        <s v="9-91--659300031"/>
        <s v="9-95--659300031"/>
        <s v="9-96--659300031"/>
        <s v="1-95--659300032"/>
        <s v="1-90--659930036"/>
        <s v="1-95--659930036"/>
        <s v="1-96--659930036"/>
        <s v="1-97--673120000"/>
        <s v="7-97--673120000"/>
        <s v="8-97--673120000"/>
        <s v="1-97--679600002"/>
      </sharedItems>
    </cacheField>
    <cacheField name="BK" uniqueList="1" numFmtId="0" sqlType="0" hierarchy="0" level="0" databaseField="1">
      <sharedItems count="687">
        <s v="1-90-EC-621110000"/>
        <s v="1-90-EE-621110000"/>
        <s v="1-95-EC-621110000"/>
        <s v="1-95-EE-621110000"/>
        <s v="1-96-EC-621110000"/>
        <s v="1-96-EE-621110000"/>
        <s v="5-90-EE-621110000"/>
        <s v="5-95-EE-621110000"/>
        <s v="5-96-EE-621110000"/>
        <s v="6-95-EE-621110000"/>
        <s v="6-96-EE-621110000"/>
        <s v="8-95-EE-621110000"/>
        <s v="8-96-EE-621110000"/>
        <s v="9-95-EC-621110000"/>
        <s v="9-96-EE-621110000"/>
        <s v="1-90-EE-621110002"/>
        <s v="1-95-EC-621110002"/>
        <s v="1-95-EE-621110002"/>
        <s v="1-96-EE-621110002"/>
        <s v="5-90-EE-621110002"/>
        <s v="9-96-EE-621110002"/>
        <s v="1-90-EC-621110003"/>
        <s v="1-90-EE-621110003"/>
        <s v="1-95-EC-621110003"/>
        <s v="1-95-EE-621110003"/>
        <s v="1-96-EE-621110003"/>
        <s v="5-90-EE-621110003"/>
        <s v="5-95-EE-621110003"/>
        <s v="5-96-EE-621110003"/>
        <s v="6-95-EE-621110003"/>
        <s v="6-96-EE-621110003"/>
        <s v="8-96-EE-621110003"/>
        <s v="9-95-EC-621110003"/>
        <s v="9-96-EE-621110003"/>
        <s v="1-90-OC-621120000"/>
        <s v="1-90-OE-621120000"/>
        <s v="1-95-OC-621120000"/>
        <s v="1-95-OE-621120000"/>
        <s v="1-96-OC-621120000"/>
        <s v="1-96-OE-621120000"/>
        <s v="5-90-OC-621120000"/>
        <s v="5-90-OE-621120000"/>
        <s v="5-95-OE-621120000"/>
        <s v="6-90-OC-621120000"/>
        <s v="6-90-OE-621120000"/>
        <s v="6-91-OE-621120000"/>
        <s v="8-90-OC-621120000"/>
        <s v="8-90-OE-621120000"/>
        <s v="9-90-OE-621120000"/>
        <s v="9-91-OE-621120000"/>
        <s v="1-90-OC-621120002"/>
        <s v="1-90-OE-621120002"/>
        <s v="1-90-EE-621120002"/>
        <s v="5-90-OC-621120002"/>
        <s v="5-90-OE-621120002"/>
        <s v="6-90-OE-621120002"/>
        <s v="6-91-OE-621120002"/>
        <s v="6-95-EE-621120002"/>
        <s v="8-90-OC-621120002"/>
        <s v="8-90-OE-621120002"/>
        <s v="9-90-OE-621120002"/>
        <s v="9-91-OE-621120002"/>
        <s v="1-90-OC-621120003"/>
        <s v="1-90-OE-621120003"/>
        <s v="1-95-OE-621120003"/>
        <s v="1-96-OC-621120003"/>
        <s v="1-96-OE-621120003"/>
        <s v="5-90-OC-621120003"/>
        <s v="5-90-OE-621120003"/>
        <s v="5-95-OE-621120003"/>
        <s v="6-90-OC-621120003"/>
        <s v="6-90-OE-621120003"/>
        <s v="6-91-OE-621120003"/>
        <s v="8-90-OC-621120003"/>
        <s v="8-90-OE-621120003"/>
        <s v="9-90-OE-621120003"/>
        <s v="9-91-OE-621120003"/>
        <s v="1-90-OC-621120004"/>
        <s v="1-90-OE-621120004"/>
        <s v="1-95-OC-621120004"/>
        <s v="1-95-OE-621120004"/>
        <s v="1-96-OC-621120004"/>
        <s v="1-96-OE-621120004"/>
        <s v="5-90-OC-621120004"/>
        <s v="5-90-OE-621120004"/>
        <s v="5-95-OE-621120004"/>
        <s v="6-90-OC-621120004"/>
        <s v="6-90-OE-621120004"/>
        <s v="6-91-OE-621120004"/>
        <s v="8-90-OC-621120004"/>
        <s v="8-90-OE-621120004"/>
        <s v="9-90-OE-621120004"/>
        <s v="9-91-OE-621120004"/>
        <s v="1-95-EC-621510000"/>
        <s v="1-96-EC-621510000"/>
        <s v="1-95-EE-621510000"/>
        <s v="1-96-EE-621510000"/>
        <s v="1-90-OC-621510001"/>
        <s v="1-96-OC-621510001"/>
        <s v="5-90-OC-621510001"/>
        <s v="1-90-OE-621510001"/>
        <s v="5-90-OE-621510001"/>
        <s v="6-93-OE-621510001"/>
        <s v="8-90-OE-621510001"/>
        <s v="9-90-OE-621510001"/>
        <s v="1-96-OE-621510001"/>
        <s v="1-95-EE-621510002"/>
        <s v="1-96-EC-621510002"/>
        <s v="1-96-EE-621510002"/>
        <s v="1-90-OC-621510003"/>
        <s v="1-90-OE-621510003"/>
        <s v="5-90-OE-621510003"/>
        <s v="6-93-OE-621510003"/>
        <s v="8-90-OE-621510003"/>
        <s v="9-90-OE-621510003"/>
        <s v="1-95-EC-621510004"/>
        <s v="1-95-EE-621510004"/>
        <s v="1-96-EC-621510004"/>
        <s v="1-96-EE-621510004"/>
        <s v="1-90-OC-621510005"/>
        <s v="1-90-OE-621510005"/>
        <s v="1-96-OC-621510005"/>
        <s v="5-90-OE-621510005"/>
        <s v="6-93-OE-621510005"/>
        <s v="8-90-OE-621510005"/>
        <s v="9-90-OE-621510005"/>
        <s v="1-90-OC-622100000"/>
        <s v="1-90-OE-622100000"/>
        <s v="1-95-EC-622100000"/>
        <s v="1-95-EE-622100000"/>
        <s v="1-96-EC-622100000"/>
        <s v="1-96-OE-622100000"/>
        <s v="5-90-OC-622100000"/>
        <s v="6-90-OE-622100000"/>
        <s v="8-90-OE-622100000"/>
        <s v="9-91-OE-622100000"/>
        <s v="1-90-OC-622100001"/>
        <s v="1-90-OE-622100001"/>
        <s v="1-90-EE-622100001"/>
        <s v="1-95-EC-622100001"/>
        <s v="1-95-OE-622100001"/>
        <s v="1-95-EE-622100001"/>
        <s v="5-90-EE-622100001"/>
        <s v="5-90-OC-622100001"/>
        <s v="5-90-OE-622100001"/>
        <s v="6-90-OC-622100001"/>
        <s v="6-90-OE-622100001"/>
        <s v="6-91-OE-622100001"/>
        <s v="6-93-OE-622100001"/>
        <s v="6-95-EE-622100001"/>
        <s v="8-90-OC-622100001"/>
        <s v="8-90-OE-622100001"/>
        <s v="9-90-OE-622100001"/>
        <s v="9-91-OE-622100001"/>
        <s v="1-90-OC-622100002"/>
        <s v="1-90-OE-622100002"/>
        <s v="1-90-EE-622100002"/>
        <s v="5-90-OC-622100002"/>
        <s v="5-90-OE-622100002"/>
        <s v="6-90-OC-622100002"/>
        <s v="6-90-OE-622100002"/>
        <s v="6-95-EE-622100002"/>
        <s v="8-90-OC-622100002"/>
        <s v="8-90-OE-622100002"/>
        <s v="9-91-OE-622100002"/>
        <s v="1-95-EE-622100003"/>
        <s v="5-96-EE-622100003"/>
        <s v="6-96-EE-622100003"/>
        <s v="8-96-EE-622100003"/>
        <s v="9-96-EE-622100003"/>
        <s v="1-90-EC-622100005"/>
        <s v="1-90-OC-622100005"/>
        <s v="1-90-OE-622100005"/>
        <s v="1-90-EE-622100005"/>
        <s v="1-95-EC-622100005"/>
        <s v="1-95-OC-622100005"/>
        <s v="1-95-OE-622100005"/>
        <s v="1-95-EE-622100005"/>
        <s v="1-96-OC-622100005"/>
        <s v="1-96-OE-622100005"/>
        <s v="1-96-EE-622100005"/>
        <s v="5-90-EE-622100005"/>
        <s v="5-90-OC-622100005"/>
        <s v="5-90-OE-622100005"/>
        <s v="5-95-EE-622100005"/>
        <s v="5-95-OE-622100005"/>
        <s v="5-96-EE-622100005"/>
        <s v="6-90-OC-622100005"/>
        <s v="6-90-OE-622100005"/>
        <s v="6-91-OE-622100005"/>
        <s v="6-95-EE-622100005"/>
        <s v="6-96-EE-622100005"/>
        <s v="8-90-OC-622100005"/>
        <s v="8-90-OE-622100005"/>
        <s v="8-96-EE-622100005"/>
        <s v="9-90-OE-622100005"/>
        <s v="9-91-OE-622100005"/>
        <s v="9-95-EC-622100005"/>
        <s v="9-96-EE-622100005"/>
        <s v="1-90-EE-622100008"/>
        <s v="1-95-EC-622100008"/>
        <s v="1-95-EE-622100008"/>
        <s v="1-96-EC-622100008"/>
        <s v="1-90-OE-622100010"/>
        <s v="6-91-OE-622100010"/>
        <s v="1-90-EE-622100011"/>
        <s v="1-95-EE-622100011"/>
        <s v="1-96-EE-622100011"/>
        <s v="5-95-EE-622100011"/>
        <s v="5-96-EE-622100011"/>
        <s v="6-95-EE-622100011"/>
        <s v="6-96-EE-622100011"/>
        <s v="8-96-EE-622100011"/>
        <s v="1-90-OE-622100012"/>
        <s v="1-96-OE-622100012"/>
        <s v="6-90-OE-622100012"/>
        <s v="8-90-OE-622100012"/>
        <s v="9-91-OE-622100012"/>
        <s v="1-90-OE-622100013"/>
        <s v="1-95-EE-622100013"/>
        <s v="1-96-OE-622100013"/>
        <s v="6-90-OE-622100013"/>
        <s v="8-90-OE-622100013"/>
        <s v="9-91-OE-622100013"/>
        <s v="1-90-OC-622100014"/>
        <s v="1-90-OE-622100014"/>
        <s v="1-90-EE-622100014"/>
        <s v="1-95-EC-622100014"/>
        <s v="1-95-OC-622100014"/>
        <s v="1-95-OE-622100014"/>
        <s v="1-95-EE-622100014"/>
        <s v="1-96-OC-622100014"/>
        <s v="1-96-OE-622100014"/>
        <s v="1-96-EC-622100014"/>
        <s v="1-96-EE-622100014"/>
        <s v="5-90-EE-622100014"/>
        <s v="5-90-OC-622100014"/>
        <s v="5-90-OE-622100014"/>
        <s v="5-95-OE-622100014"/>
        <s v="6-90-OC-622100014"/>
        <s v="6-90-OE-622100014"/>
        <s v="6-91-OE-622100014"/>
        <s v="6-93-OE-622100014"/>
        <s v="8-90-OC-622100014"/>
        <s v="8-90-OE-622100014"/>
        <s v="9-90-OE-622100014"/>
        <s v="9-91-OE-622100014"/>
        <s v="9-96-EE-622100014"/>
        <s v="1-90-EC-622100015"/>
        <s v="1-90-EE-622100015"/>
        <s v="1-95-EC-622100015"/>
        <s v="1-95-EE-622100015"/>
        <s v="1-95--622100015"/>
        <s v="1-96-OC-622100015"/>
        <s v="1-96-EE-622100015"/>
        <s v="5-95-EE-622100015"/>
        <s v="5-96-EE-622100015"/>
        <s v="6-95-EE-622100015"/>
        <s v="6-96-EE-622100015"/>
        <s v="8-96-EE-622100015"/>
        <s v="9-95-EC-622100015"/>
        <s v="1-90-EE-622200000"/>
        <s v="1-90-OE-622200000"/>
        <s v="1-95-EE-622200000"/>
        <s v="1-96-EE-622200000"/>
        <s v="1-96-OE-622200000"/>
        <s v="5-90-EE-622200000"/>
        <s v="9-96-EE-622200000"/>
        <s v="1-90-EE-622200001"/>
        <s v="1-90-OE-622200001"/>
        <s v="1-95-EE-622200001"/>
        <s v="1-96-EE-622200001"/>
        <s v="1-96-OE-622200001"/>
        <s v="5-90-EE-622200001"/>
        <s v="6-90-OE-622200001"/>
        <s v="9-96-EE-622200001"/>
        <s v="1-90-EE-622200002"/>
        <s v="1-90-OE-622200002"/>
        <s v="1-96-OE-622200002"/>
        <s v="5-90-EE-622200002"/>
        <s v="6-90-OE-622200002"/>
        <s v="9-96-EE-622200002"/>
        <s v="1-95-EE-622200008"/>
        <s v="6-96-EE-622200008"/>
        <s v="1-90-OC-622200009"/>
        <s v="1-90-OE-622200009"/>
        <s v="1-90-EE-622200009"/>
        <s v="1-95-EC-622200009"/>
        <s v="1-95-OE-622200009"/>
        <s v="1-95-EE-622200009"/>
        <s v="1-96-OC-622200009"/>
        <s v="1-96-OE-622200009"/>
        <s v="1-96-EC-622200009"/>
        <s v="1-96-EE-622200009"/>
        <s v="5-90-EE-622200009"/>
        <s v="5-90-OC-622200009"/>
        <s v="5-90-OE-622200009"/>
        <s v="5-95-OE-622200009"/>
        <s v="6-90-OC-622200009"/>
        <s v="6-90-OE-622200009"/>
        <s v="6-91-OE-622200009"/>
        <s v="6-93-OE-622200009"/>
        <s v="8-90-OC-622200009"/>
        <s v="8-90-OE-622200009"/>
        <s v="9-90-OE-622200009"/>
        <s v="9-91-OE-622200009"/>
        <s v="9-96-EE-622200009"/>
        <s v="1-90-EE-622200010"/>
        <s v="1-95-EE-622200010"/>
        <s v="1-96-EE-622200010"/>
        <s v="1-90-EC-627100000"/>
        <s v="1-90-OC-627100000"/>
        <s v="1-90-OE-627100000"/>
        <s v="1-90-EE-627100000"/>
        <s v="1-95-EC-627100000"/>
        <s v="1-95-OC-627100000"/>
        <s v="1-95-OE-627100000"/>
        <s v="1-95-EE-627100000"/>
        <s v="1-96-EC-627100000"/>
        <s v="1-96-OC-627100000"/>
        <s v="1-96-OE-627100000"/>
        <s v="1-96-EE-627100000"/>
        <s v="5-90-EE-627100000"/>
        <s v="5-90-OC-627100000"/>
        <s v="5-90-OE-627100000"/>
        <s v="5-95-EE-627100000"/>
        <s v="5-95-OE-627100000"/>
        <s v="5-96-EE-627100000"/>
        <s v="6-90-OC-627100000"/>
        <s v="6-90-OE-627100000"/>
        <s v="6-91-OE-627100000"/>
        <s v="6-93-OE-627100000"/>
        <s v="6-95-EE-627100000"/>
        <s v="6-96-EE-627100000"/>
        <s v="8-90-OC-627100000"/>
        <s v="8-90-OE-627100000"/>
        <s v="8-95-EE-627100000"/>
        <s v="8-96-EE-627100000"/>
        <s v="9-90-OE-627100000"/>
        <s v="9-91-OE-627100000"/>
        <s v="9-95-EC-627100000"/>
        <s v="9-96-EE-627100000"/>
        <s v="1-90-EC-627300000"/>
        <s v="1-90-OC-627300000"/>
        <s v="1-90-OE-627300000"/>
        <s v="1-90-EE-627300000"/>
        <s v="1-95-EC-627300000"/>
        <s v="1-95-OC-627300000"/>
        <s v="1-95-OE-627300000"/>
        <s v="1-95-EE-627300000"/>
        <s v="1-96-EC-627300000"/>
        <s v="1-96-OC-627300000"/>
        <s v="1-96-OE-627300000"/>
        <s v="1-96-EE-627300000"/>
        <s v="5-90-EE-627300000"/>
        <s v="5-90-OC-627300000"/>
        <s v="5-90-OE-627300000"/>
        <s v="5-95-EE-627300000"/>
        <s v="5-95-OE-627300000"/>
        <s v="5-96-EE-627300000"/>
        <s v="6-90-OC-627300000"/>
        <s v="6-90-OE-627300000"/>
        <s v="6-91-OE-627300000"/>
        <s v="6-93-OE-627300000"/>
        <s v="6-95-EE-627300000"/>
        <s v="6-96-EE-627300000"/>
        <s v="8-90-OC-627300000"/>
        <s v="8-90-OE-627300000"/>
        <s v="8-95-EE-627300000"/>
        <s v="8-96-EE-627300000"/>
        <s v="9-90-OE-627300000"/>
        <s v="9-91-OE-627300000"/>
        <s v="9-95-EC-627300000"/>
        <s v="9-96-EE-627300000"/>
        <s v="1-95-L2-629210000"/>
        <s v="1-90--631110100"/>
        <s v="5-90--631110100"/>
        <s v="5-95--631110100"/>
        <s v="6-90--631110100"/>
        <s v="7-90--631110100"/>
        <s v="7-95--631110100"/>
        <s v="9-95--631110100"/>
        <s v="1-90--631120100"/>
        <s v="1-95--631120100"/>
        <s v="7-96--631120100"/>
        <s v="9-95--631120100"/>
        <s v="5-95--631120200"/>
        <s v="5-96--631120200"/>
        <s v="6-95--631120200"/>
        <s v="6-96--631120200"/>
        <s v="7-90--631120200"/>
        <s v="7-95--631120200"/>
        <s v="7-96--631120200"/>
        <s v="8-90--631120200"/>
        <s v="8-95--631120200"/>
        <s v="8-96--631120200"/>
        <s v="9-95--631120200"/>
        <s v="5-95--631210100"/>
        <s v="6-95--631210100"/>
        <s v="8-95--631210100"/>
        <s v="1-95--631310102"/>
        <s v="6-90--631310102"/>
        <s v="7-90--631310102"/>
        <s v="7-96--631310102"/>
        <s v="9-90--631310102"/>
        <s v="9-95--631310102"/>
        <s v="1-90--631401002"/>
        <s v="1-95--631401002"/>
        <s v="6-90--631401002"/>
        <s v="7-90--631401002"/>
        <s v="7-96--631401002"/>
        <s v="8-95--631401002"/>
        <s v="9-90--631401002"/>
        <s v="9-95--631401002"/>
        <s v="1-90--632110002"/>
        <s v="1-91--632110002"/>
        <s v="1-95--632110002"/>
        <s v="5-90--632110002"/>
        <s v="6-90--632110002"/>
        <s v="7-90--632110002"/>
        <s v="8-90--632110002"/>
        <s v="9-90--632110002"/>
        <s v="1-90--634110001"/>
        <s v="1-90--634120001"/>
        <s v="9-95--634120003"/>
        <s v="1-95--634120004"/>
        <s v="1-90--634210001"/>
        <s v="1-90--634220003"/>
        <s v="9-95--634220003"/>
        <s v="1-90--634220009"/>
        <s v="5-95--635210000"/>
        <s v="5-96--635210000"/>
        <s v="6-95--635210000"/>
        <s v="6-96--635210000"/>
        <s v="7-95--635210000"/>
        <s v="7-96--635210000"/>
        <s v="8-95--635210000"/>
        <s v="8-96--635210000"/>
        <s v="9-95--635210000"/>
        <s v="9-96--635210000"/>
        <s v="1-90--636100000"/>
        <s v="1-95--636100000"/>
        <s v="1-96--636100000"/>
        <s v="5-90--636100000"/>
        <s v="5-95--636100000"/>
        <s v="5-96--636100000"/>
        <s v="6-95--636100000"/>
        <s v="7-90--636100000"/>
        <s v="7-95--636100000"/>
        <s v="7-96--636100000"/>
        <s v="8-90--636100000"/>
        <s v="8-95--636100000"/>
        <s v="8-96--636100000"/>
        <s v="9-90--636100000"/>
        <s v="9-91--636100000"/>
        <s v="9-95--636100000"/>
        <s v="9-96--636100000"/>
        <s v="1-90--636300000"/>
        <s v="1-95--636300000"/>
        <s v="1-96--636300000"/>
        <s v="5-95--636300000"/>
        <s v="5-96--636300000"/>
        <s v="7-95--636300000"/>
        <s v="7-96--636300000"/>
        <s v="9-95--636300000"/>
        <s v="1-90--636500000"/>
        <s v="1-95--636500000"/>
        <s v="6-95--636500000"/>
        <s v="6-96--636500000"/>
        <s v="7-95--636500000"/>
        <s v="7-96--636500000"/>
        <s v="8-95--636500000"/>
        <s v="9-90--636500000"/>
        <s v="9-95--636500000"/>
        <s v="1-95--637100000"/>
        <s v="1-95--637300000"/>
        <s v="1-96--637300000"/>
        <s v="5-96--637300000"/>
        <s v="6-96--637300000"/>
        <s v="7-96--637300000"/>
        <s v="8-96--637300000"/>
        <s v="9-96--637300000"/>
        <s v="1-90--638100000"/>
        <s v="1-95--638100000"/>
        <s v="1-96--638100000"/>
        <s v="5-95--638100000"/>
        <s v="6-96--638100000"/>
        <s v="7-95--638100000"/>
        <s v="8-95--638100000"/>
        <s v="9-95--638100000"/>
        <s v="9-96--638100000"/>
        <s v="1-90--638200000"/>
        <s v="1-96--638200000"/>
        <s v="5-90--638200000"/>
        <s v="6-90--638200000"/>
        <s v="7-90--638200000"/>
        <s v="7-96--638200000"/>
        <s v="8-90--638200000"/>
        <s v="9-90--638200000"/>
        <s v="1-90--638300000"/>
        <s v="1-95--638300000"/>
        <s v="1-96--638300000"/>
        <s v="8-90--638400000"/>
        <s v="1-95--638800006"/>
        <s v="1-96--638800006"/>
        <s v="5-96--638800006"/>
        <s v="6-96--638800006"/>
        <s v="7-96--638800006"/>
        <s v="8-96--638800006"/>
        <s v="9-96--638800006"/>
        <s v="1-95--638800007"/>
        <s v="1-96--638800007"/>
        <s v="5-96--638800007"/>
        <s v="6-96--638800007"/>
        <s v="7-96--638800007"/>
        <s v="8-96--638800007"/>
        <s v="9-96--638800007"/>
        <s v="1-95--638800008"/>
        <s v="1-96--638800008"/>
        <s v="5-96--638800008"/>
        <s v="6-96--638800008"/>
        <s v="7-96--638800008"/>
        <s v="8-96--638800008"/>
        <s v="9-96--638800008"/>
        <s v="1-93--638800009"/>
        <s v="1-95--638800009"/>
        <s v="5-93--638800009"/>
        <s v="6-93--638800009"/>
        <s v="7-93--638800009"/>
        <s v="8-93--638800009"/>
        <s v="9-93--638800009"/>
        <s v="1-95--638800012"/>
        <s v="1-96--638800012"/>
        <s v="5-96--638800012"/>
        <s v="6-96--638800012"/>
        <s v="7-96--638800012"/>
        <s v="9-96--638800012"/>
        <s v="1-96--638800015"/>
        <s v="1-96--639300000"/>
        <s v="1-90--639410003"/>
        <s v="1-95--639410003"/>
        <s v="1-90--639410004"/>
        <s v="1-95--639410004"/>
        <s v="5-90--639410004"/>
        <s v="8-90--639410004"/>
        <s v="9-90--639410004"/>
        <s v="1-90--639421000"/>
        <s v="1-95--639900000"/>
        <s v="1-90--639900005"/>
        <s v="1-95--639900005"/>
        <s v="1-96--639900005"/>
        <s v="5-90--639900005"/>
        <s v="5-95--639900005"/>
        <s v="6-90--639900005"/>
        <s v="6-95--639900005"/>
        <s v="6-96--639900005"/>
        <s v="7-95--639900005"/>
        <s v="7-96--639900005"/>
        <s v="8-90--639900005"/>
        <s v="8-95--639900005"/>
        <s v="8-96--639900005"/>
        <s v="1-95--639900007"/>
        <s v="1-95--639900008"/>
        <s v="1-90--639900009"/>
        <s v="1-95--639900009"/>
        <s v="1-96--639900009"/>
        <s v="5-96--639900009"/>
        <s v="7-96--639900009"/>
        <s v="8-90--639900009"/>
        <s v="8-96--639900009"/>
        <s v="9-96--639900009"/>
        <s v="8-90--639900010"/>
        <s v="1-95--639900014"/>
        <s v="1-95--641200000"/>
        <s v="1-96--641901000"/>
        <s v="5-96--641901000"/>
        <s v="6-96--641901000"/>
        <s v="7-96--641901000"/>
        <s v="8-96--641901000"/>
        <s v="9-96--641901000"/>
        <s v="1-90--651000000"/>
        <s v="1-91--651000000"/>
        <s v="1-95--651000000"/>
        <s v="1-96--651000000"/>
        <s v="5-90--651000000"/>
        <s v="5-95--651000000"/>
        <s v="5-96--651000000"/>
        <s v="6-90--651000000"/>
        <s v="6-93--651000000"/>
        <s v="6-91--651000000"/>
        <s v="6-95--651000000"/>
        <s v="6-96--651000000"/>
        <s v="8-90--651000000"/>
        <s v="8-95--651000000"/>
        <s v="8-96--651000000"/>
        <s v="9-90--651000000"/>
        <s v="9-91--651000000"/>
        <s v="9-95--651000000"/>
        <s v="9-96--651000000"/>
        <s v="1-95--651010000"/>
        <s v="1-90--651060001"/>
        <s v="1-95--651060001"/>
        <s v="1-96--651060001"/>
        <s v="5-90--651060001"/>
        <s v="5-95--651060001"/>
        <s v="5-96--651060001"/>
        <s v="6-90--651060001"/>
        <s v="6-91--651060001"/>
        <s v="6-93--651060001"/>
        <s v="6-95--651060001"/>
        <s v="6-96--651060001"/>
        <s v="8-90--651060001"/>
        <s v="8-95--651060001"/>
        <s v="8-96--651060001"/>
        <s v="9-90--651060001"/>
        <s v="9-91--651060001"/>
        <s v="9-95--651060001"/>
        <s v="9-96--651060001"/>
        <s v="1-90--651070000"/>
        <s v="1-95--651070000"/>
        <s v="1-96--651070000"/>
        <s v="6-95--653030000"/>
        <s v="1-90--653040000"/>
        <s v="1-95--653040000"/>
        <s v="1-96--653040000"/>
        <s v="1-90--653050000"/>
        <s v="1-95--653050000"/>
        <s v="1-96--653050000"/>
        <s v="1-95--659200002"/>
        <s v="1-95--659300002"/>
        <s v="7-96--659300002"/>
        <s v="8-95--659300002"/>
        <s v="9-95--659300002"/>
        <s v="6-95--659300003"/>
        <s v="7-90--659300008"/>
        <s v="6-90--659300010"/>
        <s v="7-90--659300010"/>
        <s v="6-90--659300011"/>
        <s v="6-95--659300011"/>
        <s v="8-90--659300011"/>
        <s v="7-90--659300020"/>
        <s v="9-90--659300020"/>
        <s v="9-90--659300021"/>
        <s v="9-91--659300021"/>
        <s v="6-90--659300023"/>
        <s v="7-90--659300023"/>
        <s v="1-90--659300030"/>
        <s v="1-95--659300030"/>
        <s v="1-96--659300030"/>
        <s v="5-90--659300030"/>
        <s v="5-96--659300030"/>
        <s v="6-96--659300030"/>
        <s v="7-90--659300030"/>
        <s v="7-95--659300030"/>
        <s v="7-96--659300030"/>
        <s v="8-90--659300030"/>
        <s v="8-95--659300030"/>
        <s v="8-96--659300030"/>
        <s v="9-90--659300030"/>
        <s v="9-95--659300030"/>
        <s v="9-96--659300030"/>
        <s v="1-90--659300031"/>
        <s v="1-95--659300031"/>
        <s v="1-96--659300031"/>
        <s v="5-90--659300031"/>
        <s v="5-95--659300031"/>
        <s v="5-96--659300031"/>
        <s v="6-90--659300031"/>
        <s v="6-91--659300031"/>
        <s v="6-93--659300031"/>
        <s v="6-95--659300031"/>
        <s v="6-96--659300031"/>
        <s v="8-90--659300031"/>
        <s v="8-95--659300031"/>
        <s v="8-96--659300031"/>
        <s v="9-90--659300031"/>
        <s v="9-91--659300031"/>
        <s v="9-95--659300031"/>
        <s v="9-96--659300031"/>
        <s v="1-95--659300032"/>
        <s v="1-90--659930036"/>
        <s v="1-95--659930036"/>
        <s v="1-96--659930036"/>
        <s v="1-97--673120000"/>
        <s v="7-97--673120000"/>
        <s v="8-97--673120000"/>
        <s v="1-97--679600002"/>
      </sharedItems>
    </cacheField>
    <cacheField name="CTA" uniqueList="1" numFmtId="0" sqlType="0" hierarchy="0" level="0" databaseField="1">
      <sharedItems count="99">
        <s v="621110000 - REMUNERACION BASICA"/>
        <s v="621110002 - REMUN. BASICA - LAUDO 2022"/>
        <s v="621110003 - REMUN.BASICA-LAUDO 2023"/>
        <s v="621120000 - JORNAL BASICO"/>
        <s v="621120002 - HORAS NOCTURNAS"/>
        <s v="621120003 - JORNAL BASICO - LAUDO 2022"/>
        <s v="621120004 - JORNAL BASICO-LAUDO 2023"/>
        <s v="621510000 - VACACIONES EMPLEADOS"/>
        <s v="621510001 - VACACIONES OBREROS"/>
        <s v="621510002 - VACACIONES EMPLEADOS - LAUDO 2022"/>
        <s v="621510003 - VACACIONES OBREROS - LAUDO 2022"/>
        <s v="621510004 - VACACIONES EMPLEADOS-LAUDO 2023"/>
        <s v="621510005 - VACACIONES OBREROS-LAUDO 2023"/>
        <s v="622100000 - ASIGNACION VACACIONAL"/>
        <s v="622100001 - ASIGNACION CONTACTO CON PRODUCT.QUIMICOS"/>
        <s v="622100002 - ASIGNACION RIESGO DE TRABAJO(AGUA SERV.)"/>
        <s v="622100003 - ASIGNACION RIESGO DE CAJA Y VALORES"/>
        <s v="622100005 - ASIGNACION FAMILIAR"/>
        <s v="622100008 - ASIGNACION POR ENCARGATURA"/>
        <s v="622100010 - ASIGNACION POR RMV - D.S N 004-2018-TR - OBREROS"/>
        <s v="622100011 - ASIGNACION MOVILIDAD PACTO COLECTIVO"/>
        <s v="622100012 - ASIGNACION VACACIONAL - LAUDO 2022"/>
        <s v="622100013 - ASIGNACION VACACIONAL-LAUDO 2023"/>
        <s v="622100014 - BONIF. MOVILIDAD 2023 - LAUDO 2023 SITAPASAM"/>
        <s v="622100015 - ASIG. MOVILIDAD 2023 - LAUDO 2023 SIPTESAM"/>
        <s v="622200000 - BONIFICACION D.L. 25897(10.23%)"/>
        <s v="622200001 - BONIFICACION D.L. 25897(3%)"/>
        <s v="622200002 - BONIFICACION CONSOLIDADA R.M. 075-99-EF"/>
        <s v="622200008 - BONIFICACION D.L. 26504 ( 3.3% )"/>
        <s v="622200009 - BONIFICACION MOVILIDAD - LAUDO 2022"/>
        <s v="622200010 - BONIFICACION D.L.25981 (FONAVI 10%)"/>
        <s v="627100000 - REGIMEN DE PRESTACIONES DE SALUD"/>
        <s v="627300000 - SEGURO COMPL. DE TRABAJO DE RIESGO, ACC.DE TR.Y ENF.PROF."/>
        <s v="629210000 - PENSION DECRETO LEY 20530"/>
        <s v="631110100 - FLETES"/>
        <s v="631120100 - MOVILIDAD LOCAL"/>
        <s v="631120200 - MOVILIDAD NACIONAL"/>
        <s v="631210100 - SERVICIO DE CORREO POSTAL"/>
        <s v="631310102 - VIATICOS ALOJ - EMPLEADOS Y OBREROS"/>
        <s v="631401002 - VIATICOS ALIM - EMPLEADOS Y OBREROS"/>
        <s v="632110002 - HONORARIOS PROFESIONALES VARIOS"/>
        <s v="634110001 - MANT. INF. SANITARIA"/>
        <s v="634120001 - MANT. MAQUINARIAS Y EQUIPOS"/>
        <s v="634120003 - MANT. UNIDADES DE TRANSPORTES MENORES"/>
        <s v="634120004 - MANT. EQUIPOS DE COMPUTO"/>
        <s v="634210001 - REPARACION. INF. SANITARIA"/>
        <s v="634220003 - REP. UNIDADES DE TRANSPORTES MENORES"/>
        <s v="634220009 - REP. VARIAS"/>
        <s v="635210000 - EDIFICIOS"/>
        <s v="636100000 - ENERGIA ELECTRICA"/>
        <s v="636300000 - AGUA"/>
        <s v="636500000 - INTERNET"/>
        <s v="637100000 - AVISOS Y PUBLICACIONES"/>
        <s v="637300000 - IMPRESIONES Y REPRODUCCIONES"/>
        <s v="638100000 - ADMINISTRATIVOS"/>
        <s v="638200000 - OPERATIVOS"/>
        <s v="638300000 - VIGILANCIA Y GUARDIANIA"/>
        <s v="638400000 - ASEO Y LIMPIEZA"/>
        <s v="638800006 - SERVICIO DE INSPECCION POR CONSUMOS ATIPICOS"/>
        <s v="638800007 - REPARTO DE RECIBOS"/>
        <s v="638800008 - LECTURA DE MEDIDORES"/>
        <s v="638800009 - CORTES"/>
        <s v="638800012 - COBRANZA PENSION AGUA"/>
        <s v="638800015 - SERVICIO DE CENTRO DE LLAMADAS"/>
        <s v="639300000 - ESTIPENDIO PRACTICANTES"/>
        <s v="639410003 - FONDO DE RESERVAS-GASTOS CORRIENTES/MERESE"/>
        <s v="639410004 - FONDO DE RESERVAS-GASTOS CORRIENTES/COSTOS DE MANT. DE INFRAESTRUCT. Y REPOSIC. DE EQUIPOS Y MAQUINARIAS"/>
        <s v="639421000 - VARIOS FONDO DE INVERSIONES-TRANSFERENCIAS/MVCS"/>
        <s v="639900000 - FOTOSTATICAS, ANILLADOS, EMPASTADOS, ENMICADOS"/>
        <s v="639900005 - ALIMENTOS"/>
        <s v="639900007 - GASTOS PODER JUDICIAL"/>
        <s v="639900008 - GASTOS NOTARIALES"/>
        <s v="639900009 - DIVERSOS"/>
        <s v="639900010 - SERVICIO DE COCHERA"/>
        <s v="639900014 - GASTOS REGISTRALES"/>
        <s v="641200000 - IMPUESTO A LAS TRANSACCIONES FINANCIERAS (ITF)"/>
        <s v="641901000 - SUPERINT. NACIONAL DE SERVICIOS DE SANEAMIENTO(SUNASS)"/>
        <s v="651000000 - SEGURO VIDA LEY 688"/>
        <s v="651010000 - SEGURO OBLIGATORIO DE ACCIDENTES DE TRANSITO (SOAT)"/>
        <s v="651060001 - SEGURO COMPLEMENTARIO DE TRABAJO DE RIESGO - PENSION"/>
        <s v="651070000 - SEGURO VIDA LEY 28518 PERSONAL EN FORMACION"/>
        <s v="653030000 - PERIODICOS"/>
        <s v="653040000 - CAMARA DE COMERCIO"/>
        <s v="653050000 - ANEPSSA"/>
        <s v="659200002 - MULTAS Y SANCIONES VARIAS"/>
        <s v="659300002 - UTILES DE ESCRITORIO"/>
        <s v="659300003 - UTILES DE ASEO Y LIMPIEZA"/>
        <s v="659300008 - GRASA"/>
        <s v="659300010 - MATER.CONST.P MANT. REPAR. Y CONEX."/>
        <s v="659300011 - MATERIAL ELECTRICO"/>
        <s v="659300020 - REPUESTOS EQUIPOS DE TRANSPORTES"/>
        <s v="659300021 - REPUESTOS OTROS EQUIPOS"/>
        <s v="659300023 - HERRAMIENTAS Y ACCESORIOS DIVERSOS"/>
        <s v="659300030 - OTROS"/>
        <s v="659300031 - ALIMENTO PARA PERSONAL"/>
        <s v="659300032 - SUBSIDIOS ECONOMICOS POR SALUD PARA PERSONAL"/>
        <s v="659930036 - GASTOS DE INTERESES FONDO PRIVADO DE PENSION - AFP"/>
        <s v="673120000 - UTE-FONAVI - INTERESES"/>
        <s v="679600002 - COMISIONES"/>
      </sharedItems>
    </cacheField>
    <cacheField name="SUC" uniqueList="1" numFmtId="0" sqlType="0" hierarchy="0" level="0" databaseField="1">
      <sharedItems count="6">
        <s v="01"/>
        <s v="05"/>
        <s v="06"/>
        <s v="08"/>
        <s v="09"/>
        <s v="07"/>
      </sharedItems>
    </cacheField>
    <cacheField name="Suc - Tipo - Nro" uniqueList="1" numFmtId="0" sqlType="0" hierarchy="0" level="0" databaseField="1">
      <sharedItems count="0"/>
    </cacheField>
    <cacheField name="FECHA" uniqueList="1" numFmtId="14" sqlType="0" hierarchy="0" level="0" databaseField="1">
      <sharedItems count="0" containsDate="1" containsNonDate="0" containsSemiMixedTypes="0" containsString="0" minDate="2015-08-31T00:00:00" maxDate="2025-09-01T00:00:00"/>
    </cacheField>
    <cacheField name="REGI_RES" uniqueList="1" numFmtId="0" sqlType="0" hierarchy="0" level="0" databaseField="1">
      <sharedItems count="6">
        <s v="EC"/>
        <s v="EE"/>
        <s v="OC"/>
        <s v="OE"/>
        <s v=""/>
        <s v="L2"/>
      </sharedItems>
    </cacheField>
    <cacheField name="REGIMEN" uniqueList="1" numFmtId="0" sqlType="0" hierarchy="0" level="0" databaseField="1">
      <sharedItems count="0"/>
    </cacheField>
    <cacheField name="Glosa / Proveedor" uniqueList="1" numFmtId="0" sqlType="0" hierarchy="0" level="0" databaseField="1">
      <sharedItems count="335" longText="1">
        <s v="Generacion de Planilla Normal EMPLEADO CONTRATADO"/>
        <s v="Generacion de Planilla Normal EMPLEADO ESTABLE"/>
        <s v="Generacion de Planilla Normal OBRERO CONTRATADO"/>
        <s v="Generacion de Planilla Normal OBRERO ESTABLE"/>
        <s v="Generacion de Planilla Vacaciones OBRERO ESTABLE"/>
        <s v="Generacion de Planilla Vacaciones OBRERO CONTRATADO"/>
        <s v="Generacion de Planilla Vacaciones EMPLEADO CONTRATADO"/>
        <s v="Generacion de Planilla Vacaciones EMPLEADO ESTABLE"/>
        <s v="POR LA REVERSION DEL GASTO DE VACACIONES TRUNCAS DIC 2024 DEL PERSONAL EMPLEADO CONTRATADO Y ESTABLE QUE GOZO VACACIONES EN EL MES DE AGOSTO 2025 EMPLEADO ESTABLE"/>
        <s v="POR LA REVERSION DEL GASTO DE VACACIONES TRUNCAS DIC 2024 DEL PERSONAL EMPLEADO CONTRATADO Y ESTABLE QUE GOZO VACACIONES EN EL MES DE AGOSTO 2025 EMPLEADO CONTRATADO"/>
        <s v="POR LA REVERSION DEL GASTO DE VACACIONES TRUNCAS DIC 2024 DEL PERSONAL OBRERO CONTRATADO Y ESTABLE QUE GOZO VACACIONES EN EL MES DE AGOSTO 2025 OBRERO ESTABLE"/>
        <s v="REVERSION DEL GASTO DE LA PLANILLA DE OBRERO ESTABLE POR EL MONTO CONTABILIZADO COMO VACACIONES TRUNCAS EN DICIEMBRE 2024 AL SR.SAAVEDRA DIAZ JOSE REYES OBRERO ESTABLE"/>
        <s v="REVERSION DEL GASTO DE LA PLANILLA DE OBRERO ESTABLE POR EL MONTO CONTABILIZADO COMO VACACIONES TRUNCAS EN DICIEMBRE 2024 AL SR.CARDENAS PANDURO FILIBERTO OBRERO ESTABLE"/>
        <s v="REVERSION DEL GASTO DE LA PLANILLA DE OBRERO CONTRATADO POR EL MONTO CONTABILIZADO COMO VACACIONES TRUNCAS EN DICIEMBRE 2024 AL SR.TAPULLIMA TUANAMA HENRY OBRERO ESTABLE"/>
        <s v="REVERSION DEL GASTO DE LA PLANILLA DE OBRERO ESTABLE POR EL MONTO CONTABILIZADO COMO VACACIONES TRUNCAS EN DICIEMBRE 2024 AL SR.FASABI ISUIZA JOSE RAFAEL OBRERO ESTABLE"/>
        <s v="POR EL DESCUENTO A LOS TRABAJADORES POR MOVILIDAD"/>
        <s v="Generacion de Planilla Cesantes LEY 20530"/>
        <s v="QUICHCA QUISPE JHEMI EMERSON SERVICIO DE TRANSPORTE DE BOTELLAS VACIAS DE CLORO LIQUIDO GASEOSO DE 68 Y 907 KG"/>
        <s v="RAMIREZ CHOMBA EDIN PRESTACION DE SERVICIO DE TRANSPORTE (PERSONAL Y MATERIAL) PARA REALIZAR TRABAJOS DE REPARACION EN LALINEA DE CONDUCCION DE LA OFICINA ZONAL DE LAMAS"/>
        <s v="RENDICION DEL FONDO FIJO DE CAJA CHICA NÂ° 008-2025 DE LA OFICINA ZONAL DE LAMAS"/>
        <s v="RENDICION DE CAJA CHICA NÂº 008-2024 DEL MES DE AGOSTO, ADJUNTANDO LAS FACTURAS, BOLETAS Y OTROS."/>
        <s v="CAJA CHICA CORRESPONDIENTE AL MES DE AGOSTO 2025"/>
        <s v="RENDICION CAJA CHICA-FONDO FIJO"/>
        <s v="RENDICION DE VIATICOS DE NAVARRO DELGADO GHERMAN ALPHONSO, POR COMISION DE SERVICIOS A PIURA - SENCICO DEL 05 DE MAYO AL 05 DE JULIO 2025, CCBE 1511, INFORME NÂ° 0000-2025-RH"/>
        <s v="RENDICION DE VIATICOS DE SANCHEZ RIOS VICTOR SEGUNDO, POR COMISION DE SERVICIOS A PIURA - SENCICO DEL 05 DE MAYO AL 05 DE JULIO 2025, CCBE 1513, INFORME NÂ° 0000-2025-RH"/>
        <s v="RENDICION DE VIATICOS DE PIÃ‘A GUERRA SEGUNDO ISAIAS, POR COMISION DE SERVICIOS A PIURA - SENCICO DEL 05 DE MAYO AL 05 DE JULIO 2025, CCBE 1514, INFORME NÂ° 0000-2025-RH"/>
        <s v="RENDICION DE VIATICOS DE SHAPIAMA NAVAS ULICES, POR COMISION DE SERVICIOS A PIURA - SENCICO DEL 05 DE MAYO AL 05 DE JULIO 2025, CCBE 1515, INFORME NÂ° 0000-2025-RH"/>
        <s v="RENDICION DE VIATICOS DE VASQUEZ LUNA, CLAUS, POR COMISION DE SERVICIOS A PIURA - SENCICO DEL 05 DE MAYO AL 05 DE JULIO 2025, CCBE 1517, INFORME NÂ° 0000-2025-RH"/>
        <s v="RENDICION DE VIATICOS DE FREDESVINDA JIMENEZ PERALTA, POR COMISION DE SERVICIOS A LA CIUDAD DE LIMA LOS DIAS 15 AL 17.07.2025, CCBE 2418, INFORME NÂ° 000142-2025-OTIC"/>
        <s v="RENDICION DE VIATICOS DE ELMER DE LA CRUZ DILAS GONZALES, POR COMISION DE SERVICIOS A LA CIUDAD DE PUCALLPA DEL 09 AL 12.07.2025, CCBE 2345, INFORME NÂ° 000159-2025-GIPO"/>
        <s v="RENDICION DE VIATICOS DE CESAR RICHARD ESPINOZA TAPIA, POR COMISION DE SERVICIOS A LA CIUDAD DE LIMA LOS DIAS 30.07.2025 AL 02.08.2025, CCBE 2662, MEMORANDO NÂ°"/>
        <s v="RENDICION DE VIATICOS DE CESAR RICHARD ESPINOZA TAPIA, POR COMISION DE SERVICIOS A LA CIUDAD DE LIMA EL DIA 19 AL 21.08.2025, CCBE 2920, MEMORANDO NÂ° 000122-2025-GG"/>
        <s v="RENDICION DE VIATICOS DE FREDESVINDA JIMENEZ PERALTA, POR COMISION DE SERVICIOS A LA CIUDAD DE LIMA EL DIA 19 AL 21.08.2025, CCBE 2911, INFORME NÂ° 000162-2025-OTIC"/>
        <s v="GARATE ASPAJO ALEXIS JOSEPH"/>
        <s v="RENDICION DE VIATICOS DE GILMER ANDRES GRANDEZ ARMAS, POR COMISION DE SERVICIOS,SEGUN CCBE:2127 Y DAC 6030 DE LA SEDE CENTRAL"/>
        <s v="RENDICION DE VIATICOS DE WILDER GONZALES PEZO, POR COMISION DE SERVICIOS,SEGUN CCBE:2129 Y DAC 6031 DE LA SEDE CENTRAL"/>
        <s v="RENDICION DE VIATICOS DE GERSON MOISES SALVADOR SANCHEZ,POR COMISION DE SERVICIOS,SEGUN CCBE:2935 Y DAC 6051 DE LA SEDE CENTRAL"/>
        <s v="CAJA CHICA CORRESPONDIENTE AL MES DE AGOSTO DEL 2025"/>
        <s v="RENDICION DE VIATICOS DE DE REYES RIVERA COTRINA, POR COMISION DE SERVICIOS, SEGUN CCBE:2943 Y DAC 6057 DE LA SEDE CENTRAL"/>
        <s v="RENDICION DE VIATICOS DE DE REYES RIVERA COTRINA, POR COMISION DE SERVICIOS, SEGUN CCBE:2979 Y DAC 6082 DE LA SEDE CENTRAL"/>
        <s v="RENDICION DE VIATICOS DE ORLANDO ISHUIZA CHUJUTALLI, POR COMISION DE SERVICIOS, SEGUN CCBE:2888 Y DAC 6052 DE LA SEDE CENTRAL"/>
        <s v="RENDICION DE VIATICOS DE HITLER CACHIQUE SINARAHUA, POR COMISION DE SERVICIOS, SEGUN CCBE:2887 Y DAC 6054 DE LA SEDE CENTRAL"/>
        <s v="RENDICION DE VIATICOS DE HITLER CACHIQUE SINARAHUA, POR COMISION DE SERVICIOS,SEGUN CCBE:2921 Y DAC 6083 DE LA SEDE CENTRAL"/>
        <s v="RENDICION DE VIATICOS DE ORLANDO ISHUIZA CHUJUTALLI, POR COMISION DE SERVICIOS,SEGUN CCBE:2919 Y DAC 6084 DE LA SEDE CENTRAL"/>
        <s v="RENDICION DE VIATICOS DE JOSE LUIS RAMIREZ ARANGO, POR COMISION DE SERVICIOS,SEGUN CCBE:2971 Y DAC 6085 DE LA SEDE CENTRAL"/>
        <s v="RENDICION DE VIATICOS DE DAVID ALEJANDRO GARCIA NAMAY, POR COMISION DE SERVICIOS,SEGUN CCBE:2977 Y DAC 6086 DE LA SEDE CENTRAL"/>
        <s v="RENDICION DE VIATICOS DE ADLEY ABANTO VASQUEZ, POR COMISION DE SERVICIOS,SEGUN CCBE:2973 Y DAC 6087 DE LA SEDE CENTRAL"/>
        <s v="RENDICION DE VIATICOS DE WAGNER RAMIREZ CACHIQUE, POR COMISION DE SERVICIOS,SEGUN CCBE:2972 Y DAC 6088 DE LA SEDE CENTRAL"/>
        <s v="RENDICION DE VIATICOS DE ORLANDO ISHUIZA CHUJUTALLI,POR COMISION DE SERVICIOS,SEGUN CCBE:2873 Y DAC 6058 DE LA SEDE CENTRAL"/>
        <s v="RENDICION DE VIATICOS DE CARLOS HITLER CACHIQUE SINARAHUA,POR COMISION DE SERVICIOS,SEGUN CCBE:2873 Y DAC 6058 DE LA SEDE CENTRAL"/>
        <s v="REEMBOLSO A FAVOR DE MARIO TORRES SILVA POR COMISION DE SERVICIO A LA OFICINA ZONAL DE SAN JOSE DE SISA EL DIA 07.08.2025, INFORME NÂ° 000357-2025-EM"/>
        <s v="REEMBOLSO A FAVOR DE GINER RAMIREZ NAVARRO POR COMISION DE SERVICIO A LA OFICINA ZONAL DE SAN JOSE DE SISA EL DIA 07.08.2025, INFORME NÂ° 000356-2025-EM"/>
        <s v="REEMBOLSO A FAVOR DE ORLANDO ISHUIZA CHUJUTALLI, POR COMISION DE SERVICIOS A PICOTA EL DIA 05.08.2025, INFORME NÂ° 001085-2025-ODR"/>
        <s v="REEMBOLSO A FAVOR DE EDUARDO GARCIA NAVARRO, POR COMISION DE SERVICIOS A LAS PLANTAS DE SAN JOSE DE SISA Y LAMAS EL DIA 08.08.2025, INFORME NÂ° 000727-2025-OPAPTAR"/>
        <s v="REEMBOLSO A FAVOR DE CLAUS VASQUEZ LUNA POR COMISION DE SERVICIOS A LAS PLANTAS DE SAN JOSE DE SISA Y LAMAS EL DIA 08.08.2025, INFORME NÂ° 000726-2025-OPAPTAR"/>
        <s v="REEMBOLSO A FAVOR DE KATHY DEL PILAR BARDALES GARCIA, POR COMISION DE SERVICIOS A LAS OFICINAS ZONALES EL DIA 05.08.2025, INFORME NÂ° 001088-2025-ODR"/>
        <s v="REEMBOLSO A FAVOR DE MARIO TORRES SILVA, POR COMISION DE SERVICIOS A LAS OFICINAS ZONALES EL DIA 05.08.2025, INFORME NÂ° 000728-2025-OPAPTAR"/>
        <s v="REEMBOLSO A FAVOR DE MARIO TORRES SILVA, POR COMISION DE SERVICIOS A PICOTA EL DIA 16.08.2025, INFORME NÂ° 000382-2025-EMAPA-SM-SA-EM"/>
        <s v="REEMBOLSO A FAVOR DE CLAUS VASQUEZ LUNA, POR COMISION DE SERVICIOS A LAS OFIICNAS ZONALES DE LAMAS EL DIA 15.08.2025 Y PICOTA EL DIA 22.08.2025, INFORME NÂ° 000757-2025-OPAPTAR"/>
        <s v="REEMBOLSO A FAVOR DE MARIO LOMAS PINEDO, POR COMISION DE SERVICIOS A LAS OFIICNAS ZONALES DE LAMAS EL DIA 15.08.2025 Y PICOTA EL DIA 22.08.2025, INFORME NÂ° 000756-2025-OPAPTAR"/>
        <s v="REEMBOLSO A FAVOR DE MARIO TORRES SILVA, POR COMISION DE SERVICIOS A BELLAVISTA EL DIA 15.08.2025, INFORME NÂ° 000386-2025-EM"/>
        <s v="REEMBOLSO A FAVOR DE MARIO TORRES SILVA, POR COMISION DE SERVICIOS A BELLAVISTA EL DIA 19.08.2025, INFORME NÂ° 000391-2025-EM"/>
        <s v="REEMBOLSO A FAVOR DE GINER RAMIREZ NAVARRO, POR COMISION DE SERVICIOS A BELLAVISTA EL DIA 19.08.2025, INFORME NÂ° 000393-2025-EM"/>
        <s v="REEMBOLSO A FAVOR DE JUAN BELISARIO PINEDO URRELO, POR COMISION DE SERVICOS A BELLAVISTA EL DIA 19.08.2025, INFORME NÂ° 000392-2025-EM"/>
        <s v="REEMBOLSO A FAVOR DE GINER RAMIREZ NAVARRO, POR COMISION DE SERVICIOS A BELLAVISTA EL DIA 15.08.2025, INFORME NÂ° 000384-2025-EM"/>
        <s v="REEMBOLSO A FAVOR DE JUAN BELISARIO PINEDO URRELO, POR COMISION DE SERVICIO A BELLAVISTA EL DIA 15.08.2025, INFORME NÂ° 000385-2025-EM"/>
        <s v="REEMBOLSO A FAVOR DE MARIO TORRES SILVA, POR COMISION DE SERVICIOS A BELLAVISTA EL DIA 22.08.2025, INFORME NÂ° 000760-2025-OPAPTAR"/>
        <s v="REEMBOLSO A FAVOR DE GINER RAMIREZ NAVARRO, POR COMISION DE SERVICIOS A BELLAVISTA EL DIA 22.08.2025, INFORME NÂ° 000761-2025-OPAPTAR"/>
        <s v="REEMBOLSO A FAVOR DE JUAN BELISARIO PINEDO URRELO, POR COMISION DE SERVICIOS A BELLAVISTA EL DIA 22.08.2025, INFORME NÂ° 000762-2025-OPAPTAR"/>
        <s v="REEMBOLSO A FAVOR DE MARIO TORRES SILVA, POR COMISION DE SERVICIOS A PICOTA EL DIA 26.08.2025, INFORME NÂ° 000402-2025-EM"/>
        <s v="REEMBOLSO A FAVOR DE GINER RAMIREZ NAVARRO, POR COMISION DE SERVICIOS A SAN JOSE DE SISA EL DIA 12.08.2025, INFORME NÂ° 000371-2025-EM"/>
        <s v="REEMBOLSO A FAVOR DE MARIO TORRES SILVA, POR COMISION DE SERVICIOS A PICOTA EL DIA 13.08.2025, INFORME NÂ° 000373-2025-EM"/>
        <s v="REEMBOLSO A FAVOR DE MARIO TORRES SILVA, POR COMISION DE SERVICIOS A SAN JOSE DE SISA EL DIA 12.08.2025, INFORME NÂ° 000370-2025-EM"/>
        <s v="REEMBOLSO A FAVOR DE GINER RAMIREZ NAVARRO, POR COMISION DE SERVICIOS A PICOTA EL DIA 13.08.2025, INFORME NÂ° 000372-2025-EM"/>
        <s v="REEMBOLSO A FAVOR DE RAUL RUIZ GUERRA, POR COMISION DE SERVICIOS A PICOTA EL DIA 14.08.2025, INFORME NÂ° 000376-2025-EM"/>
        <s v="REEMBOLSO A FAVOR DE MARIO TORRES SILVA, POR COMISION DE SERVICIOS A PICOTA EL DIA 14.08.2025,INFORME NÂ° 000375-2025-EM"/>
        <s v="REEMBOLSO A FAVOR DE GINER RAMIREZ NAVARRO, POR COMISION DE SERVICIOS A PICOTA EL DIA 14.08.2025, INFORME NÂ° 000374-2025-EM"/>
        <s v="RENDICION DE VIATICOS DE USMAN JOSE SUAREZ DEL AGUILA, POR COMISION DE SERVICIOS A LAS OFICINAS ZONALES EL DIA 07/08/2025 AL 08/08/2025, CCBE 2782, INFORME NÂ° 000307-2025-OADC"/>
        <s v="REEMBOLSO A FAVOR DE ERNESTO GUILLEN CHUJUTALLI, POR COMISION DE SERVICIOS A LAS OFICINAS ZONALES EL DIA 05.08.2025, INFORME NÂ° 000117-2025-OICGS"/>
        <s v="REEMBOLSO A FAVOR DE LUIS GARCIA TAPULLIMA, POR COMISION DE SERVICIOS A PICOTA PARA TRASLADO AL PERSONAL EL DIA 14.08.2025, INFORME NÂ° 000263-2025-OEP"/>
        <s v="REEMBOLSO A FAVOR DE LUIS GARCIA TAPULLIMA, POR COMISION DE SERVICIOS A SAN JOSE DE SISA, EL DIA 21.08.2025, INFORME NÂ° 000777-2025-OESLO"/>
        <s v="REEMBOLSO A FAVOR DE MARX CHANOC GOMEZ VARGAS, POR COMISION DE SERVICIOS A SAN JOSE DE SISA EL DIA 21.08.2025, INFORME NÂ° 000776-2025-OESLO"/>
        <s v="RENDICION DE VIATICOS DE ELMER DE LA CRUZ DILAS GONZALES, POR COMISION DE SERVICIOS A LA LOCALIDAD DE SAPOSOA Y PICOTA EL DIA 15 Y 16.08.2025, CCBE 2908, INFORME NÂ° 000168-2025-GIPO"/>
        <s v="RENDICION DE VIATICOS DE USMAN JOSE SUAREZ DEL AGUILA, POR COMISION DE SERVICIOS A LAS OFICINA ZONALES DE LA EPS EMAPA SAN MARTIN S.A, EL DIA 21 Y 22.08.2025, CCBE 2914, INFORME NÂ° 000317-2025-OADC"/>
        <s v="RENDICION DE VIATICOS DE ERNESTO GUILLEN CHUJUTALLI, POR COMISION DE SERVICIOS A LA OFICINAS ZONALES LOS DIAS 05 AL 07.08.2025, CCBE 2780, INFORME NÂ° 000130-2025-OICGS"/>
        <s v="RENDICION DE VIATICOS DE MARX CHANOC GOMEZ VARGAS, POR COMISION DE SERVICIOS, SEGUN CCBE:2871 Y DAC 6027 DE LA SEDE CENTRAL"/>
        <s v="RENDICION DE VIATICOS DE LUIS GARCIA TAPULLIMA, POR COMISION DE SERVICIOS, SEGUN CCBE:2872 Y DAC 6032 DE LA SEDE CENTRAL"/>
        <s v="RENDICION DE VIATICOS DE LUIS GARCIA TAPULLIMA, POR COMISION DE SERVICIOS,SEGUN CCBE:2889 Y DAC 6039 DE LA SEDE CENTRAL"/>
        <s v="FERNANDEZ RIOS MONICA LIZ SERVICIO DE SUPERVISION DE PLANTA DETRATAMIENOT DE AGUA POTABLE CUMBAZA DELDISTRITO DE MORALES CORRESPONDIENTE ALMES DE JULIO."/>
        <s v="DOMINGUEZ PARIHUAMAN DANIEL SERVICIO DE SUPERVISION DE PLANTA DETRATAMIENTO DE AGUA POTABLE AHUASHIYACUDEL DISTRITO DE LA BANDA DE SHILCAYOCORRESPONDIENTE AL MES DE JULIO."/>
        <s v="HUANCARUNA GOLAC EDY LUIS ANALISTA Y OPERADOR DEL SCADA EN EL MONITOREO DE LOS PROCESOS DE TRATAMIENTO DEL SISTEMA SCADA DE EMAPA SAN MARTIN S.A.-MES 1"/>
        <s v="SANTILLA RUIZ JEAN PIER SERVICIO DE CONTRATACION DE INSPECTORES DE CAMPO PARA LOS VALORES MAXIMOS ADMISIBLES (VMA) CORRESPONDIENTE AL TERCER ENTREGABLE AGOSTO 2025."/>
        <s v="DELGADO LEYVA MARIA SUSANA SERVICIO DE CONSULTORIA EN LA SUPERVISION DELA PLANTA DE TRATAMIENTO DE AGUA POTABLE DELDISTRITO SAN JOSE DE SISA CORRESPONDIENTE ALMES DE JULIO 2025."/>
        <s v="LEVANO MEGO CARLOS SAMUEL PRESTACION DE SERVICIO ESPECIALIZADO EN DESARROLLO DE SOFTWARE WEB Y MOVILES PARA LA OFICINA DE TECNOLOGIAS DE LA INFORMACION Y COMUNICACIONES EPS EMAPA SAN MARTIN S.A. CORRESPONDIENTE AL MES DE JULIO DE 2025"/>
        <s v="CONSULT. Y EST. JURIDICO PELAEZ DEL CASTILLO &amp; ASOC. CONTRATACION DE SERVICIOS DE ASESORIA LEGAL EXTERNA, A LA GERENCIA DE ASESORIA JURIDICA, CORRESPONDIENTE AL SEGUNDO ENTREGABLE MES DE JULIO 2025"/>
        <s v="POMA MONTALVAN NOE MANUEL PRIMER ENTREGABLE DEL SERVICIO DE ASESORIA LEGAL ESPECIALIZADA EN EJECUCION Y CONSULTORIADE OBRAS, EN EL MARCO DE NORMATIVA QUE REGULA LAS CONTRATACIONES ESTALES, A FAVOR DE LAOFICINA DE EJECUCION SUPERVISION Y LIQUIDACION DE OBRAS."/>
        <s v="VÃSQUEZ VILLEGAS FLOR DE MARÃA ERIKA SERVICIO DE CONSULTORIA EN LA SUPERVISIONDE LA PLANTA DE TRATAMIENTO DE AGUAPOTABLE DEL DISTRITO BELLAVISTA,CORRESPONDIENTE AL MES DE JULIO-PRIMERENTREGABLE"/>
        <s v="VILLALOBOS CUEVA JARDEL JOSEPH SERVICIO DE SUPERVISION DE PLANTA DETRATAMIENTO DE AGUA POTABLE DEL DISTRITODE LAMAS CORRESPONDIENTE AL MES DE JULIO2025"/>
        <s v="JHAMPIER MAX SANDOVAL RAFAEL SERVICIO DE SUPERVISION DE LA PLANTA DE TRATAMIENTO DE AGUA POTABLE DE LA PTAP SAPOSOA, CORRESPONDIENTE AL PRIMER ENTREGABLE"/>
        <s v="SANDOVAL VEINTIMILLA DEUXA SERVICIO DE SUPERVISION DE LA PLANTA DE TRATAMIENTO DE AGUA POTABLE DE LA PTAP PICOTA, CORRESPONDIENTE AL PRIMER ENTREGABLE"/>
        <s v="CONSULTORES AMBIENTALES DE LA SELVA S.A.C. SERVICIO DE MONITOREO DE LA CALIDAD DEL AGUARESIDUAL DEL RUPAP, EN EL EFLUENTE DE LALAGUNA DE OXIDACION UBICADO EN EL SECTORTANGARANA DE LA LOCALIDAD DE SAN JOSE DE SISA,DISTRITO DE SAN JOSE DE SISA, CORRESPONDIENTEAL 70% DE PAGO"/>
        <s v="RAMIREZ SALAS PAITO SERVICIOS DE COORDINADOR DE LA OBRA MEJORAMIENTO Y AMPLIACION DEL SISTEMA DE AGUA POTABLE Y SANEAMIENTO BASICO EN 13 AA.VV. DEL DISTRITO DE LA BANDA DE SHILCAYO PROV. DE SAN MARTIN DEP. DE SAN MARTIN, CORRESPONDIENTE AL MES DE AGOSTO DE 2025 - 3ER ENTREGABLE."/>
        <s v="RONDAN ZAVALETA JHON KENER CONFORMIDAD ORDEN DE SERVICIO NÂ° 000718, POR PRESENTACION DEL PLAN DE TRABAJO 2025 - 2026 PARA ADOPCION DE LOS EEFF A LAS NIIF."/>
        <s v="CONSULT. Y EST. JURIDICO PELAEZ DEL CASTILLO &amp; ASOC. CONTRATACION DE SERVICIOS DE ASESORIA LEGAL EXTERNA, A LA GERENCIA DE ASESORIA JURIDICA, CORRESPONDIENTE AL TERCER ENTREGABLE."/>
        <s v="VALLES VALERA JORGE WASHINGTON SERVICIO DE CONSULTORIA DE COORDINACION DE LA OBRA-CUI 2031691 - PERIODO AGOSTO 2025-O.S. N 000674-PRIMER ENTREGABLE."/>
        <s v="LEVANO MEGO CARLOS SAMUEL PRESTACION DE SERVICIO ESPECIALIZADO EN DESARROLLO DE SOFTWARE WEB Y MOVILES PARA LA OFICINA DE TECNOLOGIAS DE LA INFORMACION Y COMUNICACIONES EPS EMAPA SAN MARTIN S.A. CORRESPONDIENTE AL MES DE AGOSTO DE 2025"/>
        <s v="REVERSION DE LA OS 641, SERVICIO DE CONSULTORIA EN LA SUPERVISION DE LA PLANTA DE TRATAMIENTO DE AGUA POTABLE DEL DISTRITO BELLAVISTA, MES DE JULIO 2025"/>
        <s v="REVERSION DE LA OS 644, SERVICIO DE SUPERVISION DE LA PLANTA DE TRATAMIENTO DE AGUA POTABLE DE LA PTAP PICOTA MES DE JULIO 2025"/>
        <s v="REVERSION DE LA OS 645, SERVICIO DE SUPERVISION DE LA PLANTA DE TRATAMIENTO DE AGUA POTABLE DE LA PTAP SAPOSOA MES DE JULIO 2025"/>
        <s v="REVERSION DE LA OS 647, SERVICIO DE CONSULTORIA EN LA SUPERVISION DE LA PLANTA DE TRATAMIENTO DE AGUA POTABLE DEL DISTRITO SAN JOSE DE SISA MES DE JULIO 2025"/>
        <s v="REVERSION DE LA OS 648, SERVICIO DE SUPERVISION DE PLANTA DE TRATAMIENTO DE AGUA POTABLE DEL DISTRITO DE LAMAS MES DE JULIO 2025"/>
        <s v="PROVISION DEL GASTO POR EL SERVICIO DE SUPERVISION DE PLANTA DE TRATAMIENTO DE AGUA POTABLE MES DE JULIO 2025,SEGUN OS:648 Y DAC 6109 DE LA SEDE CENTRAL"/>
        <s v="PROVISION DEL GASTO POR EL SERVICIO SUPERVISION DE LA PLANTA DE TRATAMIENTO DE AGUA POTABLE MES DE JULIO 2025,SEGUN OS:645 Y DAC 6107 DE LA SEDE CENTRAL"/>
        <s v="PROVISION DEL GASTO POR EL SERVICIO DE SUPERVISION DE LA PLANTA DE TRATAMIENTO DE AGUA POTABLE MES DE JULIO 2025,SEGUN OS:644 Y DAC 6106 DE LA SEDE CENTRAL"/>
        <s v="PROVISION DEL GASTO POR EL SERVICIO DE CONSULTORIA EN LA SUPERVISION DE LA PLANTA DE TRATAMIENTO DE AGUA POTABLE MES DE JULIO 2025,SEGUN OS:647 Y DAC 6108 DE LA SEDE CENTRAL"/>
        <s v="PROVISION DEL GASTO POR EL SERVICIO DE CONSULTORIA EN LA SUPERVISION DE LA PLANTA DE TRATAMIENTO DE AGUA POTABLE, MES DE JULIO 2025,SEGUN OS:641 DE LA SEDE CENTRAL"/>
        <s v="CONSORCIO CONSULTOR ALIANZA INFORME 01 DEL SERVICIO DE REPOSICIÃ“N DECARPETA ASFALTICA EN LOS DISTRITOS DETARAPOTO, MORALES Y LA BANDA DE SHILCAYO."/>
        <s v="NOR INGENIERIA EIRL SERVICIO DE MANTENIMIENTO CORRECTIVO DE TABLERO Y SISTEMA ELECTRCIO DE LA CAPTACION DE LA BALSA OFICINA ZONAL DE PICOTA"/>
        <s v="QULLA BUSINESS CONSULTING &amp; SERVICES S.A.C. SERVICIO DE MANTENIMIENTO DE SERVIDOR WINDOWS SERVER 2019, CON SUBDOMINIO ZONA SEGURA.EMAPA SAN MARTIN.COM BAJO PLATAFORMA TOMCAT JAA EE"/>
        <s v="PONCE REYNA JORGE LUIS SERVICIO TECNICO DE REPARACION Y MANTENIMIENTO DEEQUIPO MULTIDUNCIONAL MARCA BROTHER MFC-L6900 S/NU64209A3N261639 DE LA OFICINA DE MESA DE PARTES"/>
        <s v="AC &amp; RM CONTRATISTAS S.A.C CONTRATACION DEL SERVICIO DE ELABORACIÃ“N DEL DIAGNOSTICO Y TERMINO DEREFERENCIA PARA EL MANTENIMIENTO DEL ARBOL HIDRAULICO DE LOS RESERVORIOS DE LA SEDE CENTRAL Y OFICINAS ZONALES DE LA EPS EMAPA SAN MARTIN S.A."/>
        <s v="RENDICION DE ANTICIPO DE RAUL RUIZ GUERRA, PARA GASTOS EN LA REPARACION DE VEHICULOS MENORES, CCBE 2937, INFORME NÂ° 000390-2025-EM"/>
        <s v="C&amp;Z INGENIERIA DE SERVICIOS S.A.C. MANTENIMIENTO Y REPARACIONES VARIOS (SERVICIO DEELABORACIÃ“N DEL DIAGNÃ“STICO Y TÃ‰RMINOS DE REFERENCIA,SEGÃšN ORDEN DE SERVICIO NÃšMERO 000529 )."/>
        <s v="C&amp;Z INGENIERIA DE SERVICIOS S.A.C. MANTENIMIENTO Y REPARACIONES VARIOS (SERVICIO DEELABORACIÃ“N DEL DIAGNÃ“STICO Y TÃ‰RMINOS DE REFERENCIA,SEGÃšN ORDEN DE SERVICIO NÃšMERO 000529)."/>
        <s v="C&amp;Z INGENIERIA DE SERVICIOS S.A.C. MANTENIMIENTO Y REPARACIONES VARIOS (SERVICIO DEELABORACIÃ“N DEL DIAGNÃ“STICO Y TÃ‰RMINOS DE REFERENCIA, SEGÃšNORDEN DE SERVICIO NÃšMERO 000529 )."/>
        <s v="REATEGUI AGUILAR JOSE ISAIAS PRESTACIÃ“N DE SERVICIO, ALQUILER DE LOCAL PARA LA OFICINA COMERCIAL Y ADMINISTRATIVA DE LA OFICINA ZONALDE LAMAS, CORRESPONDIENTE AL MES DE AGOSTO DEL 2025"/>
        <s v="LOPEZ CHUMBE MAGALY SERVICIO DE ALQUILER DE LOCAL PARA LA ADMINISTRACION Y COMERCIAL DE LA OFICINA ZONAL SAPOSOA DEL MES DEAGOSTO 2025."/>
        <s v="HUAMAN DEL CARPIO FEDERICO POR SERVICIO DE ALQUILER, DE LOCAL DE LA OFICINA ZONAL PICOTA CORRESPONDIENTE AL MES DE AGOSTO 2025"/>
        <s v="HUAMAN GARCIA PERCY SERVICIO DE ALQUILER DE LOCAL COMERCIAL Y ADMINISTRATIVO CORRESPONDIENTE AL MES DE AGOSTO DEL 2025"/>
        <s v="BRAVO DAVILA DILMER AMADO SERVICIO DE ALQUILER DE LOCAL PARA EL FUNCIONAMIENTO DE LA OFICINA ADMINISTRATIVA Y COMERCIAL CORRESPONDIENTE AL MES DE AGOSTO 2025"/>
        <s v="ELECTRO ORIENTE S.A. CONSUMO DE ENERGIA ELÃ‰CTRICA, DE JR. SIMON BOLIVAR C-6 - MINI PLANTA (CONTRATO NÂ° 200354780) CONSUMO JULIO 2025."/>
        <s v="ELECTRO ORIENTE S.A. SERVICIO DE CONSUMO DE ENERGIA ELECTRICA DE LA CONEXIÃ“N UBICADA EN SECTOR LA CARAÃ‘A - BANDA DE SHILCAYO (SUMINISTRO NÂ° 200330835), CONSUMO JUNIO Y JULIO 2025."/>
        <s v="ELECTRO ORIENTE S.A. CONSUMO DE ENERGIA ELECTRICA, DE JR. FEDERICO SANCHEZ NÂ° 900 - TARAPOTO (CONTRATO NÂ° 250000051) CONSUMO JULIO 2025."/>
        <s v="ELECTRO ORIENTE S.A. CONSUMO DE ENERGIA ELECTRICA, DE JR. MANUELA MOREY NÂ° 110 - CLIENTES MAYORES TARAPOTO (CONTRATO NÂ° 200356214) CONSUMO JULIO 2025."/>
        <s v="ELECTRO ORIENTE S.A. CONSUMO DE ENERGIA ELECTRICA, DE JR. MANUELA MOREY NÂ° 110-II - TARAPOTO (SUMINISTRO NÂ° 200005322) CONSUMO JULIO 2025."/>
        <s v="ELECTRO ORIENTE S.A. PRESTACION DE SERVICIO DE ENERGIA ELECTRICA PARA LA PLANTA DE TRATAMIENTO DE LA OFICINA ZONAL DE LAMAS, CORRESPONDIENTE AL CONSUMO DE JULIO DEL 2025"/>
        <s v="ELECTRO ORIENTE S.A. PRESTACION DE SERVICIO DE ENERGIA ELECTRICA PARA LA OFICINA COMERCIAL Y ADMINISTRATIVA DE LA OFICINA ZONAL DE LAMAS, CORRESPONDIENTE AL CONSUMO DE JULIO DEL 2025"/>
        <s v="ELECTRO ORIENTE S.A. SERVICIO DE CONSUMO DE ENERGIA ELECTRICA DEL MES DE JULIO 2025 PARA LA OFICINA ZONAL SAPOSOA."/>
        <s v="ELECTRO ORIENTE S.A. SERVICIO DE CONSUMO DE ENERGÃA ELÃ‰CTRICA DE LA PLANTA DE TRATAMIENTO. CORRESPONDIENTE AL MES DE JULIO DEL 2025 SEGUN CENTRO DE COSTO PRINCIPAL PLANTA DE TRATAMIENTO"/>
        <s v="ELECTRO ORIENTE S.A. SERVICIO DE CONSUMO DE ENERGÃA ELÃ‰CTRICA DE LA PLANTA DE CAPTACIÃ“N BARRIO PUMAHUASI DE LA OFICINA ZONAL PICOTA CORRESPONDIENTE AL MES DE JULIO 2025,SEGUN CENTRO DE COSTO PRINCIPAL CAPTACION"/>
        <s v="ELECTRO ORIENTE S.A. CONSUMO DE ENERGÃA ELÃ‰CTRICA CORRESPONDIENTE AL MES DE JULIO 2025"/>
        <s v="ELECTRO ORIENTE S.A. CONSUMO DE ENERGÃA ELÃ‰CTRICA DE LA OFICINA ZONAL PICOTA. CORRESPONDIENTE AL MES DE JULIO 2025, SEGUN CENTRO DE COSTO PRINCIPAL GERENCIA DE ADMINISTRACION Y FINANZAS Y GERENCIA COMERCIAL"/>
        <s v="ELECTRO ORIENTE S.A. SERVICIO DE CONSUMO DE ENERGIA ELECTRICA DE LA PLANTA DE TRATAMIENTO CORRESPONDIENTE AL MES DE JULIO 2025"/>
        <s v="ELECTRO ORIENTE S.A. SERVICIO DE CONSUMO DE ENERGIA ELECTRICA DE LA OFICINA ADMINISTRATIVA Y COMERCIAL CORRESPONDIENTE ALMES DE JULIO 2025"/>
        <s v="ELECTRO ORIENTE S.A. SERVICIO DE CONSUMO DE ENERGIA ELECTRICA DEL LOCAL PLANTA DE TRATAMIENTO MES DE JULIO 2025"/>
        <s v="ELECTRO ORIENTE S.A. SERVICIO DE CONSUMO DE ENERGIA ELECTRICA DEL LOCAL RESERVORIO M3 MES DE JULIO 2025"/>
        <s v="ELECTRO ORIENTE S.A. SERVICIO DE CONSUMO DE ENERGIA ELECTRICA DEL LOCAL CAMARA DE BOMBO SECTOR LIMON MES DE JULIO 2025"/>
        <s v="ELECTRO ORIENTE S.A. SERVICIO DE CONSUMO DE ENERGIA ELECTRICA DEL LOCAL CAMARA DE BOMBO DESAGUE JR.MARISCAL CACERES MES DE JULIO 2025"/>
        <s v="ELECTRO ORIENTE S.A. SERVICIO DE CONSUMO DE ENERGIA ELECTRICA DEL LOCAL CAMARA DE BOMBO DESAGUE SECTOR PORVENIR MES DEJULIO 2025"/>
        <s v="ELECTRO ORIENTE S.A. SERVICIO DE CONSUMO DE ENERGIA ELECTRICA DE LA OFICINA ADMINISTRATIVA Y COMERCIAL MES DE JULIO 2025"/>
        <s v="EMAPA SAN MARTIN S.A. POR EL CONSUMO DE AGUA POTABLE, SEDE JR. FEDERICO SANCHEZ NÂ° 900 EMAPA SAN MARTIN, CORRESPONDIENTE AL CONSUMO DE JUNIO 2025"/>
        <s v="EMAPA SAN MARTIN S.A. POR EL CONSUMO DE AGUA POTABLE, SEDE JR. FEDERICO SANCHEZ NÂ° 900 - EMAPA SAN MARTIN, CORRESPONDIENTE AL CONSUMO DE JULIO 2025."/>
        <s v="EMAPA SAN MARTIN S.A. POR EL CONSUMO DE AGUA POTABLE, SEDE JR. MANUELA MOREY NÂ° 110 - EMAPA SAN MARTIN, CORRESPONDIENTE AL CONSUMO DE JUNIO 2025."/>
        <s v="EMAPA SAN MARTIN S.A. POR EL CONSUMO DE AGUA POTABLE, SEDE JR. MANUELA MOREY NÂ° 110 - EMAPA SAN MARTIN, CORRESPONDIENTE AL CONSUMO DE JULIO 2025."/>
        <s v="EMAPA SAN MARTIN S.A. PRESTACIÃ“N DE SERVICIOS DE AGUA POTABLE PARA LA OFICINA COMERCIAL Y ADMINISTRATIVA DE LA OFICINA ZONAL DE LAMAS, CORRESPONDIENTE AL CONSUMO DEL MES DE JULIO DEL 2025"/>
        <s v="EMAPA SAN MARTIN S.A. CONSUMO DE AGUA POTABLE EN LA OFICINA ZONAL PICOTA, CORRESPONDIENTE AL MES DE JULIO DEL 2025"/>
        <s v="TECNOLOGIA Y TELECOMUNICACIONES OPTICAS S.A.C. SERVICIO DE LINEA DEDICADO ACCESO A INTERNET, CORRESPONDIENTE AL MES DE JULIO DEL 2025."/>
        <s v="EMP.DE SERVIC.MULTIPLES COPYNET S.R.LTDA SERVICIO DE INTERNET DE BANDA ANCHA DEL MES DE AGOSTO 2025 PARA LA OFICINA ZONAL SAPOSOA"/>
        <s v="EMP.DE SERVIC.MULTIPLES COPYNET S.R.LTDA SERVICIO DE INTERNET DE BANDA ANCHA PRESTADO A LA OFICINA ZONAL PICOTA, CORRESPONDIENTE AL MES DE AGOSTO 2025"/>
        <s v="BIENES Y SERVICIOS ENTECSA SERVICIO DE INTERNET PARA LA OFICINA ADMINISTRATIVA DE LA OFICINA ZONAL DE SAN JOSE DE SISA MES DE AGOSTO 2025"/>
        <s v="VOCES SERVICIOS GENERALES DE COMUNICACIONES E.I.R.L. POR PUBLICACION DE ACTIVIDADES DE IMAGEN INSTITUCIONAL EN EL DIARIO VOCES CORRESPONDIENTE AL MES DE JULIO 2025."/>
        <s v="VILCARROMERO PEREZ CLEBER SERVICIO DE DIFUSION DE ACTIVIDADES DE IMAGEN INSTITUCIONAL A TRAVES DEL NOTICIERO ESTELAR NOTICIAS DE TELEVISION ESTELAR DE TARAPOTO, CORRESPONDIENTE AL MES DE JULIO 2025."/>
        <s v="SANTANDER ALEJOS TIMOTEO SINFORIANO SERVICIO DE PUBLICACION DE ACTIVIDADES DE IMAGEN INSTITUCIONAL JULIO 2025"/>
        <s v="AMARINGO GONZALES RAMON ALFONSO SERVICIO DE PUBLICACION DE ACTIVIDADES DE IMAGEN INSTITUCIONAL EN EL CANAL TV SOL. - JULIO 2025"/>
        <s v="LUNA TORRES ROGER POR SERVICIO DE DIFUSION DE ACTIVIDADES DE IMAGEN INSTITUCIONAL EN EL CANAL LA RIBEREÃ‘A, CORRESPONDIENTE AL SEGUNDO ENTREGABLE"/>
        <s v="PRODUCCIONES ARCO IRIS S.R.L. POR DIFUSIÃ“N DE ACTIVIDADES INSTITUSIONALES CORRESPONDIENTES AL SEGUNDO ENTREGABLE."/>
        <s v="QUEVEDO CHAVEZ WILSON NAPOLEON POR DIFUSION DE ACTIVIDADES DE IMAGEN INSTICIONAL (COMUNICADOS, AVISOS DE CONDOLENCIAS, NOTAS DE PRENSA Y OTROS) POR RADIO KARICA 107.5 F.M. SEGUNDO ENTREGABLE"/>
        <s v="LACHIRA RAMIREZ JOSE MANUEL SERVICIO DE PUBLICACION DE ACTIVIDADES DE IMAGEN INSTITUCIONAL SEGUNDO ENTREGABLE - JULIO 2025"/>
        <s v="JOSE LUIS ARIAS SANDOVAL SERVICIO DE PUBLICACION DE ACTIVIDADES DE IMAGEN INSTITUCIONAL DURANTE EL MES DE JULIO 2025."/>
        <s v="VOCES SERVICIOS GENERALES DE COMUNICACIONES E.I.R.L. POR PUBLICACION DE ACTIVIDADES DE IMAGEN INSTITUCIONAL EN EL DIARIO VOCES CORRESPONDIENTE AL MES DE AGOSTO 2025"/>
        <s v="SANTANDER ALEJOS TIMOTEO SINFORIANO SERVICIO DE PUBLICACION DE ACTIVIDADES DE IMAGEN INSTITUCIONAL"/>
        <s v="LACHIRA RAMIREZ JOSE MANUEL SERVICIO DE PUBLICACION DE ACTIVIDADES DE IMAGEN INSTITUCIONAL SEGUNDO ENTREGABLE - AGOSTO 2025"/>
        <s v="JOSE LUIS ARIAS SANDOVAL SERVICIO DE PUBLICACION DE ACTIVIDADES DE IMAGEN INSTITUCIONAL DURANTE EL MES DE AGOSTO 2025."/>
        <s v="GRAFICA GARATE S.A.C. SERVICIO DE IMPRESION DE FORMATOS DE RECIBOS DE PAGODE CONSUMO DE AGUA POTABLE DE LOS USUARIOS DE LAEMPRESA DE SERVICIO DE AGUA POTABLE Y ALCANTARILLADODE SAN MARTIN SOCIEDAD ANONIMA EMAPA SAN MARTIN S.ACORRESPONDIENTE A LA VALORIZACION N 17-2025."/>
        <s v="REVERSION DE LA OS 731, SERVICIO DE IMPRESION DE FORMATOS DE RECIBOS DE PAGO DE CONSUMO DE AGUA POTABLE DE LOS USUARIOS VALORIZACION NÂ°17 DEL MES DE MAYO 2025"/>
        <s v="PROVISION DEL GASTO POR LOS SERVICIO DE IMPRESION DE FORMATOS DE RECIBOS DE PAGO DE CONSUMO DE AGUA POTABLE DE LOS USUARIOS VALORIZACION NÂ°17 DEL MES DE MAYO 2025 SEGUN OS:731 Y DAC 6116 DE LA SEDE CENTRAL"/>
        <s v="PROVISION DEL GASTO POR LOS SERVICIO DE IMPRESION DE FORMATOS DE RECIBOS DE PAGO DE CONSUMO DE AGUA 731 Y DAC 6116 DE LA SEDE CENTRAL"/>
        <s v="PROVISION DEL GASTO POR EL SERVICIO DE IMPRESION DE FORMATOS DE RECIBOS DE PAGO DE CONSUMO DE AGUA POTABLE DE LOS USUARIOS VALORIZACION NÂ°17 DEL MES DE MAYO 2025 OS:731 Y DAC 6116 DE LA SEDE CENTRAL"/>
        <s v="PROVISION DEL GASTO POR EL SERVICIO DE IMPRESION DE FORMATOS DE RECIBOS DE PAGO DE CONSUMO DE AGUA POTABLE DE LOS USUARIOS VALORIZACION NÂ°17 DEL MES DE MAYO 2025 SEGUN OS:731 Y DAC 6116 DE LA SEDE CENTRAL"/>
        <s v="ROSA ELSA DELGADO MEDINA PRESTACION DE SERVICIOS TECNICOSPROFESIONALES, PRODUCCION DE AGUA POTABLE YTRATAMIENTO DE AGUAS RESIDUALES EPS EMAPASAN MARTIN SA CORRESPONDIENTE AL PRIMERENTREGABLE SEGUN ORDEN DE SERVICIO 000675."/>
        <s v="ROSILLO CORDOVA LEODAN SERVICIO DE GESTIÃ“N ADMINISTRATIVA PARA LA OFICINA DE DISTRIBUCIÃ“N Y RECOLECCIÃ“N DE LA EPS EMAPA SAN MARTÃN S.A., CORRESPONDIENTE AL PRIMER ENTREGABLE."/>
        <s v="ROSA ELSA DELGADO MEDINA PRESTACION DE SERVICIOS TECNICOS PROFESIONALES, PRODUCCION DE AGUA POTABLE Y TRATAMIENTO DE AGUAS RESIDUALES EPS EMAPA SAN MARTIN SA CORRESPONDIENTE AL SEGUNDO ENTREGABLE SEGUN ORDEN DE SERVICIO 000675."/>
        <s v="TORO FERNÃNDEZ JOSED RODOLFO SERVICIO DE PERSONAL PARA ACTUALIZAR LAS FICHAS TÃ‰CNICAS DE UNIDADES DE VEHÃCULOS MAYORES Y MENORES, EQUIPOS DE SISTEMA DE BOMBEO DEL EQUIPO DE MANTENIMIENTO DE LA GERENCIA DE OPERACIONES, CORRESPONDIENTE AL MES AGOSTO."/>
        <s v="ROMINA NICOLE HUAMÃN MEDINA SERVICIOS ADMINISTRATIVOS PARA BRINDAR ASISTENCIA EN LA OFICINA DE RECURSOS HUMANOS, CORRESPONDIENTE AL PRIMER ENTREGABLE"/>
        <s v="ROMINA NICOLE HUAMÃN MEDINA SERVICIOS ADMINISTRATIVOS PARA BRINDAR ASISTENCIA EN LA OFICINA DE RECURSOS HUMANOS, CORRESPONDIENTE AL SEGUNDO ENTREGABLE"/>
        <s v="OBLITAS GOMEZ MANUEL SERVICIO PARA ASISTENCIA ADMINISTRATIVA PARA LA OFICINA DE EJECUCIÃ“N SUPERVISIÃ“N Y LIQUIDACIÃ“N DE OBRAS DE LA EPS EMAPA SAN MARTÃN S.A, CORRESPONDIENTE AL TERCER ENTREGABLE."/>
        <s v="SAAVEDRA MEZA CHRISTOPHER LOUIS CONTRATACION DE PERSONAL PARA LOS LABORATORIOS DE ASEGURAMIENTO DE LA CALIDAD CORRESPONDIENTE AL MES DE AGOSTO 2025."/>
        <s v="SAAVEDRA MEZA JEAN PAUL ASISTENCIA ADMINISTRATIVA PARA LA GERENCIA DE ASESORIA JURIDICA Y LA GERENCIA DE ADMINISTRACION Y FINANZAS CORRESPONDIENTE AL MES DE AGOSTO"/>
        <s v="VELA RUIZ CHRISTIAN PAÃšL SERVICIOS ADMINISTRATIVOS PARA BRINDAR ASISTENCIA EN LA OFICINA DE RECURSOS HUMANOS DE LA EPS EMAPA SAN MARTIN, CORRESPONDIENTE AGOSTO 2025"/>
        <s v="PAMELA JHOSYMAR VALLES VÃSQUEZ SERVICIOS PARA BRINDAR ASISTENCIA ADMINISTRATIVA EN LA OFICINA DE DESARROLLO Y PRESUPUESTO DE LA EPS SAN MARTIN S.A - SEGUNDO ENTREGABLE"/>
        <s v="PEREZ RUIZ KATHIA SERVICIO DE APOYO EN LA OFICINA DE ESTUDIOS Y PROYECTOS PARA REALIZAR LA REVISIÃ“N DE PROYECTOS PRESENTADOS POR ENTIDADES PÃšBLICAS Y PRIVADAS, CORRESPONDIENTES AL MES DE AGOSTO 2025."/>
        <s v="TARRILLO TENAZOA MILENDI PATRICIA SERVICIO DE PERSONAL PARA APOYO EN EL ÃREA DE GESTIÃ“N AMBIENTAL, EN LA OFICINA DE ESTUDIOS Y PROYECTOS, CORRESPONDIENTE AL TERCER ENTREGABLE."/>
        <s v="ROBALINO GARCIA MARTIN ALONSO SERVICIOS PARA BRINDAR ASISTENCIA ADMINISTRATIVA EN LA OFICINA DE DESARROLLO Y PRESUPUESTO DE LA EPS EMAPA SAN MARTIN, CORRESPONDIENTE AL TERCER ENTREGABLE"/>
        <s v="GUILLEN LOPEZ VIVIAN MICHELLE SERVICIO PARA ASISTENCIA ADMINISTRATIVA A LA GERENCIA GENERAL Y OFICINA DE MEDICIÃ“N Y FACTURACIÃ“N DE GERENCIA COMERCIAL DE LA EPS EMAPA SAN MARTÃN S.A, CORRESPONDIENTE A AGOSTO 2025"/>
        <s v="DEL AGUILA PAREDES JHANNETH JHOVANA CONTRATACIÃ“N DEL SERVICIO DE UN PROFESIONAL TÃ‰CNICO EN CONTABILIDAD PARA ASESORÃA CONTABLE PARA BRINDAR EL APOYO TÃ‰CNICO EN LA OFICINA DE LA EPS EMAPA SANMARTIN S.A, CORRESPONDIENTE AL MES DE AGOSTO."/>
        <s v="SANCHEZ RAMIREZ MELVIN ALONSO SERVICIO PARA ASISTENCIA ADMINISTRATIVA DE LA OFICINA DE FINANZAS DE LA EPS EMAPA SAN MARTÃN S.A., CORRESPONDIENTE AL TERCER ENTREGABLE."/>
        <s v="ROMINA NICOLE HUAMÃN MEDINA SERVICIOS ADMINISTRATIVOS PARA BRINDAR ASISTENCIA EN LA OFICINA DE RECURSOS HUMANOS, CORRESPONDIENTE AL TERCER ENTREGABLE"/>
        <s v="TAFUR FASANANDO MARCIA ROSITA SERVICIO PERSONAL ADMINISTRATIVO PARA LA OFICINA DE LOGISTICA Y CONTROL PATRIMONIAL - UNICO ENTREGABLE AGOSTO 2025"/>
        <s v="SHUPINGAHUA TENAZOA DANNY JHAIR SERVICIO DE SOPORTE TÃ‰CNICO INFORMÃTICO PARA LA OFICINA DE TECNOLOGÃAS DE LA INFORMACIÃ“N Y COMUNICACIONES - EPS EMAPA SAN MARTÃN - CORRESPONDIENTE AL MES DE AGOSTO 2025"/>
        <s v="SANGAMA TAPULLIMA JORGE DAVID PRESTACION DE SERVICIOS PARA REALIZAR TRABAJOS DE APOYO EN ACTIVIDADES DE OFICINA, CORRESPONDIENTE AL MES DE AGOSTO DEL 2025"/>
        <s v="RENGIFO SALDAÃ‘A ROSITA ALEJANDRINA SERVICIO DE CONTRATO DE PERSONAL DE APOYO EN LA OFICINA COMERCIAL PARA LA OFICINA ZONAL SAPOSOA DEL MES DE AGOSTO 2025"/>
        <s v="KARINA SAAVEDRA SALAS SERVICIO COMO PERSONAL DE ASISTENTE ADMINISTRATIVO EN LA OFICINA ZONAL PICOTA, CORRESPONDIENTE AL MES DE AGOSTO 2025"/>
        <s v="JAMES MUÃ‘OZ PAREDES POR LOS SERVICIOS PRESTADOS COMO APOYO EN LA ADMINISTRACION DE LA OFICINA ZONAL DE PICOTA, CORRESPONDIENTE AL MES DE AGOSTO 2025."/>
        <s v="CHERIL ESTEFANY MIJAHUANCA TOCTO SERVICIO DE ASISTENTE ADMINISTRATIVO EN LA OFICINA ZONAL DE SAN JOSE DE SISA CORRESPONDIENTE AL MES DE AGOSTO DEL 2025"/>
        <s v="RUDY ESTEFANY SALDAÃ‘A CARDENAS SERVICIO DE ASISTENTE COMERCIAL Y ADMINISTRATIVO PARA LA OFICINA ZONAL CORRESPONDIENTE AL PERIODO AGOSTO 2025"/>
        <s v="PAIMA RENGIFO MOISES SERVICIO DE APOYO EN MECÃNICA AUTOMOTRIZ, CORRESPONDIENTE AL PRIMER ENTREGABLE."/>
        <s v="GARCIA QUISPE ALAN SERVICIO DE MANTENIMIENTO Y OPERACIÃ“N DE LA CAPTACIÃ“N DE AGUA AHUASHIYACU DE LA EPS EMAPA SAN MARTIN S.A CORRESPONDIENTE PRIMER ENTREGABLE"/>
        <s v="MACEDO RAMIREZ ALBERTO SERVICIO DE PERSONAL OPERARIO PARA EL SERVICIO DE REPARACIONES DE FUGAS DE AGUA POTABLE EN LAS REDES DE DISTRIBUCIÃ“N YRESANE DE PAVIMENTO RÃGIDO, VEREDAS Y CAJAS DE REGISTRO DE AGUA Y DESAGÃœE, CORRESPONDIENTE AL PRIMER ENTREGABLE."/>
        <s v="GARCIA QUISPE ALAN SERVICIO DE MANTENIMIENTO Y OPERACIÃ“N DE LA CAPTACIÃ“N DE AGUA AHUASHIYACU DE LA EPS EMAPA SAN MARTIN S.A CORRESPONDIENTE AL SEGUNDO ENTREGABLE"/>
        <s v="PAIMA RENGIFO MOISES SERVICIO DE APOYO EN MECÃNICA AUTOMOTRIZ, CORRESPONDIENTE AL SEGUNDO ENTREGABLE."/>
        <s v="OCHAVANO SILVA GINO VALENTINO SERVICIO DE UN PERSONAL EN LABORES OPERATIVAS EN LA OFICINA DE MEDICIÃ“N Y FACTURACIÃ“N DE LA EPS EMAPA SAN MARTIN S.A., TERCER ENTREGABLE"/>
        <s v="DAVILA TORREJON MAYCK JHARRY PRESTACION DE SERVICIOS PARA REALIZAR TRABAJOS DE APOYO EN LA PLANTA DE TRATAMIENTO DE LA OFICINA ZONAL DE LAMAS, CORRESPONDIENTE AL MES DE AGOSTO DEL 2025"/>
        <s v="SALAS SANGAMA WILTER PRESTACION DE SERVICIOS PARA REALIZAR TRABAJOS DE APOYO EN A LA CAPTACIÃ“N DE SHUCSHUYACU Y JUANJUICILLO DE LA OFICINA ZONAL DE LAMAS, CORRESPONDIENTE AL MES DE AGOSTO DEL 2025"/>
        <s v="FERNANDEZ CACHIQUE OSCAR SERVICIO DE CONTRATO DE PERSONAL DE APOYO DE PLANTA DE TRATAMIENTO DE SAPOSOA MES DE AGOSTO 2025"/>
        <s v="HIBRAIN YSUIZA VASQUEZ CONTRATACIÃ“N DE SERVICIO LABORAL COMO OPERARIOS DE LA OFICINA ZONAL PICOTA DE EMAPASAN MARTÃN S.A. CORRESPONDIENTE AL MES DE AGOSTO 2025"/>
        <s v="CARLOS ESTEBAN CASTRO COLMENARES SERVICIO DE UN PERSONAL PARA REALIZAR LOS TRABAJOS DE REPARTO DE AGUA POTABLE COMOCHOFER DE CAMION CISTERNA EN LA OFICINA ZONAL PICOTA CORRESPONDIENTE AL ,MES DE AGOSTO 2025"/>
        <s v="JHON ALEX DEL AGUILA LUNA SERVICIOS PROFESIONALES DE INSPECTOR DE MEDICIÃ“N PARA LA OFICINA ZONAL PICOTA"/>
        <s v="SILVA DAVILA JAMEN HERNAN SERVICIO DE CHOFER DE LA CISTERNA DE LA OFICINA ZONAL DE SAN JOSE DE SISA CORRESPONDIENTE AL MES DE AGOSTO DEL 2025"/>
        <s v="RANDY OMAR DIAZ SATALAYA SERVICIO DE PERSONAL OPERATIVO EN LA PLANTA DE TRATAMIENTO DE AGUA POTABLE Y CAPTACIÃ“NDE AMIÃ‘IO BLANCO DE LA OFICINA ZONAL DE SAN JOSE SISA CORRESPONDIENTE AL MES DE AGOSTODEL 2025"/>
        <s v="PAREDES SAAVEDRA JOSE SERVICIO DE OPERADOR DE REDES DE AGUA Y ALCANTARILLADO Y PRODUCCION AGUA POTABLE PARA LA OFICINA ZONAL - PERIODO AGOSTO 2025"/>
        <s v="ORIENTE SECURITY CORPORATION S.A.C. SERVICIO DE VIGILANCIA Y GUARDIANIA EN LAS INSTALACIONES DEL JR. FEDERICO SANCHEZ NÂ° 900 -TARAPOTO - PERIODO JUNIO 2025, DONDE ESTA UBICADO LA GARITA DE CONTROL, GERENCIA DE OPERACIONES Y LA MALOCA INSTITUCIONAL."/>
        <s v="ORIENTE SECURITY CORPORATION S.A.C. SERVICIO DE VIGILANCIA Y GUARDIANIA EN LAS INSTALACIONES DE LAS OFICINAS DE LA GERENCIA COMERCIAL DE LA SEDE CENTRAL DE EMAPA SAN MARTIN S.A.- CORRESPONDIENTE AL MES DE JUNIO DEL 2025."/>
        <s v="CONSTRUCTORA CONTRAFUERTE SOCIEDAD ANONIMA CERRADA SERVICIOS COMERCIALES PARA LA SEDE CENTRAL Y LAS OFICINAS ZONALES DE BELLAVISTA, SAPOSOA, SAN JOSE DE SISA, PICOTA Y LAMAS DE EMAPA SAN MARTIN S.A. CORRESPONDIENTE AL PERIODO DE MAYO 2025."/>
        <s v="REVERSION DE LA OS 702, SERVICIOS COMERCIALES PARA LA SEDE CENTRAL Y LAS OFICINAS ZONALES DE BELLAVISTA, SAPOSOA, SAN JOSE DESISA, PICOTA Y LAMAS DE EMAPA SAN MARTIN S.A. CORRESPONDIENTE AL PERIODO DE MAYO 2025"/>
        <s v="PROVISION DEL GASTO POR LOS SERVICIOS COMERCIALES PERIODO MAYO 2025,SEGUN OS:702 Y DAC 6115 DE LA SEDE CENTRAL"/>
        <s v="PROVISION DEL GASTO POR LOS SERVICIOS COMERCIALES CORRESPONDIENTE AL PERIODO DE MAYO 2025 SEGUN OS:702 Y DAC 6115 DE LA SEDE CENTRAL"/>
        <s v="PROVISION DEL GASTO POR EL SERVICIOS COMERCIALES CORRESPONDIENTE AL PERIODO DE MAYO 2025 SEGUN OS:702 Y DAC 6115 DE LA SEDE CENTRAL"/>
        <s v="PROVISION DEL GASTO POR EL SERVICIOS COMERCIALES CORRESPONDIENTE AL PERIODO DE MAYO 2025, SEGUN OS:702 Y DAC 6115 DE LA SEDE CENTRAL"/>
        <s v="CAMPOS GARCIA ALFREDO LUIS SERVICIO DE CENTRO AUTORIZADO DE RECAUDACION CORRESPONDIENTE AL PERIODO DEL 21 JUNIO AL 20 JULIO 2025"/>
        <s v="VASCA CORPORATION E.I.R.L. SERVICIO DE CENTRO AUTORIZADO DE RECAUDACION CORRESPONDIENTE AL PERIODO DEL 21 JUNIO AL 20 JULIO 2025"/>
        <s v="LAVADO RUIZ JULIO ROLANDO SERVICIO DE CENTRO AUTORIZADO DE RECAUDACION CORRESPONDIENTE AL PERIODO DEL 21 JUNIO AL 20 JULIO 2025"/>
        <s v="DAVILA FLORES JENRRY SERVICIO DE CENTRO AUTORIZADO DE RECAUDACION CORRESPONDIENTE AL PERIODO DEL 21 JUNIO AL 20 JULIO 2025"/>
        <s v="PAREDES GARCIA MARISOL SERVICIO DE CENTRO AUTORIZADO DE RECAUDACION CORRESPONDIENTE AL PERIODO DEL 21 JUNIO AL 20 JULIO 2025"/>
        <s v="PEREZ TANANTA CORSINA SERVICIO DE CENTRO AUTORIZADO DE RECAUDACION CORRESPONDIENTE AL PERIODO DEL 21 JUNIO AL 20 JULIO 2025"/>
        <s v="RIOS RIOS NEIL SERVICIO DE CENTRO AUTORIZADO DE RECAUDACION CORRESPONDIENTE AL PERIODO DEL 21 JUNIO AL 20 JULIO 2025"/>
        <s v="SAAVEDRA VASQUEZ ROLY RECIBOS COBRADOS DURANTE EL PERIODO DEL 21 DE JUNIOAL 20 DE JULIO DEL 2025"/>
        <s v="REGISTRO DE COMISIONES DE LA CUENTA CORRIENTE 00-541-031766 EMAPA S.M. S.A. CORRESONDIENTE AL MES DE JUNIO Y JULIO 2025."/>
        <s v="REGISTRO DE COMISIONES DE CUENTA DE AHORRO 110-01-2578536 CAJA PIURA, CORRESPONDIENTE AL MES DE JUNIO Y JULIO."/>
        <s v="REGISTRO DE COMISIONES DE CUENTA DE AHORRO 084010029671 COOPERATIVA SAN MARTIN DE PORRES, CORRESPONDIENTE AL MES DE JUNIO."/>
        <s v="REGISTRO DE COMISIONES DEL MES DE JULIO 2025 BANCO BBVA296-VISA, DEL 31-07-25 AJUSTE POR CIERRE DE PERIODO POR PARTE VISANET."/>
        <s v="REGISTRO DE COMISIONES DE DINERS CLUB, AMEX Y VISANET, MES DE AGOSTO 2025"/>
        <s v="LOPEZ FLORINDEZ JUANITH MARLITH PRESTACION DE SERVICIO DE COBRANZA DE RECIBOS DE PENSIONES DE AGUA POTABLE Y ALCANTARILLADO DE LA OFICINA ZONAL DE LAMAS CORRESPONDIENTE AL MES DE AGOSTO 2025"/>
        <s v="REATEGUI PAREDES CRISTINA DEL CARMEN PRESTACION DE SERVICIO DE COBRANZA DE RECIBOS DE PENSIONES DE AGUA POTABLE Y ALCANTARILLADO DE LA OFICINA ZONAL DE LAMAS CORRESPONDIENTE AL MES DE AGOSTO 2025"/>
        <s v="LOZANO HIDALGO JESSICA MARIA PRESTACION DE SERVICIO DE COBRANZA DE RECIBOS DE PENSIONES DE AGUA POTABLE Y ALCANTARILLADO DE LA OFICINA ZONAL DE LAMAS CORRESPONDIENTE AL MES DE AGOSTO 2025"/>
        <s v="LIBNI CORAL DE PANDURO PRESTACION DE SERVICIO DE COBRANZA DE RECIBOS DE PENSIONES DE AGUA POTABLE Y ALCANTARILLADO DE LA OFICINA ZONAL DE LAMAS CORRESPONDIENTE AL MES DE AGOSTO 2025"/>
        <s v="REATEGUI BRAGA GLADYS VIOLETA PRESTACION DE SERVICIO DE COBRANZA DE RECIBOS DE PENSIONES DE AGUA POTABLE Y ALCANTARILLADO DE LA OFICINA ZONAL DE LAMAS CORRESPONDIENTE AL MES DE AGOSTO 2025"/>
        <s v="SONIA SALAZAR SOLSOL SERVICIO DE COBRANZA DE AGUA Y ALCANTARILLADO DEL MES DE 01 AL 30 DE JUNIO DEL CAR DE LA SHAYANDERA DELA OFICINA ZONAL SAPOSOA"/>
        <s v="ASAÃ‘ERO MENDOZA DIANA ELIZABETH SERVICIO PRESTADO COMO COMISIONISTA DE LOS RECIBOS DE AGUA POTABLE Y ALCANTARILLADOBCORRESPONDIENTE AL MES DE AGOSTO 2025"/>
        <s v="G&amp;F ELECTRIC SOLUCIONES S.A.C CONTRATACION DEL SERVICIO DE CALL CENTER Y ATENCIÃ“N AL CLIENTE DE EMAPA SAN MARTIN S.A,RESPECTO A LA VALORIZACION NÂ° 08 DEL MES DE MAYO DEL (01 AL 31)DEL AÃ‘O 2025."/>
        <s v="REGISTRO DE LA PLANILLA DE PRACTICANTES MES DE AGOSTO 2025 DE ALIAN ALWUIN USHIÃ‘AHUA MOZOMBITE, GABRIELA NICOLE PAIMA BOCANEGRA Y ASSIRIA VASQUEZ BOCANEGRA, INFORME 000000-2025-ORH"/>
        <s v="G TOWERS S.A.C. SERVICIO DE MANTENIMIENTO CORRECTIVO DEL CAMION HIDROJET PLACA EAC-805 ORDEN DE SERVICIO NÂ° 000124"/>
        <s v="GONZALES ZAMBRANO DIEGO ANDREI SERVICIO PROFESIONAL PARA LA IMPLEMENTACIÃ“N DE LOS MERESE EN LA OFICINA DE ESTUDIOS Y PROYECTOS DE LA EPS EMAPA SAN MARTIN, CORRESPONDIENTE AL PRIMER ENTREGABLE"/>
        <s v="3R INGENIERIA S.A.C. SERVICIO DE INSTALACION Y CONFIGURACION DE TARJETA SIM EN DATA LOGGER PARA LASACTIVIDADES DE MONITOREO DE PRESION Y CONTINUIDAD (128), CORRESPONDIENTE A JUNIO."/>
        <s v="3R INGENIERIA S.A.C. SERVICIO DE INSTALACION Y CONFIGURACION DE TARJETA SIM EN DATA LOGGER PARA LAS ACTIVIDADES DE MONITOREO DE PRESION Y CONTINUIDAD (128), CORRESPONDIENTE A JULIO."/>
        <s v="SAVIA BIOMEDIC S.A.C. CONTRATACION DEL SERVICIO DE ELABORACIÃ“N DEL DIAGNOSTICO Y TERMINOS DE REFERENCIA PARA EL SERVICIO DE MANTENIMIENTO Y CALIBRACION DE LOS EQUIPOS DE LABORATORIO DE CONTROL DE PROCESOS DE LA EPS EMAPA SAN MARTIN S.A."/>
        <s v="PINEDO MELGAREJO TEREZA MIGUELINA MANTENIMIENTO PREVENTIVO Y CORRECTIVO PARA LA RETRO EXCAVADORA 420F2 N. SERIE CRS81448"/>
        <s v="PINEDO MELGAREJO TEREZA MIGUELINA MANTENIMIENTO CORRECTIVO PARA LA RETOEXCAVADORA 420F2 N. SERIE: G4D60834"/>
        <s v="RUENAL QUISPE UCHARIMA SERVICIO DE ELABORACIÃ“N DEL DIAGNOSTICO Y TERMINOS DE REFERENCIA PARA EL SERVICIO DE MANTENIMIENTO PREVENTIVO Y CORRECTIVO DE LOSSISTEMAS DE CLORACIÃ“N DE LA EPS EMAPA SAN MARTÃN S.A."/>
        <s v="SP MAQUINARIAS SOCIEDAD ANONIMA CERRADA MANTENIMIENTO CORRECTIVO PARA EL CAMION CISTERNA HINO PLACA S1Y-894 DE LA OFICINA ZONAL DE SISA DE EMAPA SAN MARTIN S.A"/>
        <s v="REVERSION DE LA OS 637, MANTENIMIENTO CORRECTIVO PARA EL CAMION CISTERNA HINO PLACA S1Y-894 DE LA OFICINA ZONAL DE SISA"/>
        <s v="SOLIS FLORES WALTER VICTOR PRESTACION DE SERVICIO POR EL PINTADO DE RESERVORIOS DE 500 M3 Y 536 M3 DE LA OFICINA ZONAL DE LAMAS,"/>
        <s v="PROVISION DEL GASTO POR EL SERVICIO DE MANTENIMIENTO CORRECTIVO PARA EL CAMION CISTERNA,SEGUN OS:637 Y DAC 6104 DE LA SEDE CENTRAL"/>
        <s v="RENGIFO VASQUEZ RAUL POR EL SERVICIO DE PINTADO DE RESERVORIO 200M3 A TODO COSTO"/>
        <s v="EMPRESA DE TRANSPORTES Y SERVICIOS EL AGUILA S.A.C. SERVICIO DE DISTRIBUCION DE AGUA POTABLEMEDIANTE CAMION CISTERNA SEGUN CONTRATO DEPROCESO DE SELECCION NRO. 000007-2025-EMAPASM-SA-PERIODO 12 DE JUNIO AL 11 DE JULIO-2025."/>
        <s v="LADY SHEYLA CARRANZA REÃ¡TEGUI CONTROLADOR DE CLORO PARA LA DISTR. GRAT. DE AGUA POTABLE MEDIANTE CISTERNA A LA POBLACION DEL AMBITO URBANO QUE NO CUENTE CON SERV. DE AGUA POTABLE Y QUE SE ENCUENTRE EN CONDICION DE POBREZA Y POBREZA EXTREMA,PERIODO 12 JUNIO A 11 JULIO CON OS 000370-2DO ENTREGABLE."/>
        <s v="FLORES TAUMA SHEYKA MALAYMA SERV. SUPERVISOR DE CAMPO PARA LA DISTR. GRATUITA DE AGUA POTABLE MEDIANTE CISTERNAS A LA POBLACION DEL AMBITO URBANO QUE NO CUENTE CON EL SERV. Y QUE SE ENCUENTRE EN CONDICION DE POBREZA Y POBREZA EXTREMA, PERIODO 12 JUNIO A 11 JULIO CON O.S 000372-2DO ENTREGABLE."/>
        <s v="LADY SHEYLA CARRANZA REÃ¡TEGUI CONTROLADOR DE CLORO PARA LA DISTR. GRAT. DE AGUA POTABLE MEDIANTE CISTERNA A LA POBLACION DEL AMBITO URBANO QUE NO CUENTE CON SERV. DE AGUA POTABLE Y QUE SE ENCUENTRE EN CONDICION DE POBREZA Y POBREZA EXTREMA,PERIODO 12 JUNIO A 11 JULIO CON OS 000370-3ER ENTREGABLE."/>
        <s v="FLORES TAUMA SHEYKA MALAYMA SERV. SUPERVISOR DE CAMPO PARA LA DISTR. GRATUITA DE AGUA POTABLE MEDIANTE CISTERNAS A LA POBLACION DEL AMBITO URBANO QUE NO CUENTE CON EL SERV. Y QUE SE ENCUENTRE EN CONDICION DE POBREZA Y POBREZA EXTREMA, PERIODO 12 JUNIO A 11 JULIO CON O.S 000372-3ER ENTREGABLE."/>
        <s v="EMPRESA DE TRANSPORTES Y SERVICIOS EL AGUILA S.A.C. SERVICIO DE DISTRIBUCION DE AGUA POTABLEMEDIANTE CAMION CISTERNA SEGUN CONTRATO DEPROCESO DE SELECCION NRO. 000007-2025-EMAPASM-SA - ORDEN DE SERVICIO NRO. 000732 (12 DE JULIO AL 11 DE AGOSTO)"/>
        <s v="FRANCESCA RESTAURANT S.A.C. POR SERVICIO DE ALIMENTOS VARIO PARA EL PERSONAL DE LA EMPRESA,PARA DIFERENTES ACTIVIDADES DE TRABAJO, CORRESPONDIENTE AL MES DE MAYO DE 2025."/>
        <s v="FRANCESCA RESTAURANT S.A.C. POR SERVICIO DE ALIMENTOS VARIOS PARA EL PERSONAL DE LA EMPRESA, UTILIZADOS EN LAS DIFERENTES ACTIVIDADES DE LA EMPRESA, CORRESPONDIENTE AL MES DE JUNIO DE 2025."/>
        <s v="HUAYNATE CASTRO ANA FELICIA CONSUMOS DE ALIMENTOS POR PACTO COLECTIVO PARA TODO EL PERSONAL DE LA OFICINA ZONAL SAPOSOA."/>
        <s v="REEMBOLSO A FAVOR DE HISIL ARELLY QUISPE RUIZ, POR PAGO DE TASA POR DERECHO DE NOTIFICACIÃ³N JUDICIAL EXPEDIENTE NÂº 00439-2022-0-2208-JR-CI-01, INFORME NÂ° 000103-2025-GAJ"/>
        <s v="REEMBOLSO A FAVOR DE HISIL ARELLY QUISPE RUÃ­Z, POR PAGO DE TASA POR EXPEDICIÃ³N DE PARTES JUDICIALES EXPEDIENTE NÂº 00006-2002-0-2211-JM-CI-01, INFORME NÂ° 000104-2025-GAJ"/>
        <s v="REEMBOLSO A FAVOR DE HISIL ARELLY QUISPE RUIZ, POR GASTOS DE TASA POR OFRECIMIENTO DE PRUEBAS Y POR DERECHO DE NOTIFICACION JUDICIAL EXPEDIENTES NÂº 00737-2025-0-2208-JR-LA-01, NÂº 00738-2025-0-2208-JR-LA-01 Y NÂº 00739-2025-0-2208-JR-LA-01, INFORME NÂ° 000116-2025-GAJ"/>
        <s v="REEMBOLSO A FAVOR DE HISIL ARELLY QUISPE RUIZ, POR PAGO DE NOTIFICACION DE CARTA NOTARIAL AL SR. JULIO CESAR FLORES RIOS, INFORME NÂ° 000112-2025-GAJ"/>
        <s v="REEMBOLSO A FAVOR DE LUIS TEOFILO CHAVEZ NAVARRO, POR SERVICIOS NOTARIALES, INFORME NÂ° 000746-2025-ORH"/>
        <s v="REEMBOLSO A FAVOR DE WILFREDO HUAMAN SALAS, POR SERVICIOS NOTARIALES, SEGUN INFORME NÂ° 000773-2025-ORH"/>
        <s v="REEMBOLSO A FAVOR DE MARX CHANOC GÃ³MEZ VARGAS, POR GASTO PARA NOTIFICACION DE CARTAS OBRA REMODELACIÃ“N DE PTAP; EN EL (LA) FUENTE AHUASHIYACU, INFORME NÂ° 000801-2025-OESLO"/>
        <s v="RENDICION DE ANTICIPO DE JIMY PAUL SANCHEZ VASQUEZ PARA CONFECCION DE LOGOS(STIKERS) PARA USO DEL CAMION CISTERNA, CCBE 2910, INFORME NÂ° 001131-2025-ODR"/>
        <s v="RENDICION DE ANTICIPO DE RAUL RUIZ GUERRA, PARA GASTOS DE REVISION TECNICA VEHICULAR DE VEHICULOS MENORES, CCBE 2938, INFORME NÂ° 000763-2025-EM"/>
        <s v="REEMBOLSO A FAVOR DE ALEXIS JOSEPH GARATE ASPAJO, POR COMPRA DE ARREGLO FLORAL POR FALLECIMIENTO DEL PADRE DEL COLABORADOR ROY MARLON RUIZ AEDO, INFORME NÂ° 0000093-2025-AGA-ORH"/>
        <s v="POR LA RENDICION DE ANTICIPO DE VICTOR HUGO MONTALVAN CONCHA, PARA TRAMITE DE PERMISO DE CIRCULACION VEHICULAR DE UNIDADES MOVILES, CCBE 2332"/>
        <s v="AREVALO RODRIGUEZ GEANFRANCO SILVESTRE SERVICIO DE APOYO OPERATIVO PARA LA EJECUCION DE LA ENCUESTA DE SATISFACCION AL CLIENTE 2025, CORRESPONDIENTE A LA OFICINA DE IMAGEN CORPORATIVA Y GESTION SOCIAL DE LA GERENCIA GENERAL DE LA EPS EMAPA SAN MARTIN, CON ORDEN DE SERVICIO 000741 DEL 2025."/>
        <s v="RAMIREZ CHUQUIZUTA ANTHONY MARCELO CONTRATACIÃ“N DE INSPECTOR Y NOTIFICADOR DE RECLAMOS COMERCIALES, CORRESPONDIENTE JULIO 2025"/>
        <s v="RAMIREZ CHUQUIZUTA FRANK MATIAS SERVICIO DE APOYO OPERATIVO PARA LA EJECUCIÃ“N DE ACTIVIDADES DE INSPECCIÃ“N Y NOTIFICACIÃ“N COMERCIAL EN EL ÃREA DE RECLAMOS DE LA OFICINA DE ATENCIÃ“N AL CLIENTE DELA GERENCIA COMERCIAL DE LA EPS EMAPA SAN MARTÃN S.A., CORRESPONDIENTE AL SEGUNDO MES."/>
        <s v="FLORES GARCIA BEDER CONTRATACIÃ“N DE UN (01) INSPECTOR Y NOTIFICADOR DE RECLAMOS COMERCIALES, CORRESPONDIENTE AL MES DE JULIO 2025"/>
        <s v="SANGAMA CACHIQUE GEYSEN PRESTACION DE SERVICIOS EN INSPECCIÃ“N EXTERNA E INTERNA Y NOTIFICACIÃ“N DE RECLAMOS COMERCIALES, CORRESPONDIENTE AL MES DE AGOSTO"/>
        <s v="REEMBOLSO A FAVOR DE HISIL ARELLY QUISPE RUÃ­Z, POR SOLICITUD DE INSCRIPCIÃ“N DE TÃTULO DE PERSONA JURÃDICA - SUNARP, INFORME NÂ° 000107-2025-GAJ"/>
        <s v="REGISTRO DE COMICIONES DE LA CUENTA 000-0214780 - CONTROL DE CALIDAD CORRESPONDIENTE AL MES DE JUNIO Y JULIO 2025."/>
        <s v="REGISTRO DE COMICIONES DE LA CUENTA 000-0214811 - MRSECORRESPONDIENTE AL MES DE JUNIO Y JULIO 2025."/>
        <s v="REGISTRO DE COMICIONES DE LA CUENTA 000-0214853 - GRD CORRESPONDIENTE AL MES DE JUNIO Y JULIO 2025."/>
        <s v="REGISTRO DE COMICIONES DE LA CUENTA 750-0010055608 GASTOS OPERATIVOS CORRESPONDIENTE AL MES DE JUNIO Y JULIO 2025."/>
        <s v="REGISTRO DE COMICIONES DE LA CUENTA 750-3006310279 FONDO DE INVERSION -II QUINQUENIO CORRESPONDIENTE AL MES DE JUNIO Y JULIO 2025."/>
        <s v="REGISTRO DE COMICIONES DE LA CUENTA 750-3006873729 - RESERVA PARA EL PLAN DE CONTROL DE CALIDAD Y PLAN DE ADECUACION SANITARIA /PCC Y PAS CORRESPONDIENTE AL MES DE JUNIO 2025."/>
        <s v="REGISTRO DE COMICIONES DE LA CUENTA 750-300687353 - RESERVA PARA LOS COSTOS DE MANTEN. DE LAS INFRAEST. Y REPOSICION DE EQUIPOS Y MAQUINARIAS CORRESPONDIENTE AL MES DE JUNIO 2025."/>
        <s v="REGISTRO DE COMICIONES DE LA CUENTA 750-3006873761 - RESERVA PARA LA ATENCION DE SERVICIO DE AGUA POTABLE ANTE INTERRUPCIONES, CORRESPONDIENTE AL MES DE JUNIO 2025."/>
        <s v="REGISTRO DE COMICIONES DE LA CUENTA 7011-0310-0100016058 - VMA, CORRESPONDIENTE AL MES DE JUNIO 2025."/>
        <s v="REGISTRO DE COMICIONES DE LA CUENTA 550-0120739-0-39, CORRESPONDIENTE AL MES DE JUNIO 2025."/>
        <s v="REGISTRO DE COMICIONES DE LA CUENTA 750-3006873796 - RESERVA DE GESTION DE RIESGO Y ADAPTACION DE CAMBIO CLIMATICO /GRD Y ACC, CORRESPONDIENTE AL MES DE JUNIO 2025."/>
        <s v="PROVISION DE 1% SUNASS CORRESPONDIENTE A LA FACTURACION MES DE AGOSTO 2025"/>
        <s v="PROTECTA S.A. COMPAÃ‘IA DE SEGUROS Y REASEGUROS SEGURO VIDA LEY 688 COBERTURA JUNIO 2025"/>
        <s v="REVERSION DE LA OS 690, SEGURO DE VIDA LEY 688 PARA EL PERSONAL EMPLEADO Y OBRERO OFICINAS ZONALES DE LA EPS EMAPA SAN MARTIN S.A. PARA EL PERIODO 01/06/2025 AL 30/06/2025"/>
        <s v="PROVISION DEL GASTO POR EL SERVICIO DE SEGURO DE VIDA LEY 688 PERIODO 01-06-2025 AL 30-06-2025,SEGUN OS:690 Y DAC 6113 DE LA SEDE CENTRAL"/>
        <s v="MAPFRE PERU COMPAÃ‘IA DE SEGUROS Y REASEGUROS ADQUISICION DE (02) SOATS &quot;1. CAMION BLANCO DOBLE CABINA, PLACA DE RODAJE NÂº S2D-817 2.CAMIONETA DOBLE CABINA GRIS, PLACA DE RODAJE NÂº EGN-867&quot;."/>
        <s v="LA POSITIVA VIDA SEGUROS Y REASEGUROS SEGURO COMPLEMENTARIO DE TRABAJO DE RIESGO (SCTR) PARA EL PERSONAL EMPLEADO Y OBRERO DE SEDE CENTRAL, COMERCIAL Y OFICINAS ZONALES DE LA EPS EMAPA SAN MARTIN S.A. PARA EL PERIODO 19/05/2025 AL 19/06/2025."/>
        <s v="LA POSITIVA VIDA SEGUROS Y REASEGUROS PAGO SCTR PARA EL PERSONAL EMPLEADO Y OBRERO DE SEDE CENTRAL, COMERCIAL Y OFICINAS ZONALES DE LA EPS EMAPA SAN MARTIN S.A. PARA EL PERIODO 19/06/2025 AL19/07/2025"/>
        <s v="REVERSION DE LA OS 660, SEGURO COMPLEMENTARIO DE TRABAJO DE RIESGO (SCTR) PARA EL PERSONAL EMPLEADO Y OBRERO OFICINAS ZONALES DE LA EPS EMAPA SAN MARTIN S.A. PARA EL PERIODO 19/05/2025 AL 19/06/2025"/>
        <s v="REVERSION DE LA OS 692, SEGURO COMPLEMENTARIO DE TRABAJO DE RIESGO (SCTR) PARA EL PERSONAL EMPLEADO Y OBRERO OFICINAS ZONALES DE LA EPS EMAPA SAN MARTIN S.A. PARA EL PERIODO 19/06/2025 AL 19/07/2025"/>
        <s v="PROVISION DEL GASTO POR EL SERVICIO DE SEGURO COMPLEMENTARIO DE TRABAJO DE RIESGO PERIODO 19-05-2025 AL 19-06-2025,SEGUN OS:660 Y DAC 6112 DE LA SEDE CENTRAL"/>
        <s v="PROVISION DEL GASTO POR EL SERVICIO DE SEGURO COMPLEMENTARIO DE TRABAJO DE RIESGO PERIODO 19-06-2025 AL 19-07-2025,SEGUN OS:692 Y DAC 6114 DE LA SEDE CENTRAL"/>
        <s v="MAPFRE PERU COMPAÃ‘IA DE SEGUROS Y REASEGUROS SEGURO PARA CUBRIR LOS RIESGOS, ENFERMEDADES Y ACCIDENTES DEL PERSONAL EN FORMACION (FOLA) DE EPS SAN MARTIN S.A. PARA EL PERIODO 01/05/2025 AL 01/06/2025"/>
        <s v="MAPFRE PERU COMPAÃ‘IA DE SEGUROS Y REASEGUROS PAGO DE VIDA LEY 28518 PERSONAL EN FORMACION - FOLA COBERTURA DEL 01/06/2025 AL 01/07/2025"/>
        <s v="CAMARA DE COMERCIO, PRODUCCION Y TURISMO DE SAN MARTIN. CUOTA ORDINARIA CORRESPONDIENTE AL MES DE JUNIO 2025"/>
        <s v="ANEPSSA-PERU POR SERVICIO DE PAGO DE CUOTA ORDINARIA ANEPSSA PERÃš, CORRESPONDIENTE AL MES DE JULIO DE 2025"/>
        <s v="PROVISION MULTA SUNAFIL SEGUN REQUERIMIENTO DE PAGO DEL 08.08.2025"/>
        <s v="REEMBOLSO A FAVOR DE LUZ MERY TUANAMA VALERA, POR ADQUISICION DE SELLOS PARA LA GERENCIA GENERAL, MEMORANDO NÂ° 000117-2025-GG"/>
        <s v="REEMBOLSO A FAVOR DE JIMY PAUL SANCHEZ VASQUEZ, POR ADQUISICION DE MATERIALES PARA REPARACIÃ“N POR EMERGENCIA EN LA RED DE AGUA POTABLE Y ALCANTARILLADO, INFORME NÂ° 001070-2025-ODR"/>
        <s v="REEMBOLSO A FAVOR DE ANA MARIA RIVERA JIMENEZ, POR GASTOS PARA EMERGENCIAS OPERATIVA, SEGUN INFORME NÂ° 000735-2025-EMAPA-SM-SA-OPAPTAR"/>
        <s v="REEMBOLSO A FAVOR DE ANA MARIA RIVERA JIMENEZ, POR ADQUISICION MATERIALES PARA SITUACIONES DE EMERGENCIAS OPERATIVAS, INFORME NÂ° 000749-2025-OPAPTAR"/>
        <s v="REEMBOLSO A FAVOR DE RAUL RUIZ GUERRA, POR ADQUISICION DE MATERIALES PARA OPERATIVIDAD DE LA OFICINA, INFORME NÂ° 000378-2025-EM"/>
        <s v="REEMBOLSO A FAVOR DE JESUS ELIAS CRUZ DAVILA, POR AQUISICION DE LECTOR DE DNI ELECTRONICO, PARA LA OFICINA DE MANTENIMIENTO, INFORME NÂ° 000409-2025-EM"/>
        <s v="REEMBOLSO A FAVOR DE WILFREDO HUAMAN SALAS, POR ADQUISICION DE BANER, SEGUN INFORME NÂ° 000772-2025-ORH"/>
        <s v="REEMBOLSO A FAVOR DE WAGNER ADILSON YOPLAC TRAUCO, POR ADQUISICION DE CERTIFICADOS DE FIRMA DIGITAL, INFORME NÂ° 000268-2025-OEP"/>
        <s v="AJUSTE POR REDONDEO EN GANANCIAS DIFERIDAS"/>
        <s v="REEMBOLSO A FAVOR DE SARITA ROSAS PORTUGAL, POR COMPRA DE CERTIFICADO DIGITAL, INFORME NÂ° 000318-2025-OADC"/>
        <s v="PROVISION FACTURACION CORRESPONDIENTE A AGOSTO DEL 2025"/>
        <s v="REBAJA DE LA FACTURACION CORRESPONDIENTE A AGOSTO DEL 2025"/>
        <s v="PAGO DE LA LIQUIDACION DE LLEYES SOCIALES PROCESADOS EN EL PDT-PLAME MES DE JULIO 2025,SEGUN CCBE:2924 DE LA SEDE CENTRAL"/>
        <s v="PROVISION DE LA BONIFICACION DE ALIMENTOS AL PERSONAL DE PLANILLA AGOSTO 2025"/>
        <s v="REGISTRO SUBSIDIO ECONOMICO, A FAVOR DEL COLABORADOR RAUL RUIZ GUERRA, CLAUSULA DECIMA SEXTA - CONVENIO DE NEGOCIACION COLECTIVA 2024 SITAPASAM, SEGUN INFORME 000096-2025-AGA-ORH, INFORME TECNICO 000014-2025-ORH"/>
        <s v="PROVISION INTERES CORRESPONDIENTE AL MES DE JULIO DEL 2025 AFP REPRO III 7/60"/>
        <s v="PROVISION INTERES CORRESPONDIENTE AL MES DE AGOSTO DEL 2025 AFP REPRO III 8/60"/>
        <s v="REGISTRO CONTABLE DE LA CUOTA 98 CARGO AL GASTO INTERESES MES DE AGOSTO 2025 UTE FONAVI"/>
        <s v="REGISTRO CONTABLE CORRESPONDIENTE A LA AMORTIZACION DEL INTERES, REFINANCIAMENTO DEUDA UTE-FONAVI CUOTA 98 AL MES DE AGOSTO 2025,DEUDA UTE-FONAVI"/>
      </sharedItems>
    </cacheField>
    <cacheField name="CC" uniqueList="1" numFmtId="0" sqlType="0" hierarchy="0" level="0" databaseField="1">
      <sharedItems count="6" containsInteger="1" containsNumber="1" containsSemiMixedTypes="0" containsString="0" minValue="90" maxValue="97">
        <n v="90"/>
        <n v="95"/>
        <n v="96"/>
        <n v="91"/>
        <n v="93"/>
        <n v="97"/>
      </sharedItems>
    </cacheField>
    <cacheField name="CC_REM" uniqueList="1" numFmtId="0" sqlType="0" hierarchy="0" level="0" databaseField="1">
      <sharedItems count="5">
        <s v="AGUA"/>
        <s v="ADMIN"/>
        <s v="COMERCIAL"/>
        <s v="ALCANTARILLADO"/>
        <s v="G_Finan"/>
      </sharedItems>
    </cacheField>
    <cacheField name="Debe" uniqueList="1" numFmtId="4" sqlType="0" hierarchy="0" level="0" databaseField="1">
      <sharedItems count="0" containsNumber="1" containsSemiMixedTypes="0" containsString="0" minValue="-40000" maxValue="100703.4"/>
    </cacheField>
    <cacheField name="Haber"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2190">
  <r>
    <x v="0"/>
    <x v="0"/>
    <x v="0"/>
    <x v="0"/>
    <s v="  01 - 11 - 1"/>
    <d v="2025-08-20T00:00:00"/>
    <x v="0"/>
    <s v="EMPLEADO CONTRATADO"/>
    <x v="0"/>
    <x v="0"/>
    <x v="0"/>
    <n v="930"/>
    <m/>
  </r>
  <r>
    <x v="1"/>
    <x v="1"/>
    <x v="0"/>
    <x v="0"/>
    <s v="  01 - 11 - 2"/>
    <d v="2025-08-21T00:00:00"/>
    <x v="1"/>
    <s v="EMPLEADO ESTABLE"/>
    <x v="1"/>
    <x v="0"/>
    <x v="0"/>
    <n v="430"/>
    <m/>
  </r>
  <r>
    <x v="1"/>
    <x v="1"/>
    <x v="0"/>
    <x v="0"/>
    <s v="  01 - 11 - 2"/>
    <d v="2025-08-21T00:00:00"/>
    <x v="1"/>
    <s v="EMPLEADO ESTABLE"/>
    <x v="1"/>
    <x v="0"/>
    <x v="0"/>
    <n v="430"/>
    <m/>
  </r>
  <r>
    <x v="1"/>
    <x v="1"/>
    <x v="0"/>
    <x v="0"/>
    <s v="  01 - 11 - 2"/>
    <d v="2025-08-21T00:00:00"/>
    <x v="1"/>
    <s v="EMPLEADO ESTABLE"/>
    <x v="1"/>
    <x v="0"/>
    <x v="0"/>
    <n v="2150"/>
    <m/>
  </r>
  <r>
    <x v="1"/>
    <x v="1"/>
    <x v="0"/>
    <x v="0"/>
    <s v="  01 - 11 - 2"/>
    <d v="2025-08-21T00:00:00"/>
    <x v="1"/>
    <s v="EMPLEADO ESTABLE"/>
    <x v="1"/>
    <x v="0"/>
    <x v="0"/>
    <n v="430"/>
    <m/>
  </r>
  <r>
    <x v="1"/>
    <x v="1"/>
    <x v="0"/>
    <x v="0"/>
    <s v="  01 - 11 - 2"/>
    <d v="2025-08-21T00:00:00"/>
    <x v="1"/>
    <s v="EMPLEADO ESTABLE"/>
    <x v="1"/>
    <x v="0"/>
    <x v="0"/>
    <n v="1290"/>
    <m/>
  </r>
  <r>
    <x v="1"/>
    <x v="1"/>
    <x v="0"/>
    <x v="0"/>
    <s v="  01 - 11 - 2"/>
    <d v="2025-08-21T00:00:00"/>
    <x v="1"/>
    <s v="EMPLEADO ESTABLE"/>
    <x v="1"/>
    <x v="0"/>
    <x v="0"/>
    <n v="860"/>
    <m/>
  </r>
  <r>
    <x v="1"/>
    <x v="1"/>
    <x v="0"/>
    <x v="0"/>
    <s v="  01 - 11 - 2"/>
    <d v="2025-08-21T00:00:00"/>
    <x v="1"/>
    <s v="EMPLEADO ESTABLE"/>
    <x v="1"/>
    <x v="0"/>
    <x v="0"/>
    <n v="150"/>
    <m/>
  </r>
  <r>
    <x v="1"/>
    <x v="1"/>
    <x v="0"/>
    <x v="0"/>
    <s v="  01 - 11 - 2"/>
    <d v="2025-08-21T00:00:00"/>
    <x v="1"/>
    <s v="EMPLEADO ESTABLE"/>
    <x v="1"/>
    <x v="0"/>
    <x v="0"/>
    <n v="120"/>
    <m/>
  </r>
  <r>
    <x v="1"/>
    <x v="1"/>
    <x v="0"/>
    <x v="0"/>
    <s v="  01 - 11 - 2"/>
    <d v="2025-08-21T00:00:00"/>
    <x v="1"/>
    <s v="EMPLEADO ESTABLE"/>
    <x v="1"/>
    <x v="0"/>
    <x v="0"/>
    <n v="720"/>
    <m/>
  </r>
  <r>
    <x v="1"/>
    <x v="1"/>
    <x v="0"/>
    <x v="0"/>
    <s v="  01 - 11 - 2"/>
    <d v="2025-08-21T00:00:00"/>
    <x v="1"/>
    <s v="EMPLEADO ESTABLE"/>
    <x v="1"/>
    <x v="0"/>
    <x v="0"/>
    <n v="120"/>
    <m/>
  </r>
  <r>
    <x v="1"/>
    <x v="1"/>
    <x v="0"/>
    <x v="0"/>
    <s v="  01 - 11 - 2"/>
    <d v="2025-08-21T00:00:00"/>
    <x v="1"/>
    <s v="EMPLEADO ESTABLE"/>
    <x v="1"/>
    <x v="0"/>
    <x v="0"/>
    <n v="120"/>
    <m/>
  </r>
  <r>
    <x v="1"/>
    <x v="1"/>
    <x v="0"/>
    <x v="0"/>
    <s v="  01 - 11 - 2"/>
    <d v="2025-08-21T00:00:00"/>
    <x v="1"/>
    <s v="EMPLEADO ESTABLE"/>
    <x v="1"/>
    <x v="0"/>
    <x v="0"/>
    <n v="2543"/>
    <m/>
  </r>
  <r>
    <x v="1"/>
    <x v="1"/>
    <x v="0"/>
    <x v="0"/>
    <s v="  01 - 11 - 2"/>
    <d v="2025-08-21T00:00:00"/>
    <x v="1"/>
    <s v="EMPLEADO ESTABLE"/>
    <x v="1"/>
    <x v="0"/>
    <x v="0"/>
    <n v="763"/>
    <m/>
  </r>
  <r>
    <x v="1"/>
    <x v="1"/>
    <x v="0"/>
    <x v="0"/>
    <s v="  01 - 11 - 2"/>
    <d v="2025-08-21T00:00:00"/>
    <x v="1"/>
    <s v="EMPLEADO ESTABLE"/>
    <x v="1"/>
    <x v="0"/>
    <x v="0"/>
    <n v="8114.95"/>
    <m/>
  </r>
  <r>
    <x v="1"/>
    <x v="1"/>
    <x v="0"/>
    <x v="0"/>
    <s v="  01 - 11 - 2"/>
    <d v="2025-08-21T00:00:00"/>
    <x v="1"/>
    <s v="EMPLEADO ESTABLE"/>
    <x v="1"/>
    <x v="0"/>
    <x v="0"/>
    <n v="1893"/>
    <m/>
  </r>
  <r>
    <x v="1"/>
    <x v="1"/>
    <x v="0"/>
    <x v="0"/>
    <s v="  01 - 11 - 2"/>
    <d v="2025-08-21T00:00:00"/>
    <x v="1"/>
    <s v="EMPLEADO ESTABLE"/>
    <x v="1"/>
    <x v="0"/>
    <x v="0"/>
    <n v="800"/>
    <m/>
  </r>
  <r>
    <x v="1"/>
    <x v="1"/>
    <x v="0"/>
    <x v="0"/>
    <s v="  01 - 11 - 2"/>
    <d v="2025-08-21T00:00:00"/>
    <x v="1"/>
    <s v="EMPLEADO ESTABLE"/>
    <x v="1"/>
    <x v="0"/>
    <x v="0"/>
    <n v="1643"/>
    <m/>
  </r>
  <r>
    <x v="1"/>
    <x v="1"/>
    <x v="0"/>
    <x v="0"/>
    <s v="  01 - 11 - 2"/>
    <d v="2025-08-21T00:00:00"/>
    <x v="1"/>
    <s v="EMPLEADO ESTABLE"/>
    <x v="1"/>
    <x v="0"/>
    <x v="0"/>
    <n v="240"/>
    <m/>
  </r>
  <r>
    <x v="1"/>
    <x v="1"/>
    <x v="0"/>
    <x v="0"/>
    <s v="  01 - 11 - 2"/>
    <d v="2025-08-21T00:00:00"/>
    <x v="1"/>
    <s v="EMPLEADO ESTABLE"/>
    <x v="1"/>
    <x v="0"/>
    <x v="0"/>
    <n v="360"/>
    <m/>
  </r>
  <r>
    <x v="2"/>
    <x v="2"/>
    <x v="0"/>
    <x v="0"/>
    <s v="  01 - 11 - 1"/>
    <d v="2025-08-20T00:00:00"/>
    <x v="0"/>
    <s v="EMPLEADO CONTRATADO"/>
    <x v="0"/>
    <x v="1"/>
    <x v="1"/>
    <n v="3083"/>
    <m/>
  </r>
  <r>
    <x v="2"/>
    <x v="2"/>
    <x v="0"/>
    <x v="0"/>
    <s v="  01 - 11 - 1"/>
    <d v="2025-08-20T00:00:00"/>
    <x v="0"/>
    <s v="EMPLEADO CONTRATADO"/>
    <x v="0"/>
    <x v="1"/>
    <x v="1"/>
    <n v="930"/>
    <m/>
  </r>
  <r>
    <x v="2"/>
    <x v="2"/>
    <x v="0"/>
    <x v="0"/>
    <s v="  01 - 11 - 1"/>
    <d v="2025-08-20T00:00:00"/>
    <x v="0"/>
    <s v="EMPLEADO CONTRATADO"/>
    <x v="0"/>
    <x v="1"/>
    <x v="1"/>
    <n v="1298"/>
    <m/>
  </r>
  <r>
    <x v="2"/>
    <x v="2"/>
    <x v="0"/>
    <x v="0"/>
    <s v="  01 - 11 - 1"/>
    <d v="2025-08-20T00:00:00"/>
    <x v="0"/>
    <s v="EMPLEADO CONTRATADO"/>
    <x v="0"/>
    <x v="1"/>
    <x v="1"/>
    <n v="1416"/>
    <m/>
  </r>
  <r>
    <x v="2"/>
    <x v="2"/>
    <x v="0"/>
    <x v="0"/>
    <s v="  01 - 11 - 1"/>
    <d v="2025-08-20T00:00:00"/>
    <x v="0"/>
    <s v="EMPLEADO CONTRATADO"/>
    <x v="0"/>
    <x v="1"/>
    <x v="1"/>
    <n v="930"/>
    <m/>
  </r>
  <r>
    <x v="2"/>
    <x v="2"/>
    <x v="0"/>
    <x v="0"/>
    <s v="  01 - 11 - 1"/>
    <d v="2025-08-20T00:00:00"/>
    <x v="0"/>
    <s v="EMPLEADO CONTRATADO"/>
    <x v="0"/>
    <x v="1"/>
    <x v="1"/>
    <n v="1416"/>
    <m/>
  </r>
  <r>
    <x v="2"/>
    <x v="2"/>
    <x v="0"/>
    <x v="0"/>
    <s v="  01 - 11 - 1"/>
    <d v="2025-08-20T00:00:00"/>
    <x v="0"/>
    <s v="EMPLEADO CONTRATADO"/>
    <x v="0"/>
    <x v="1"/>
    <x v="1"/>
    <n v="1475"/>
    <m/>
  </r>
  <r>
    <x v="3"/>
    <x v="3"/>
    <x v="0"/>
    <x v="0"/>
    <s v="  01 - 11 - 2"/>
    <d v="2025-08-21T00:00:00"/>
    <x v="1"/>
    <s v="EMPLEADO ESTABLE"/>
    <x v="1"/>
    <x v="1"/>
    <x v="1"/>
    <n v="80"/>
    <m/>
  </r>
  <r>
    <x v="3"/>
    <x v="3"/>
    <x v="0"/>
    <x v="0"/>
    <s v="  01 - 11 - 2"/>
    <d v="2025-08-21T00:00:00"/>
    <x v="1"/>
    <s v="EMPLEADO ESTABLE"/>
    <x v="1"/>
    <x v="1"/>
    <x v="1"/>
    <n v="160"/>
    <m/>
  </r>
  <r>
    <x v="3"/>
    <x v="3"/>
    <x v="0"/>
    <x v="0"/>
    <s v="  01 - 11 - 2"/>
    <d v="2025-08-21T00:00:00"/>
    <x v="1"/>
    <s v="EMPLEADO ESTABLE"/>
    <x v="1"/>
    <x v="1"/>
    <x v="1"/>
    <n v="430"/>
    <m/>
  </r>
  <r>
    <x v="3"/>
    <x v="3"/>
    <x v="0"/>
    <x v="0"/>
    <s v="  01 - 11 - 2"/>
    <d v="2025-08-21T00:00:00"/>
    <x v="1"/>
    <s v="EMPLEADO ESTABLE"/>
    <x v="1"/>
    <x v="1"/>
    <x v="1"/>
    <n v="430"/>
    <m/>
  </r>
  <r>
    <x v="3"/>
    <x v="3"/>
    <x v="0"/>
    <x v="0"/>
    <s v="  01 - 11 - 2"/>
    <d v="2025-08-21T00:00:00"/>
    <x v="1"/>
    <s v="EMPLEADO ESTABLE"/>
    <x v="1"/>
    <x v="1"/>
    <x v="1"/>
    <n v="860"/>
    <m/>
  </r>
  <r>
    <x v="3"/>
    <x v="3"/>
    <x v="0"/>
    <x v="0"/>
    <s v="  01 - 11 - 2"/>
    <d v="2025-08-21T00:00:00"/>
    <x v="1"/>
    <s v="EMPLEADO ESTABLE"/>
    <x v="1"/>
    <x v="1"/>
    <x v="1"/>
    <n v="1720"/>
    <m/>
  </r>
  <r>
    <x v="3"/>
    <x v="3"/>
    <x v="0"/>
    <x v="0"/>
    <s v="  01 - 11 - 2"/>
    <d v="2025-08-21T00:00:00"/>
    <x v="1"/>
    <s v="EMPLEADO ESTABLE"/>
    <x v="1"/>
    <x v="1"/>
    <x v="1"/>
    <n v="240"/>
    <m/>
  </r>
  <r>
    <x v="3"/>
    <x v="3"/>
    <x v="0"/>
    <x v="0"/>
    <s v="  01 - 11 - 2"/>
    <d v="2025-08-21T00:00:00"/>
    <x v="1"/>
    <s v="EMPLEADO ESTABLE"/>
    <x v="1"/>
    <x v="1"/>
    <x v="1"/>
    <n v="430"/>
    <m/>
  </r>
  <r>
    <x v="3"/>
    <x v="3"/>
    <x v="0"/>
    <x v="0"/>
    <s v="  01 - 11 - 2"/>
    <d v="2025-08-21T00:00:00"/>
    <x v="1"/>
    <s v="EMPLEADO ESTABLE"/>
    <x v="1"/>
    <x v="1"/>
    <x v="1"/>
    <n v="160"/>
    <m/>
  </r>
  <r>
    <x v="3"/>
    <x v="3"/>
    <x v="0"/>
    <x v="0"/>
    <s v="  01 - 11 - 2"/>
    <d v="2025-08-21T00:00:00"/>
    <x v="1"/>
    <s v="EMPLEADO ESTABLE"/>
    <x v="1"/>
    <x v="1"/>
    <x v="1"/>
    <n v="100"/>
    <m/>
  </r>
  <r>
    <x v="3"/>
    <x v="3"/>
    <x v="0"/>
    <x v="0"/>
    <s v="  01 - 11 - 2"/>
    <d v="2025-08-21T00:00:00"/>
    <x v="1"/>
    <s v="EMPLEADO ESTABLE"/>
    <x v="1"/>
    <x v="1"/>
    <x v="1"/>
    <n v="100"/>
    <m/>
  </r>
  <r>
    <x v="3"/>
    <x v="3"/>
    <x v="0"/>
    <x v="0"/>
    <s v="  01 - 11 - 2"/>
    <d v="2025-08-21T00:00:00"/>
    <x v="1"/>
    <s v="EMPLEADO ESTABLE"/>
    <x v="1"/>
    <x v="1"/>
    <x v="1"/>
    <n v="100"/>
    <m/>
  </r>
  <r>
    <x v="3"/>
    <x v="3"/>
    <x v="0"/>
    <x v="0"/>
    <s v="  01 - 11 - 2"/>
    <d v="2025-08-21T00:00:00"/>
    <x v="1"/>
    <s v="EMPLEADO ESTABLE"/>
    <x v="1"/>
    <x v="1"/>
    <x v="1"/>
    <n v="200"/>
    <m/>
  </r>
  <r>
    <x v="3"/>
    <x v="3"/>
    <x v="0"/>
    <x v="0"/>
    <s v="  01 - 11 - 2"/>
    <d v="2025-08-21T00:00:00"/>
    <x v="1"/>
    <s v="EMPLEADO ESTABLE"/>
    <x v="1"/>
    <x v="1"/>
    <x v="1"/>
    <n v="100"/>
    <m/>
  </r>
  <r>
    <x v="3"/>
    <x v="3"/>
    <x v="0"/>
    <x v="0"/>
    <s v="  01 - 11 - 2"/>
    <d v="2025-08-21T00:00:00"/>
    <x v="1"/>
    <s v="EMPLEADO ESTABLE"/>
    <x v="1"/>
    <x v="1"/>
    <x v="1"/>
    <n v="10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360"/>
    <m/>
  </r>
  <r>
    <x v="3"/>
    <x v="3"/>
    <x v="0"/>
    <x v="0"/>
    <s v="  01 - 11 - 2"/>
    <d v="2025-08-21T00:00:00"/>
    <x v="1"/>
    <s v="EMPLEADO ESTABLE"/>
    <x v="1"/>
    <x v="1"/>
    <x v="1"/>
    <n v="120"/>
    <m/>
  </r>
  <r>
    <x v="3"/>
    <x v="3"/>
    <x v="0"/>
    <x v="0"/>
    <s v="  01 - 11 - 2"/>
    <d v="2025-08-21T00:00:00"/>
    <x v="1"/>
    <s v="EMPLEADO ESTABLE"/>
    <x v="1"/>
    <x v="1"/>
    <x v="1"/>
    <n v="48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120"/>
    <m/>
  </r>
  <r>
    <x v="3"/>
    <x v="3"/>
    <x v="0"/>
    <x v="0"/>
    <s v="  01 - 11 - 2"/>
    <d v="2025-08-21T00:00:00"/>
    <x v="1"/>
    <s v="EMPLEADO ESTABLE"/>
    <x v="1"/>
    <x v="1"/>
    <x v="1"/>
    <n v="2360"/>
    <m/>
  </r>
  <r>
    <x v="3"/>
    <x v="3"/>
    <x v="0"/>
    <x v="0"/>
    <s v="  01 - 11 - 2"/>
    <d v="2025-08-21T00:00:00"/>
    <x v="1"/>
    <s v="EMPLEADO ESTABLE"/>
    <x v="1"/>
    <x v="1"/>
    <x v="1"/>
    <n v="4499"/>
    <m/>
  </r>
  <r>
    <x v="3"/>
    <x v="3"/>
    <x v="0"/>
    <x v="0"/>
    <s v="  01 - 11 - 2"/>
    <d v="2025-08-21T00:00:00"/>
    <x v="1"/>
    <s v="EMPLEADO ESTABLE"/>
    <x v="1"/>
    <x v="1"/>
    <x v="1"/>
    <n v="4145"/>
    <m/>
  </r>
  <r>
    <x v="3"/>
    <x v="3"/>
    <x v="0"/>
    <x v="0"/>
    <s v="  01 - 11 - 2"/>
    <d v="2025-08-21T00:00:00"/>
    <x v="1"/>
    <s v="EMPLEADO ESTABLE"/>
    <x v="1"/>
    <x v="1"/>
    <x v="1"/>
    <n v="1298"/>
    <m/>
  </r>
  <r>
    <x v="3"/>
    <x v="3"/>
    <x v="0"/>
    <x v="0"/>
    <s v="  01 - 11 - 2"/>
    <d v="2025-08-21T00:00:00"/>
    <x v="1"/>
    <s v="EMPLEADO ESTABLE"/>
    <x v="1"/>
    <x v="1"/>
    <x v="1"/>
    <n v="1062"/>
    <m/>
  </r>
  <r>
    <x v="3"/>
    <x v="3"/>
    <x v="0"/>
    <x v="0"/>
    <s v="  01 - 11 - 2"/>
    <d v="2025-08-21T00:00:00"/>
    <x v="1"/>
    <s v="EMPLEADO ESTABLE"/>
    <x v="1"/>
    <x v="1"/>
    <x v="1"/>
    <n v="1328"/>
    <m/>
  </r>
  <r>
    <x v="3"/>
    <x v="3"/>
    <x v="0"/>
    <x v="0"/>
    <s v="  01 - 11 - 2"/>
    <d v="2025-08-21T00:00:00"/>
    <x v="1"/>
    <s v="EMPLEADO ESTABLE"/>
    <x v="1"/>
    <x v="1"/>
    <x v="1"/>
    <n v="3726"/>
    <m/>
  </r>
  <r>
    <x v="3"/>
    <x v="3"/>
    <x v="0"/>
    <x v="0"/>
    <s v="  01 - 11 - 2"/>
    <d v="2025-08-21T00:00:00"/>
    <x v="1"/>
    <s v="EMPLEADO ESTABLE"/>
    <x v="1"/>
    <x v="1"/>
    <x v="1"/>
    <n v="4822"/>
    <m/>
  </r>
  <r>
    <x v="3"/>
    <x v="3"/>
    <x v="0"/>
    <x v="0"/>
    <s v="  01 - 11 - 2"/>
    <d v="2025-08-21T00:00:00"/>
    <x v="1"/>
    <s v="EMPLEADO ESTABLE"/>
    <x v="1"/>
    <x v="1"/>
    <x v="1"/>
    <n v="2965"/>
    <m/>
  </r>
  <r>
    <x v="3"/>
    <x v="3"/>
    <x v="0"/>
    <x v="0"/>
    <s v="  01 - 11 - 2"/>
    <d v="2025-08-21T00:00:00"/>
    <x v="1"/>
    <s v="EMPLEADO ESTABLE"/>
    <x v="1"/>
    <x v="1"/>
    <x v="1"/>
    <n v="1062"/>
    <m/>
  </r>
  <r>
    <x v="3"/>
    <x v="3"/>
    <x v="0"/>
    <x v="0"/>
    <s v="  01 - 11 - 2"/>
    <d v="2025-08-21T00:00:00"/>
    <x v="1"/>
    <s v="EMPLEADO ESTABLE"/>
    <x v="1"/>
    <x v="1"/>
    <x v="1"/>
    <n v="1180"/>
    <m/>
  </r>
  <r>
    <x v="4"/>
    <x v="4"/>
    <x v="0"/>
    <x v="0"/>
    <s v="  01 - 11 - 1"/>
    <d v="2025-08-20T00:00:00"/>
    <x v="0"/>
    <s v="EMPLEADO CONTRATADO"/>
    <x v="0"/>
    <x v="2"/>
    <x v="2"/>
    <n v="1416"/>
    <m/>
  </r>
  <r>
    <x v="5"/>
    <x v="5"/>
    <x v="0"/>
    <x v="0"/>
    <s v="  01 - 11 - 2"/>
    <d v="2025-08-21T00:00:00"/>
    <x v="1"/>
    <s v="EMPLEADO ESTABLE"/>
    <x v="1"/>
    <x v="2"/>
    <x v="2"/>
    <n v="1040"/>
    <m/>
  </r>
  <r>
    <x v="5"/>
    <x v="5"/>
    <x v="0"/>
    <x v="0"/>
    <s v="  01 - 11 - 2"/>
    <d v="2025-08-21T00:00:00"/>
    <x v="1"/>
    <s v="EMPLEADO ESTABLE"/>
    <x v="1"/>
    <x v="2"/>
    <x v="2"/>
    <n v="430"/>
    <m/>
  </r>
  <r>
    <x v="5"/>
    <x v="5"/>
    <x v="0"/>
    <x v="0"/>
    <s v="  01 - 11 - 2"/>
    <d v="2025-08-21T00:00:00"/>
    <x v="1"/>
    <s v="EMPLEADO ESTABLE"/>
    <x v="1"/>
    <x v="2"/>
    <x v="2"/>
    <n v="430"/>
    <m/>
  </r>
  <r>
    <x v="5"/>
    <x v="5"/>
    <x v="0"/>
    <x v="0"/>
    <s v="  01 - 11 - 2"/>
    <d v="2025-08-21T00:00:00"/>
    <x v="1"/>
    <s v="EMPLEADO ESTABLE"/>
    <x v="1"/>
    <x v="2"/>
    <x v="2"/>
    <n v="460"/>
    <m/>
  </r>
  <r>
    <x v="5"/>
    <x v="5"/>
    <x v="0"/>
    <x v="0"/>
    <s v="  01 - 11 - 2"/>
    <d v="2025-08-21T00:00:00"/>
    <x v="1"/>
    <s v="EMPLEADO ESTABLE"/>
    <x v="1"/>
    <x v="2"/>
    <x v="2"/>
    <n v="100"/>
    <m/>
  </r>
  <r>
    <x v="5"/>
    <x v="5"/>
    <x v="0"/>
    <x v="0"/>
    <s v="  01 - 11 - 2"/>
    <d v="2025-08-21T00:00:00"/>
    <x v="1"/>
    <s v="EMPLEADO ESTABLE"/>
    <x v="1"/>
    <x v="2"/>
    <x v="2"/>
    <n v="200"/>
    <m/>
  </r>
  <r>
    <x v="5"/>
    <x v="5"/>
    <x v="0"/>
    <x v="0"/>
    <s v="  01 - 11 - 2"/>
    <d v="2025-08-21T00:00:00"/>
    <x v="1"/>
    <s v="EMPLEADO ESTABLE"/>
    <x v="1"/>
    <x v="2"/>
    <x v="2"/>
    <n v="360"/>
    <m/>
  </r>
  <r>
    <x v="5"/>
    <x v="5"/>
    <x v="0"/>
    <x v="0"/>
    <s v="  01 - 11 - 2"/>
    <d v="2025-08-21T00:00:00"/>
    <x v="1"/>
    <s v="EMPLEADO ESTABLE"/>
    <x v="1"/>
    <x v="2"/>
    <x v="2"/>
    <n v="120"/>
    <m/>
  </r>
  <r>
    <x v="5"/>
    <x v="5"/>
    <x v="0"/>
    <x v="0"/>
    <s v="  01 - 11 - 2"/>
    <d v="2025-08-21T00:00:00"/>
    <x v="1"/>
    <s v="EMPLEADO ESTABLE"/>
    <x v="1"/>
    <x v="2"/>
    <x v="2"/>
    <n v="240"/>
    <m/>
  </r>
  <r>
    <x v="5"/>
    <x v="5"/>
    <x v="0"/>
    <x v="0"/>
    <s v="  01 - 11 - 2"/>
    <d v="2025-08-21T00:00:00"/>
    <x v="1"/>
    <s v="EMPLEADO ESTABLE"/>
    <x v="1"/>
    <x v="2"/>
    <x v="2"/>
    <n v="940"/>
    <m/>
  </r>
  <r>
    <x v="5"/>
    <x v="5"/>
    <x v="0"/>
    <x v="0"/>
    <s v="  01 - 11 - 2"/>
    <d v="2025-08-21T00:00:00"/>
    <x v="1"/>
    <s v="EMPLEADO ESTABLE"/>
    <x v="1"/>
    <x v="2"/>
    <x v="2"/>
    <n v="2965"/>
    <m/>
  </r>
  <r>
    <x v="5"/>
    <x v="5"/>
    <x v="0"/>
    <x v="0"/>
    <s v="  01 - 11 - 2"/>
    <d v="2025-08-21T00:00:00"/>
    <x v="1"/>
    <s v="EMPLEADO ESTABLE"/>
    <x v="1"/>
    <x v="2"/>
    <x v="2"/>
    <n v="1062"/>
    <m/>
  </r>
  <r>
    <x v="5"/>
    <x v="5"/>
    <x v="0"/>
    <x v="0"/>
    <s v="  01 - 11 - 2"/>
    <d v="2025-08-21T00:00:00"/>
    <x v="1"/>
    <s v="EMPLEADO ESTABLE"/>
    <x v="1"/>
    <x v="2"/>
    <x v="2"/>
    <n v="4311"/>
    <m/>
  </r>
  <r>
    <x v="5"/>
    <x v="5"/>
    <x v="0"/>
    <x v="0"/>
    <s v="  01 - 11 - 2"/>
    <d v="2025-08-21T00:00:00"/>
    <x v="1"/>
    <s v="EMPLEADO ESTABLE"/>
    <x v="1"/>
    <x v="2"/>
    <x v="2"/>
    <n v="120"/>
    <m/>
  </r>
  <r>
    <x v="6"/>
    <x v="6"/>
    <x v="0"/>
    <x v="1"/>
    <s v="  05 - 11 - 1"/>
    <d v="2025-08-20T00:00:00"/>
    <x v="1"/>
    <s v="EMPLEADO ESTABLE"/>
    <x v="1"/>
    <x v="0"/>
    <x v="0"/>
    <n v="120"/>
    <m/>
  </r>
  <r>
    <x v="6"/>
    <x v="6"/>
    <x v="0"/>
    <x v="1"/>
    <s v="  05 - 11 - 1"/>
    <d v="2025-08-20T00:00:00"/>
    <x v="1"/>
    <s v="EMPLEADO ESTABLE"/>
    <x v="1"/>
    <x v="0"/>
    <x v="0"/>
    <n v="430"/>
    <m/>
  </r>
  <r>
    <x v="6"/>
    <x v="6"/>
    <x v="0"/>
    <x v="1"/>
    <s v="  05 - 11 - 1"/>
    <d v="2025-08-20T00:00:00"/>
    <x v="1"/>
    <s v="EMPLEADO ESTABLE"/>
    <x v="1"/>
    <x v="0"/>
    <x v="0"/>
    <n v="743"/>
    <m/>
  </r>
  <r>
    <x v="7"/>
    <x v="7"/>
    <x v="0"/>
    <x v="1"/>
    <s v="  05 - 11 - 1"/>
    <d v="2025-08-20T00:00:00"/>
    <x v="1"/>
    <s v="EMPLEADO ESTABLE"/>
    <x v="1"/>
    <x v="1"/>
    <x v="1"/>
    <n v="100"/>
    <m/>
  </r>
  <r>
    <x v="7"/>
    <x v="7"/>
    <x v="0"/>
    <x v="1"/>
    <s v="  05 - 11 - 1"/>
    <d v="2025-08-20T00:00:00"/>
    <x v="1"/>
    <s v="EMPLEADO ESTABLE"/>
    <x v="1"/>
    <x v="1"/>
    <x v="1"/>
    <n v="1785"/>
    <m/>
  </r>
  <r>
    <x v="7"/>
    <x v="7"/>
    <x v="0"/>
    <x v="1"/>
    <s v="  05 - 11 - 1"/>
    <d v="2025-08-20T00:00:00"/>
    <x v="1"/>
    <s v="EMPLEADO ESTABLE"/>
    <x v="1"/>
    <x v="1"/>
    <x v="1"/>
    <n v="120"/>
    <m/>
  </r>
  <r>
    <x v="8"/>
    <x v="8"/>
    <x v="0"/>
    <x v="1"/>
    <s v="  05 - 11 - 1"/>
    <d v="2025-08-20T00:00:00"/>
    <x v="1"/>
    <s v="EMPLEADO ESTABLE"/>
    <x v="1"/>
    <x v="2"/>
    <x v="2"/>
    <n v="430"/>
    <m/>
  </r>
  <r>
    <x v="8"/>
    <x v="8"/>
    <x v="0"/>
    <x v="1"/>
    <s v="  05 - 11 - 1"/>
    <d v="2025-08-20T00:00:00"/>
    <x v="1"/>
    <s v="EMPLEADO ESTABLE"/>
    <x v="1"/>
    <x v="2"/>
    <x v="2"/>
    <n v="1062"/>
    <m/>
  </r>
  <r>
    <x v="8"/>
    <x v="8"/>
    <x v="0"/>
    <x v="1"/>
    <s v="  05 - 11 - 1"/>
    <d v="2025-08-20T00:00:00"/>
    <x v="1"/>
    <s v="EMPLEADO ESTABLE"/>
    <x v="1"/>
    <x v="2"/>
    <x v="2"/>
    <n v="120"/>
    <m/>
  </r>
  <r>
    <x v="9"/>
    <x v="9"/>
    <x v="0"/>
    <x v="2"/>
    <s v="  06 - 11 - 1"/>
    <d v="2025-08-20T00:00:00"/>
    <x v="1"/>
    <s v="EMPLEADO ESTABLE"/>
    <x v="1"/>
    <x v="1"/>
    <x v="1"/>
    <n v="1130"/>
    <m/>
  </r>
  <r>
    <x v="9"/>
    <x v="9"/>
    <x v="0"/>
    <x v="2"/>
    <s v="  06 - 11 - 1"/>
    <d v="2025-08-20T00:00:00"/>
    <x v="1"/>
    <s v="EMPLEADO ESTABLE"/>
    <x v="1"/>
    <x v="1"/>
    <x v="1"/>
    <n v="1785"/>
    <m/>
  </r>
  <r>
    <x v="9"/>
    <x v="9"/>
    <x v="0"/>
    <x v="2"/>
    <s v="  06 - 11 - 1"/>
    <d v="2025-08-20T00:00:00"/>
    <x v="1"/>
    <s v="EMPLEADO ESTABLE"/>
    <x v="1"/>
    <x v="1"/>
    <x v="1"/>
    <n v="120"/>
    <m/>
  </r>
  <r>
    <x v="10"/>
    <x v="10"/>
    <x v="0"/>
    <x v="2"/>
    <s v="  06 - 11 - 1"/>
    <d v="2025-08-20T00:00:00"/>
    <x v="1"/>
    <s v="EMPLEADO ESTABLE"/>
    <x v="1"/>
    <x v="2"/>
    <x v="2"/>
    <n v="950"/>
    <m/>
  </r>
  <r>
    <x v="10"/>
    <x v="10"/>
    <x v="0"/>
    <x v="2"/>
    <s v="  06 - 11 - 1"/>
    <d v="2025-08-20T00:00:00"/>
    <x v="1"/>
    <s v="EMPLEADO ESTABLE"/>
    <x v="1"/>
    <x v="2"/>
    <x v="2"/>
    <n v="120"/>
    <m/>
  </r>
  <r>
    <x v="10"/>
    <x v="10"/>
    <x v="0"/>
    <x v="2"/>
    <s v="  06 - 11 - 1"/>
    <d v="2025-08-20T00:00:00"/>
    <x v="1"/>
    <s v="EMPLEADO ESTABLE"/>
    <x v="1"/>
    <x v="2"/>
    <x v="2"/>
    <n v="100"/>
    <m/>
  </r>
  <r>
    <x v="10"/>
    <x v="10"/>
    <x v="0"/>
    <x v="2"/>
    <s v="  06 - 11 - 1"/>
    <d v="2025-08-20T00:00:00"/>
    <x v="1"/>
    <s v="EMPLEADO ESTABLE"/>
    <x v="1"/>
    <x v="2"/>
    <x v="2"/>
    <n v="430"/>
    <m/>
  </r>
  <r>
    <x v="11"/>
    <x v="11"/>
    <x v="0"/>
    <x v="3"/>
    <s v="  08 - 11 - 1"/>
    <d v="2025-08-20T00:00:00"/>
    <x v="1"/>
    <s v="EMPLEADO ESTABLE"/>
    <x v="1"/>
    <x v="1"/>
    <x v="1"/>
    <n v="1785"/>
    <m/>
  </r>
  <r>
    <x v="12"/>
    <x v="12"/>
    <x v="0"/>
    <x v="3"/>
    <s v="  08 - 11 - 1"/>
    <d v="2025-08-20T00:00:00"/>
    <x v="1"/>
    <s v="EMPLEADO ESTABLE"/>
    <x v="1"/>
    <x v="2"/>
    <x v="2"/>
    <n v="763"/>
    <m/>
  </r>
  <r>
    <x v="12"/>
    <x v="12"/>
    <x v="0"/>
    <x v="3"/>
    <s v="  08 - 11 - 1"/>
    <d v="2025-08-20T00:00:00"/>
    <x v="1"/>
    <s v="EMPLEADO ESTABLE"/>
    <x v="1"/>
    <x v="2"/>
    <x v="2"/>
    <n v="290"/>
    <m/>
  </r>
  <r>
    <x v="12"/>
    <x v="12"/>
    <x v="0"/>
    <x v="3"/>
    <s v="  08 - 11 - 1"/>
    <d v="2025-08-20T00:00:00"/>
    <x v="1"/>
    <s v="EMPLEADO ESTABLE"/>
    <x v="1"/>
    <x v="2"/>
    <x v="2"/>
    <n v="120"/>
    <m/>
  </r>
  <r>
    <x v="13"/>
    <x v="13"/>
    <x v="0"/>
    <x v="4"/>
    <s v="  09 - 11 - 1"/>
    <d v="2025-08-20T00:00:00"/>
    <x v="0"/>
    <s v="EMPLEADO CONTRATADO"/>
    <x v="0"/>
    <x v="1"/>
    <x v="1"/>
    <n v="1785"/>
    <m/>
  </r>
  <r>
    <x v="14"/>
    <x v="14"/>
    <x v="0"/>
    <x v="4"/>
    <s v="  09 - 11 - 2"/>
    <d v="2025-08-20T00:00:00"/>
    <x v="1"/>
    <s v="EMPLEADO ESTABLE"/>
    <x v="1"/>
    <x v="2"/>
    <x v="2"/>
    <n v="763"/>
    <m/>
  </r>
  <r>
    <x v="14"/>
    <x v="14"/>
    <x v="0"/>
    <x v="4"/>
    <s v="  09 - 11 - 2"/>
    <d v="2025-08-20T00:00:00"/>
    <x v="1"/>
    <s v="EMPLEADO ESTABLE"/>
    <x v="1"/>
    <x v="2"/>
    <x v="2"/>
    <n v="120"/>
    <m/>
  </r>
  <r>
    <x v="14"/>
    <x v="14"/>
    <x v="0"/>
    <x v="4"/>
    <s v="  09 - 11 - 2"/>
    <d v="2025-08-20T00:00:00"/>
    <x v="1"/>
    <s v="EMPLEADO ESTABLE"/>
    <x v="1"/>
    <x v="2"/>
    <x v="2"/>
    <n v="430"/>
    <m/>
  </r>
  <r>
    <x v="15"/>
    <x v="15"/>
    <x v="1"/>
    <x v="0"/>
    <s v="  01 - 11 - 2"/>
    <d v="2025-08-21T00:00:00"/>
    <x v="1"/>
    <s v="EMPLEADO ESTABLE"/>
    <x v="1"/>
    <x v="0"/>
    <x v="0"/>
    <n v="450"/>
    <m/>
  </r>
  <r>
    <x v="15"/>
    <x v="15"/>
    <x v="1"/>
    <x v="0"/>
    <s v="  01 - 11 - 2"/>
    <d v="2025-08-21T00:00:00"/>
    <x v="1"/>
    <s v="EMPLEADO ESTABLE"/>
    <x v="1"/>
    <x v="0"/>
    <x v="0"/>
    <n v="150"/>
    <m/>
  </r>
  <r>
    <x v="15"/>
    <x v="15"/>
    <x v="1"/>
    <x v="0"/>
    <s v="  01 - 11 - 2"/>
    <d v="2025-08-21T00:00:00"/>
    <x v="1"/>
    <s v="EMPLEADO ESTABLE"/>
    <x v="1"/>
    <x v="0"/>
    <x v="0"/>
    <n v="600"/>
    <m/>
  </r>
  <r>
    <x v="15"/>
    <x v="15"/>
    <x v="1"/>
    <x v="0"/>
    <s v="  01 - 11 - 2"/>
    <d v="2025-08-21T00:00:00"/>
    <x v="1"/>
    <s v="EMPLEADO ESTABLE"/>
    <x v="1"/>
    <x v="0"/>
    <x v="0"/>
    <n v="150"/>
    <m/>
  </r>
  <r>
    <x v="15"/>
    <x v="15"/>
    <x v="1"/>
    <x v="0"/>
    <s v="  01 - 11 - 2"/>
    <d v="2025-08-21T00:00:00"/>
    <x v="1"/>
    <s v="EMPLEADO ESTABLE"/>
    <x v="1"/>
    <x v="0"/>
    <x v="0"/>
    <n v="150"/>
    <m/>
  </r>
  <r>
    <x v="15"/>
    <x v="15"/>
    <x v="1"/>
    <x v="0"/>
    <s v="  01 - 11 - 2"/>
    <d v="2025-08-21T00:00:00"/>
    <x v="1"/>
    <s v="EMPLEADO ESTABLE"/>
    <x v="1"/>
    <x v="0"/>
    <x v="0"/>
    <n v="300"/>
    <m/>
  </r>
  <r>
    <x v="16"/>
    <x v="16"/>
    <x v="1"/>
    <x v="0"/>
    <s v="  01 - 11 - 1"/>
    <d v="2025-08-20T00:00:00"/>
    <x v="0"/>
    <s v="EMPLEADO CONTRATADO"/>
    <x v="0"/>
    <x v="1"/>
    <x v="1"/>
    <n v="150"/>
    <m/>
  </r>
  <r>
    <x v="17"/>
    <x v="17"/>
    <x v="1"/>
    <x v="0"/>
    <s v="  01 - 11 - 2"/>
    <d v="2025-08-21T00:00:00"/>
    <x v="1"/>
    <s v="EMPLEADO ESTABLE"/>
    <x v="1"/>
    <x v="1"/>
    <x v="1"/>
    <n v="300"/>
    <m/>
  </r>
  <r>
    <x v="17"/>
    <x v="17"/>
    <x v="1"/>
    <x v="0"/>
    <s v="  01 - 11 - 2"/>
    <d v="2025-08-21T00:00:00"/>
    <x v="1"/>
    <s v="EMPLEADO ESTABLE"/>
    <x v="1"/>
    <x v="1"/>
    <x v="1"/>
    <n v="150"/>
    <m/>
  </r>
  <r>
    <x v="17"/>
    <x v="17"/>
    <x v="1"/>
    <x v="0"/>
    <s v="  01 - 11 - 2"/>
    <d v="2025-08-21T00:00:00"/>
    <x v="1"/>
    <s v="EMPLEADO ESTABLE"/>
    <x v="1"/>
    <x v="1"/>
    <x v="1"/>
    <n v="150"/>
    <m/>
  </r>
  <r>
    <x v="17"/>
    <x v="17"/>
    <x v="1"/>
    <x v="0"/>
    <s v="  01 - 11 - 2"/>
    <d v="2025-08-21T00:00:00"/>
    <x v="1"/>
    <s v="EMPLEADO ESTABLE"/>
    <x v="1"/>
    <x v="1"/>
    <x v="1"/>
    <n v="150"/>
    <m/>
  </r>
  <r>
    <x v="17"/>
    <x v="17"/>
    <x v="1"/>
    <x v="0"/>
    <s v="  01 - 11 - 2"/>
    <d v="2025-08-21T00:00:00"/>
    <x v="1"/>
    <s v="EMPLEADO ESTABLE"/>
    <x v="1"/>
    <x v="1"/>
    <x v="1"/>
    <n v="150"/>
    <m/>
  </r>
  <r>
    <x v="18"/>
    <x v="18"/>
    <x v="1"/>
    <x v="0"/>
    <s v="  01 - 11 - 2"/>
    <d v="2025-08-21T00:00:00"/>
    <x v="1"/>
    <s v="EMPLEADO ESTABLE"/>
    <x v="1"/>
    <x v="2"/>
    <x v="2"/>
    <n v="300"/>
    <m/>
  </r>
  <r>
    <x v="18"/>
    <x v="18"/>
    <x v="1"/>
    <x v="0"/>
    <s v="  01 - 11 - 2"/>
    <d v="2025-08-21T00:00:00"/>
    <x v="1"/>
    <s v="EMPLEADO ESTABLE"/>
    <x v="1"/>
    <x v="2"/>
    <x v="2"/>
    <n v="150"/>
    <m/>
  </r>
  <r>
    <x v="18"/>
    <x v="18"/>
    <x v="1"/>
    <x v="0"/>
    <s v="  01 - 11 - 2"/>
    <d v="2025-08-21T00:00:00"/>
    <x v="1"/>
    <s v="EMPLEADO ESTABLE"/>
    <x v="1"/>
    <x v="2"/>
    <x v="2"/>
    <n v="150"/>
    <m/>
  </r>
  <r>
    <x v="19"/>
    <x v="19"/>
    <x v="1"/>
    <x v="1"/>
    <s v="  05 - 11 - 1"/>
    <d v="2025-08-20T00:00:00"/>
    <x v="1"/>
    <s v="EMPLEADO ESTABLE"/>
    <x v="1"/>
    <x v="0"/>
    <x v="0"/>
    <n v="150"/>
    <m/>
  </r>
  <r>
    <x v="20"/>
    <x v="20"/>
    <x v="1"/>
    <x v="4"/>
    <s v="  09 - 11 - 2"/>
    <d v="2025-08-20T00:00:00"/>
    <x v="1"/>
    <s v="EMPLEADO ESTABLE"/>
    <x v="1"/>
    <x v="2"/>
    <x v="2"/>
    <n v="150"/>
    <m/>
  </r>
  <r>
    <x v="21"/>
    <x v="21"/>
    <x v="2"/>
    <x v="0"/>
    <s v="  01 - 11 - 1"/>
    <d v="2025-08-20T00:00:00"/>
    <x v="0"/>
    <s v="EMPLEADO CONTRATADO"/>
    <x v="0"/>
    <x v="0"/>
    <x v="0"/>
    <n v="200"/>
    <m/>
  </r>
  <r>
    <x v="22"/>
    <x v="22"/>
    <x v="2"/>
    <x v="0"/>
    <s v="  01 - 11 - 2"/>
    <d v="2025-08-21T00:00:00"/>
    <x v="1"/>
    <s v="EMPLEADO ESTABLE"/>
    <x v="1"/>
    <x v="0"/>
    <x v="0"/>
    <n v="100"/>
    <m/>
  </r>
  <r>
    <x v="22"/>
    <x v="22"/>
    <x v="2"/>
    <x v="0"/>
    <s v="  01 - 11 - 2"/>
    <d v="2025-08-21T00:00:00"/>
    <x v="1"/>
    <s v="EMPLEADO ESTABLE"/>
    <x v="1"/>
    <x v="0"/>
    <x v="0"/>
    <n v="200"/>
    <m/>
  </r>
  <r>
    <x v="22"/>
    <x v="22"/>
    <x v="2"/>
    <x v="0"/>
    <s v="  01 - 11 - 2"/>
    <d v="2025-08-21T00:00:00"/>
    <x v="1"/>
    <s v="EMPLEADO ESTABLE"/>
    <x v="1"/>
    <x v="0"/>
    <x v="0"/>
    <n v="100"/>
    <m/>
  </r>
  <r>
    <x v="22"/>
    <x v="22"/>
    <x v="2"/>
    <x v="0"/>
    <s v="  01 - 11 - 2"/>
    <d v="2025-08-21T00:00:00"/>
    <x v="1"/>
    <s v="EMPLEADO ESTABLE"/>
    <x v="1"/>
    <x v="0"/>
    <x v="0"/>
    <n v="100"/>
    <m/>
  </r>
  <r>
    <x v="22"/>
    <x v="22"/>
    <x v="2"/>
    <x v="0"/>
    <s v="  01 - 11 - 2"/>
    <d v="2025-08-21T00:00:00"/>
    <x v="1"/>
    <s v="EMPLEADO ESTABLE"/>
    <x v="1"/>
    <x v="0"/>
    <x v="0"/>
    <n v="400"/>
    <m/>
  </r>
  <r>
    <x v="22"/>
    <x v="22"/>
    <x v="2"/>
    <x v="0"/>
    <s v="  01 - 11 - 2"/>
    <d v="2025-08-21T00:00:00"/>
    <x v="1"/>
    <s v="EMPLEADO ESTABLE"/>
    <x v="1"/>
    <x v="0"/>
    <x v="0"/>
    <n v="200"/>
    <m/>
  </r>
  <r>
    <x v="22"/>
    <x v="22"/>
    <x v="2"/>
    <x v="0"/>
    <s v="  01 - 11 - 2"/>
    <d v="2025-08-21T00:00:00"/>
    <x v="1"/>
    <s v="EMPLEADO ESTABLE"/>
    <x v="1"/>
    <x v="0"/>
    <x v="0"/>
    <n v="300"/>
    <m/>
  </r>
  <r>
    <x v="23"/>
    <x v="23"/>
    <x v="2"/>
    <x v="0"/>
    <s v="  01 - 11 - 1"/>
    <d v="2025-08-20T00:00:00"/>
    <x v="0"/>
    <s v="EMPLEADO CONTRATADO"/>
    <x v="0"/>
    <x v="1"/>
    <x v="1"/>
    <n v="100"/>
    <m/>
  </r>
  <r>
    <x v="23"/>
    <x v="23"/>
    <x v="2"/>
    <x v="0"/>
    <s v="  01 - 11 - 1"/>
    <d v="2025-08-20T00:00:00"/>
    <x v="0"/>
    <s v="EMPLEADO CONTRATADO"/>
    <x v="0"/>
    <x v="1"/>
    <x v="1"/>
    <n v="200"/>
    <m/>
  </r>
  <r>
    <x v="23"/>
    <x v="23"/>
    <x v="2"/>
    <x v="0"/>
    <s v="  01 - 11 - 1"/>
    <d v="2025-08-20T00:00:00"/>
    <x v="0"/>
    <s v="EMPLEADO CONTRATADO"/>
    <x v="0"/>
    <x v="1"/>
    <x v="1"/>
    <n v="400"/>
    <m/>
  </r>
  <r>
    <x v="23"/>
    <x v="23"/>
    <x v="2"/>
    <x v="0"/>
    <s v="  01 - 11 - 1"/>
    <d v="2025-08-20T00:00:00"/>
    <x v="0"/>
    <s v="EMPLEADO CONTRATADO"/>
    <x v="0"/>
    <x v="1"/>
    <x v="1"/>
    <n v="200"/>
    <m/>
  </r>
  <r>
    <x v="24"/>
    <x v="24"/>
    <x v="2"/>
    <x v="0"/>
    <s v="  01 - 11 - 2"/>
    <d v="2025-08-21T00:00:00"/>
    <x v="1"/>
    <s v="EMPLEADO ESTABLE"/>
    <x v="1"/>
    <x v="1"/>
    <x v="1"/>
    <n v="200"/>
    <m/>
  </r>
  <r>
    <x v="24"/>
    <x v="24"/>
    <x v="2"/>
    <x v="0"/>
    <s v="  01 - 11 - 2"/>
    <d v="2025-08-21T00:00:00"/>
    <x v="1"/>
    <s v="EMPLEADO ESTABLE"/>
    <x v="1"/>
    <x v="1"/>
    <x v="1"/>
    <n v="200"/>
    <m/>
  </r>
  <r>
    <x v="24"/>
    <x v="24"/>
    <x v="2"/>
    <x v="0"/>
    <s v="  01 - 11 - 2"/>
    <d v="2025-08-21T00:00:00"/>
    <x v="1"/>
    <s v="EMPLEADO ESTABLE"/>
    <x v="1"/>
    <x v="1"/>
    <x v="1"/>
    <n v="200"/>
    <m/>
  </r>
  <r>
    <x v="24"/>
    <x v="24"/>
    <x v="2"/>
    <x v="0"/>
    <s v="  01 - 11 - 2"/>
    <d v="2025-08-21T00:00:00"/>
    <x v="1"/>
    <s v="EMPLEADO ESTABLE"/>
    <x v="1"/>
    <x v="1"/>
    <x v="1"/>
    <n v="100"/>
    <m/>
  </r>
  <r>
    <x v="24"/>
    <x v="24"/>
    <x v="2"/>
    <x v="0"/>
    <s v="  01 - 11 - 2"/>
    <d v="2025-08-21T00:00:00"/>
    <x v="1"/>
    <s v="EMPLEADO ESTABLE"/>
    <x v="1"/>
    <x v="1"/>
    <x v="1"/>
    <n v="100"/>
    <m/>
  </r>
  <r>
    <x v="24"/>
    <x v="24"/>
    <x v="2"/>
    <x v="0"/>
    <s v="  01 - 11 - 2"/>
    <d v="2025-08-21T00:00:00"/>
    <x v="1"/>
    <s v="EMPLEADO ESTABLE"/>
    <x v="1"/>
    <x v="1"/>
    <x v="1"/>
    <n v="200"/>
    <m/>
  </r>
  <r>
    <x v="24"/>
    <x v="24"/>
    <x v="2"/>
    <x v="0"/>
    <s v="  01 - 11 - 2"/>
    <d v="2025-08-21T00:00:00"/>
    <x v="1"/>
    <s v="EMPLEADO ESTABLE"/>
    <x v="1"/>
    <x v="1"/>
    <x v="1"/>
    <n v="600"/>
    <m/>
  </r>
  <r>
    <x v="24"/>
    <x v="24"/>
    <x v="2"/>
    <x v="0"/>
    <s v="  01 - 11 - 2"/>
    <d v="2025-08-21T00:00:00"/>
    <x v="1"/>
    <s v="EMPLEADO ESTABLE"/>
    <x v="1"/>
    <x v="1"/>
    <x v="1"/>
    <n v="200"/>
    <m/>
  </r>
  <r>
    <x v="24"/>
    <x v="24"/>
    <x v="2"/>
    <x v="0"/>
    <s v="  01 - 11 - 2"/>
    <d v="2025-08-21T00:00:00"/>
    <x v="1"/>
    <s v="EMPLEADO ESTABLE"/>
    <x v="1"/>
    <x v="1"/>
    <x v="1"/>
    <n v="600"/>
    <m/>
  </r>
  <r>
    <x v="24"/>
    <x v="24"/>
    <x v="2"/>
    <x v="0"/>
    <s v="  01 - 11 - 2"/>
    <d v="2025-08-21T00:00:00"/>
    <x v="1"/>
    <s v="EMPLEADO ESTABLE"/>
    <x v="1"/>
    <x v="1"/>
    <x v="1"/>
    <n v="100"/>
    <m/>
  </r>
  <r>
    <x v="24"/>
    <x v="24"/>
    <x v="2"/>
    <x v="0"/>
    <s v="  01 - 11 - 2"/>
    <d v="2025-08-21T00:00:00"/>
    <x v="1"/>
    <s v="EMPLEADO ESTABLE"/>
    <x v="1"/>
    <x v="1"/>
    <x v="1"/>
    <n v="100"/>
    <m/>
  </r>
  <r>
    <x v="25"/>
    <x v="25"/>
    <x v="2"/>
    <x v="0"/>
    <s v="  01 - 11 - 2"/>
    <d v="2025-08-21T00:00:00"/>
    <x v="1"/>
    <s v="EMPLEADO ESTABLE"/>
    <x v="1"/>
    <x v="2"/>
    <x v="2"/>
    <n v="400"/>
    <m/>
  </r>
  <r>
    <x v="25"/>
    <x v="25"/>
    <x v="2"/>
    <x v="0"/>
    <s v="  01 - 11 - 2"/>
    <d v="2025-08-21T00:00:00"/>
    <x v="1"/>
    <s v="EMPLEADO ESTABLE"/>
    <x v="1"/>
    <x v="2"/>
    <x v="2"/>
    <n v="200"/>
    <m/>
  </r>
  <r>
    <x v="25"/>
    <x v="25"/>
    <x v="2"/>
    <x v="0"/>
    <s v="  01 - 11 - 2"/>
    <d v="2025-08-21T00:00:00"/>
    <x v="1"/>
    <s v="EMPLEADO ESTABLE"/>
    <x v="1"/>
    <x v="2"/>
    <x v="2"/>
    <n v="100"/>
    <m/>
  </r>
  <r>
    <x v="25"/>
    <x v="25"/>
    <x v="2"/>
    <x v="0"/>
    <s v="  01 - 11 - 2"/>
    <d v="2025-08-21T00:00:00"/>
    <x v="1"/>
    <s v="EMPLEADO ESTABLE"/>
    <x v="1"/>
    <x v="2"/>
    <x v="2"/>
    <n v="100"/>
    <m/>
  </r>
  <r>
    <x v="25"/>
    <x v="25"/>
    <x v="2"/>
    <x v="0"/>
    <s v="  01 - 11 - 2"/>
    <d v="2025-08-21T00:00:00"/>
    <x v="1"/>
    <s v="EMPLEADO ESTABLE"/>
    <x v="1"/>
    <x v="2"/>
    <x v="2"/>
    <n v="200"/>
    <m/>
  </r>
  <r>
    <x v="26"/>
    <x v="26"/>
    <x v="2"/>
    <x v="1"/>
    <s v="  05 - 11 - 1"/>
    <d v="2025-08-20T00:00:00"/>
    <x v="1"/>
    <s v="EMPLEADO ESTABLE"/>
    <x v="1"/>
    <x v="0"/>
    <x v="0"/>
    <n v="100"/>
    <m/>
  </r>
  <r>
    <x v="27"/>
    <x v="27"/>
    <x v="2"/>
    <x v="1"/>
    <s v="  05 - 11 - 1"/>
    <d v="2025-08-20T00:00:00"/>
    <x v="1"/>
    <s v="EMPLEADO ESTABLE"/>
    <x v="1"/>
    <x v="1"/>
    <x v="1"/>
    <n v="200"/>
    <m/>
  </r>
  <r>
    <x v="28"/>
    <x v="28"/>
    <x v="2"/>
    <x v="1"/>
    <s v="  05 - 11 - 1"/>
    <d v="2025-08-20T00:00:00"/>
    <x v="1"/>
    <s v="EMPLEADO ESTABLE"/>
    <x v="1"/>
    <x v="2"/>
    <x v="2"/>
    <n v="200"/>
    <m/>
  </r>
  <r>
    <x v="29"/>
    <x v="29"/>
    <x v="2"/>
    <x v="2"/>
    <s v="  06 - 11 - 1"/>
    <d v="2025-08-20T00:00:00"/>
    <x v="1"/>
    <s v="EMPLEADO ESTABLE"/>
    <x v="1"/>
    <x v="1"/>
    <x v="1"/>
    <n v="200"/>
    <m/>
  </r>
  <r>
    <x v="30"/>
    <x v="30"/>
    <x v="2"/>
    <x v="2"/>
    <s v="  06 - 11 - 1"/>
    <d v="2025-08-20T00:00:00"/>
    <x v="1"/>
    <s v="EMPLEADO ESTABLE"/>
    <x v="1"/>
    <x v="2"/>
    <x v="2"/>
    <n v="200"/>
    <m/>
  </r>
  <r>
    <x v="31"/>
    <x v="31"/>
    <x v="2"/>
    <x v="3"/>
    <s v="  08 - 11 - 1"/>
    <d v="2025-08-20T00:00:00"/>
    <x v="1"/>
    <s v="EMPLEADO ESTABLE"/>
    <x v="1"/>
    <x v="2"/>
    <x v="2"/>
    <n v="200"/>
    <m/>
  </r>
  <r>
    <x v="32"/>
    <x v="32"/>
    <x v="2"/>
    <x v="4"/>
    <s v="  09 - 11 - 1"/>
    <d v="2025-08-20T00:00:00"/>
    <x v="0"/>
    <s v="EMPLEADO CONTRATADO"/>
    <x v="0"/>
    <x v="1"/>
    <x v="1"/>
    <n v="200"/>
    <m/>
  </r>
  <r>
    <x v="33"/>
    <x v="33"/>
    <x v="2"/>
    <x v="4"/>
    <s v="  09 - 11 - 2"/>
    <d v="2025-08-20T00:00:00"/>
    <x v="1"/>
    <s v="EMPLEADO ESTABLE"/>
    <x v="1"/>
    <x v="2"/>
    <x v="2"/>
    <n v="100"/>
    <m/>
  </r>
  <r>
    <x v="34"/>
    <x v="34"/>
    <x v="3"/>
    <x v="0"/>
    <s v="  01 - 11 - 3"/>
    <d v="2025-08-20T00:00:00"/>
    <x v="2"/>
    <s v="OBRERO CONTRATADO"/>
    <x v="2"/>
    <x v="0"/>
    <x v="0"/>
    <n v="120"/>
    <m/>
  </r>
  <r>
    <x v="34"/>
    <x v="34"/>
    <x v="3"/>
    <x v="0"/>
    <s v="  01 - 11 - 3"/>
    <d v="2025-08-20T00:00:00"/>
    <x v="2"/>
    <s v="OBRERO CONTRATADO"/>
    <x v="2"/>
    <x v="0"/>
    <x v="0"/>
    <n v="930"/>
    <m/>
  </r>
  <r>
    <x v="34"/>
    <x v="34"/>
    <x v="3"/>
    <x v="0"/>
    <s v="  01 - 11 - 3"/>
    <d v="2025-08-20T00:00:00"/>
    <x v="2"/>
    <s v="OBRERO CONTRATADO"/>
    <x v="2"/>
    <x v="0"/>
    <x v="0"/>
    <n v="930"/>
    <m/>
  </r>
  <r>
    <x v="34"/>
    <x v="34"/>
    <x v="3"/>
    <x v="0"/>
    <s v="  01 - 11 - 3"/>
    <d v="2025-08-20T00:00:00"/>
    <x v="2"/>
    <s v="OBRERO CONTRATADO"/>
    <x v="2"/>
    <x v="0"/>
    <x v="0"/>
    <n v="6510"/>
    <m/>
  </r>
  <r>
    <x v="34"/>
    <x v="34"/>
    <x v="3"/>
    <x v="0"/>
    <s v="  01 - 11 - 3"/>
    <d v="2025-08-20T00:00:00"/>
    <x v="2"/>
    <s v="OBRERO CONTRATADO"/>
    <x v="2"/>
    <x v="0"/>
    <x v="0"/>
    <n v="2790"/>
    <m/>
  </r>
  <r>
    <x v="35"/>
    <x v="35"/>
    <x v="3"/>
    <x v="0"/>
    <s v="  01 - 11 - 4"/>
    <d v="2025-08-20T00:00:00"/>
    <x v="3"/>
    <s v="OBRERO ESTABLE"/>
    <x v="3"/>
    <x v="0"/>
    <x v="0"/>
    <n v="530"/>
    <m/>
  </r>
  <r>
    <x v="35"/>
    <x v="35"/>
    <x v="3"/>
    <x v="0"/>
    <s v="  01 - 11 - 4"/>
    <d v="2025-08-20T00:00:00"/>
    <x v="3"/>
    <s v="OBRERO ESTABLE"/>
    <x v="3"/>
    <x v="0"/>
    <x v="0"/>
    <n v="590"/>
    <m/>
  </r>
  <r>
    <x v="35"/>
    <x v="35"/>
    <x v="3"/>
    <x v="0"/>
    <s v="  01 - 11 - 4"/>
    <d v="2025-08-20T00:00:00"/>
    <x v="3"/>
    <s v="OBRERO ESTABLE"/>
    <x v="3"/>
    <x v="0"/>
    <x v="0"/>
    <n v="2250"/>
    <m/>
  </r>
  <r>
    <x v="35"/>
    <x v="35"/>
    <x v="3"/>
    <x v="0"/>
    <s v="  01 - 11 - 4"/>
    <d v="2025-08-20T00:00:00"/>
    <x v="3"/>
    <s v="OBRERO ESTABLE"/>
    <x v="3"/>
    <x v="0"/>
    <x v="0"/>
    <n v="290"/>
    <m/>
  </r>
  <r>
    <x v="35"/>
    <x v="35"/>
    <x v="3"/>
    <x v="0"/>
    <s v="  01 - 11 - 4"/>
    <d v="2025-08-20T00:00:00"/>
    <x v="3"/>
    <s v="OBRERO ESTABLE"/>
    <x v="3"/>
    <x v="0"/>
    <x v="0"/>
    <n v="430"/>
    <m/>
  </r>
  <r>
    <x v="35"/>
    <x v="35"/>
    <x v="3"/>
    <x v="0"/>
    <s v="  01 - 11 - 4"/>
    <d v="2025-08-20T00:00:00"/>
    <x v="3"/>
    <s v="OBRERO ESTABLE"/>
    <x v="3"/>
    <x v="0"/>
    <x v="0"/>
    <n v="430"/>
    <m/>
  </r>
  <r>
    <x v="35"/>
    <x v="35"/>
    <x v="3"/>
    <x v="0"/>
    <s v="  01 - 11 - 4"/>
    <d v="2025-08-20T00:00:00"/>
    <x v="3"/>
    <s v="OBRERO ESTABLE"/>
    <x v="3"/>
    <x v="0"/>
    <x v="0"/>
    <n v="720"/>
    <m/>
  </r>
  <r>
    <x v="35"/>
    <x v="35"/>
    <x v="3"/>
    <x v="0"/>
    <s v="  01 - 11 - 4"/>
    <d v="2025-08-20T00:00:00"/>
    <x v="3"/>
    <s v="OBRERO ESTABLE"/>
    <x v="3"/>
    <x v="0"/>
    <x v="0"/>
    <n v="860"/>
    <m/>
  </r>
  <r>
    <x v="35"/>
    <x v="35"/>
    <x v="3"/>
    <x v="0"/>
    <s v="  01 - 11 - 4"/>
    <d v="2025-08-20T00:00:00"/>
    <x v="3"/>
    <s v="OBRERO ESTABLE"/>
    <x v="3"/>
    <x v="0"/>
    <x v="0"/>
    <n v="240"/>
    <m/>
  </r>
  <r>
    <x v="35"/>
    <x v="35"/>
    <x v="3"/>
    <x v="0"/>
    <s v="  01 - 11 - 4"/>
    <d v="2025-08-20T00:00:00"/>
    <x v="3"/>
    <s v="OBRERO ESTABLE"/>
    <x v="3"/>
    <x v="0"/>
    <x v="0"/>
    <n v="240"/>
    <m/>
  </r>
  <r>
    <x v="35"/>
    <x v="35"/>
    <x v="3"/>
    <x v="0"/>
    <s v="  01 - 11 - 4"/>
    <d v="2025-08-20T00:00:00"/>
    <x v="3"/>
    <s v="OBRERO ESTABLE"/>
    <x v="3"/>
    <x v="0"/>
    <x v="0"/>
    <n v="120"/>
    <m/>
  </r>
  <r>
    <x v="35"/>
    <x v="35"/>
    <x v="3"/>
    <x v="0"/>
    <s v="  01 - 11 - 4"/>
    <d v="2025-08-20T00:00:00"/>
    <x v="3"/>
    <s v="OBRERO ESTABLE"/>
    <x v="3"/>
    <x v="0"/>
    <x v="0"/>
    <n v="360"/>
    <m/>
  </r>
  <r>
    <x v="35"/>
    <x v="35"/>
    <x v="3"/>
    <x v="0"/>
    <s v="  01 - 11 - 4"/>
    <d v="2025-08-20T00:00:00"/>
    <x v="3"/>
    <s v="OBRERO ESTABLE"/>
    <x v="3"/>
    <x v="0"/>
    <x v="0"/>
    <n v="240"/>
    <m/>
  </r>
  <r>
    <x v="35"/>
    <x v="35"/>
    <x v="3"/>
    <x v="0"/>
    <s v="  01 - 11 - 4"/>
    <d v="2025-08-20T00:00:00"/>
    <x v="3"/>
    <s v="OBRERO ESTABLE"/>
    <x v="3"/>
    <x v="0"/>
    <x v="0"/>
    <n v="120"/>
    <m/>
  </r>
  <r>
    <x v="35"/>
    <x v="35"/>
    <x v="3"/>
    <x v="0"/>
    <s v="  01 - 11 - 4"/>
    <d v="2025-08-20T00:00:00"/>
    <x v="3"/>
    <s v="OBRERO ESTABLE"/>
    <x v="3"/>
    <x v="0"/>
    <x v="0"/>
    <n v="2760"/>
    <m/>
  </r>
  <r>
    <x v="35"/>
    <x v="35"/>
    <x v="3"/>
    <x v="0"/>
    <s v="  01 - 11 - 4"/>
    <d v="2025-08-20T00:00:00"/>
    <x v="3"/>
    <s v="OBRERO ESTABLE"/>
    <x v="3"/>
    <x v="0"/>
    <x v="0"/>
    <n v="240"/>
    <m/>
  </r>
  <r>
    <x v="35"/>
    <x v="35"/>
    <x v="3"/>
    <x v="0"/>
    <s v="  01 - 11 - 4"/>
    <d v="2025-08-20T00:00:00"/>
    <x v="3"/>
    <s v="OBRERO ESTABLE"/>
    <x v="3"/>
    <x v="0"/>
    <x v="0"/>
    <n v="1544"/>
    <m/>
  </r>
  <r>
    <x v="35"/>
    <x v="35"/>
    <x v="3"/>
    <x v="0"/>
    <s v="  01 - 11 - 4"/>
    <d v="2025-08-20T00:00:00"/>
    <x v="3"/>
    <s v="OBRERO ESTABLE"/>
    <x v="3"/>
    <x v="0"/>
    <x v="0"/>
    <n v="1474"/>
    <m/>
  </r>
  <r>
    <x v="35"/>
    <x v="35"/>
    <x v="3"/>
    <x v="0"/>
    <s v="  01 - 11 - 4"/>
    <d v="2025-08-20T00:00:00"/>
    <x v="3"/>
    <s v="OBRERO ESTABLE"/>
    <x v="3"/>
    <x v="0"/>
    <x v="0"/>
    <n v="772"/>
    <m/>
  </r>
  <r>
    <x v="35"/>
    <x v="35"/>
    <x v="3"/>
    <x v="0"/>
    <s v="  01 - 11 - 4"/>
    <d v="2025-08-20T00:00:00"/>
    <x v="3"/>
    <s v="OBRERO ESTABLE"/>
    <x v="3"/>
    <x v="0"/>
    <x v="0"/>
    <n v="3547"/>
    <m/>
  </r>
  <r>
    <x v="35"/>
    <x v="35"/>
    <x v="3"/>
    <x v="0"/>
    <s v="  01 - 11 - 4"/>
    <d v="2025-08-20T00:00:00"/>
    <x v="3"/>
    <s v="OBRERO ESTABLE"/>
    <x v="3"/>
    <x v="0"/>
    <x v="0"/>
    <n v="433.33"/>
    <m/>
  </r>
  <r>
    <x v="35"/>
    <x v="35"/>
    <x v="3"/>
    <x v="0"/>
    <s v="  01 - 11 - 4"/>
    <d v="2025-08-20T00:00:00"/>
    <x v="3"/>
    <s v="OBRERO ESTABLE"/>
    <x v="3"/>
    <x v="0"/>
    <x v="0"/>
    <n v="2632"/>
    <m/>
  </r>
  <r>
    <x v="35"/>
    <x v="35"/>
    <x v="3"/>
    <x v="0"/>
    <s v="  01 - 11 - 4"/>
    <d v="2025-08-20T00:00:00"/>
    <x v="3"/>
    <s v="OBRERO ESTABLE"/>
    <x v="3"/>
    <x v="0"/>
    <x v="0"/>
    <n v="1404"/>
    <m/>
  </r>
  <r>
    <x v="35"/>
    <x v="35"/>
    <x v="3"/>
    <x v="0"/>
    <s v="  01 - 11 - 4"/>
    <d v="2025-08-20T00:00:00"/>
    <x v="3"/>
    <s v="OBRERO ESTABLE"/>
    <x v="3"/>
    <x v="0"/>
    <x v="0"/>
    <n v="702"/>
    <m/>
  </r>
  <r>
    <x v="35"/>
    <x v="35"/>
    <x v="3"/>
    <x v="0"/>
    <s v="  01 - 11 - 4"/>
    <d v="2025-08-20T00:00:00"/>
    <x v="3"/>
    <s v="OBRERO ESTABLE"/>
    <x v="3"/>
    <x v="0"/>
    <x v="0"/>
    <n v="24222"/>
    <m/>
  </r>
  <r>
    <x v="36"/>
    <x v="36"/>
    <x v="3"/>
    <x v="0"/>
    <s v="  01 - 11 - 3"/>
    <d v="2025-08-20T00:00:00"/>
    <x v="2"/>
    <s v="OBRERO CONTRATADO"/>
    <x v="2"/>
    <x v="1"/>
    <x v="1"/>
    <n v="930"/>
    <m/>
  </r>
  <r>
    <x v="37"/>
    <x v="37"/>
    <x v="3"/>
    <x v="0"/>
    <s v="  01 - 11 - 4"/>
    <d v="2025-08-20T00:00:00"/>
    <x v="3"/>
    <s v="OBRERO ESTABLE"/>
    <x v="3"/>
    <x v="1"/>
    <x v="1"/>
    <n v="290"/>
    <m/>
  </r>
  <r>
    <x v="37"/>
    <x v="37"/>
    <x v="3"/>
    <x v="0"/>
    <s v="  01 - 11 - 4"/>
    <d v="2025-08-20T00:00:00"/>
    <x v="3"/>
    <s v="OBRERO ESTABLE"/>
    <x v="3"/>
    <x v="1"/>
    <x v="1"/>
    <n v="120"/>
    <m/>
  </r>
  <r>
    <x v="37"/>
    <x v="37"/>
    <x v="3"/>
    <x v="0"/>
    <s v="  01 - 11 - 4"/>
    <d v="2025-08-20T00:00:00"/>
    <x v="3"/>
    <s v="OBRERO ESTABLE"/>
    <x v="3"/>
    <x v="1"/>
    <x v="1"/>
    <n v="240"/>
    <m/>
  </r>
  <r>
    <x v="37"/>
    <x v="37"/>
    <x v="3"/>
    <x v="0"/>
    <s v="  01 - 11 - 4"/>
    <d v="2025-08-20T00:00:00"/>
    <x v="3"/>
    <s v="OBRERO ESTABLE"/>
    <x v="3"/>
    <x v="1"/>
    <x v="1"/>
    <n v="930"/>
    <m/>
  </r>
  <r>
    <x v="37"/>
    <x v="37"/>
    <x v="3"/>
    <x v="0"/>
    <s v="  01 - 11 - 4"/>
    <d v="2025-08-20T00:00:00"/>
    <x v="3"/>
    <s v="OBRERO ESTABLE"/>
    <x v="3"/>
    <x v="1"/>
    <x v="1"/>
    <n v="1673"/>
    <m/>
  </r>
  <r>
    <x v="38"/>
    <x v="38"/>
    <x v="3"/>
    <x v="0"/>
    <s v="  01 - 11 - 3"/>
    <d v="2025-08-20T00:00:00"/>
    <x v="2"/>
    <s v="OBRERO CONTRATADO"/>
    <x v="2"/>
    <x v="2"/>
    <x v="2"/>
    <n v="3720"/>
    <m/>
  </r>
  <r>
    <x v="38"/>
    <x v="38"/>
    <x v="3"/>
    <x v="0"/>
    <s v="  01 - 11 - 3"/>
    <d v="2025-08-20T00:00:00"/>
    <x v="2"/>
    <s v="OBRERO CONTRATADO"/>
    <x v="2"/>
    <x v="2"/>
    <x v="2"/>
    <n v="930"/>
    <m/>
  </r>
  <r>
    <x v="39"/>
    <x v="39"/>
    <x v="3"/>
    <x v="0"/>
    <s v="  01 - 11 - 4"/>
    <d v="2025-08-20T00:00:00"/>
    <x v="3"/>
    <s v="OBRERO ESTABLE"/>
    <x v="3"/>
    <x v="2"/>
    <x v="2"/>
    <n v="720"/>
    <m/>
  </r>
  <r>
    <x v="39"/>
    <x v="39"/>
    <x v="3"/>
    <x v="0"/>
    <s v="  01 - 11 - 4"/>
    <d v="2025-08-20T00:00:00"/>
    <x v="3"/>
    <s v="OBRERO ESTABLE"/>
    <x v="3"/>
    <x v="2"/>
    <x v="2"/>
    <n v="430"/>
    <m/>
  </r>
  <r>
    <x v="39"/>
    <x v="39"/>
    <x v="3"/>
    <x v="0"/>
    <s v="  01 - 11 - 4"/>
    <d v="2025-08-20T00:00:00"/>
    <x v="3"/>
    <s v="OBRERO ESTABLE"/>
    <x v="3"/>
    <x v="2"/>
    <x v="2"/>
    <n v="120"/>
    <m/>
  </r>
  <r>
    <x v="39"/>
    <x v="39"/>
    <x v="3"/>
    <x v="0"/>
    <s v="  01 - 11 - 4"/>
    <d v="2025-08-20T00:00:00"/>
    <x v="3"/>
    <s v="OBRERO ESTABLE"/>
    <x v="3"/>
    <x v="2"/>
    <x v="2"/>
    <n v="720"/>
    <m/>
  </r>
  <r>
    <x v="39"/>
    <x v="39"/>
    <x v="3"/>
    <x v="0"/>
    <s v="  01 - 11 - 4"/>
    <d v="2025-08-20T00:00:00"/>
    <x v="3"/>
    <s v="OBRERO ESTABLE"/>
    <x v="3"/>
    <x v="2"/>
    <x v="2"/>
    <n v="6726"/>
    <m/>
  </r>
  <r>
    <x v="39"/>
    <x v="39"/>
    <x v="3"/>
    <x v="0"/>
    <s v="  01 - 11 - 4"/>
    <d v="2025-08-20T00:00:00"/>
    <x v="3"/>
    <s v="OBRERO ESTABLE"/>
    <x v="3"/>
    <x v="2"/>
    <x v="2"/>
    <n v="772"/>
    <m/>
  </r>
  <r>
    <x v="40"/>
    <x v="40"/>
    <x v="3"/>
    <x v="1"/>
    <s v="  05 - 11 - 2"/>
    <d v="2025-08-20T00:00:00"/>
    <x v="2"/>
    <s v="OBRERO CONTRATADO"/>
    <x v="2"/>
    <x v="0"/>
    <x v="0"/>
    <n v="2790"/>
    <m/>
  </r>
  <r>
    <x v="40"/>
    <x v="40"/>
    <x v="3"/>
    <x v="1"/>
    <s v="  05 - 11 - 2"/>
    <d v="2025-08-20T00:00:00"/>
    <x v="2"/>
    <s v="OBRERO CONTRATADO"/>
    <x v="2"/>
    <x v="0"/>
    <x v="0"/>
    <n v="930"/>
    <m/>
  </r>
  <r>
    <x v="40"/>
    <x v="40"/>
    <x v="3"/>
    <x v="1"/>
    <s v="  05 - 11 - 2"/>
    <d v="2025-08-20T00:00:00"/>
    <x v="2"/>
    <s v="OBRERO CONTRATADO"/>
    <x v="2"/>
    <x v="0"/>
    <x v="0"/>
    <n v="360"/>
    <m/>
  </r>
  <r>
    <x v="40"/>
    <x v="40"/>
    <x v="3"/>
    <x v="1"/>
    <s v="  05 - 11 - 2"/>
    <d v="2025-08-20T00:00:00"/>
    <x v="2"/>
    <s v="OBRERO CONTRATADO"/>
    <x v="2"/>
    <x v="0"/>
    <x v="0"/>
    <n v="1860"/>
    <m/>
  </r>
  <r>
    <x v="41"/>
    <x v="41"/>
    <x v="3"/>
    <x v="1"/>
    <s v="  05 - 11 - 3"/>
    <d v="2025-08-20T00:00:00"/>
    <x v="3"/>
    <s v="OBRERO ESTABLE"/>
    <x v="3"/>
    <x v="0"/>
    <x v="0"/>
    <n v="120"/>
    <m/>
  </r>
  <r>
    <x v="41"/>
    <x v="41"/>
    <x v="3"/>
    <x v="1"/>
    <s v="  05 - 11 - 3"/>
    <d v="2025-08-20T00:00:00"/>
    <x v="3"/>
    <s v="OBRERO ESTABLE"/>
    <x v="3"/>
    <x v="0"/>
    <x v="0"/>
    <n v="1632"/>
    <m/>
  </r>
  <r>
    <x v="41"/>
    <x v="41"/>
    <x v="3"/>
    <x v="1"/>
    <s v="  05 - 11 - 3"/>
    <d v="2025-08-20T00:00:00"/>
    <x v="3"/>
    <s v="OBRERO ESTABLE"/>
    <x v="3"/>
    <x v="0"/>
    <x v="0"/>
    <n v="430"/>
    <m/>
  </r>
  <r>
    <x v="42"/>
    <x v="42"/>
    <x v="3"/>
    <x v="1"/>
    <s v="  05 - 11 - 3"/>
    <d v="2025-08-20T00:00:00"/>
    <x v="3"/>
    <s v="OBRERO ESTABLE"/>
    <x v="3"/>
    <x v="1"/>
    <x v="1"/>
    <n v="120"/>
    <m/>
  </r>
  <r>
    <x v="42"/>
    <x v="42"/>
    <x v="3"/>
    <x v="1"/>
    <s v="  05 - 11 - 3"/>
    <d v="2025-08-20T00:00:00"/>
    <x v="3"/>
    <s v="OBRERO ESTABLE"/>
    <x v="3"/>
    <x v="1"/>
    <x v="1"/>
    <n v="702"/>
    <m/>
  </r>
  <r>
    <x v="42"/>
    <x v="42"/>
    <x v="3"/>
    <x v="1"/>
    <s v="  05 - 11 - 3"/>
    <d v="2025-08-20T00:00:00"/>
    <x v="3"/>
    <s v="OBRERO ESTABLE"/>
    <x v="3"/>
    <x v="1"/>
    <x v="1"/>
    <n v="400"/>
    <m/>
  </r>
  <r>
    <x v="43"/>
    <x v="43"/>
    <x v="3"/>
    <x v="2"/>
    <s v="  06 - 11 - 2"/>
    <d v="2025-08-20T00:00:00"/>
    <x v="2"/>
    <s v="OBRERO CONTRATADO"/>
    <x v="2"/>
    <x v="0"/>
    <x v="0"/>
    <n v="930"/>
    <m/>
  </r>
  <r>
    <x v="43"/>
    <x v="43"/>
    <x v="3"/>
    <x v="2"/>
    <s v="  06 - 11 - 2"/>
    <d v="2025-08-20T00:00:00"/>
    <x v="2"/>
    <s v="OBRERO CONTRATADO"/>
    <x v="2"/>
    <x v="0"/>
    <x v="0"/>
    <n v="120"/>
    <m/>
  </r>
  <r>
    <x v="44"/>
    <x v="44"/>
    <x v="3"/>
    <x v="2"/>
    <s v="  06 - 11 - 3"/>
    <d v="2025-08-20T00:00:00"/>
    <x v="3"/>
    <s v="OBRERO ESTABLE"/>
    <x v="3"/>
    <x v="0"/>
    <x v="0"/>
    <n v="430"/>
    <m/>
  </r>
  <r>
    <x v="44"/>
    <x v="44"/>
    <x v="3"/>
    <x v="2"/>
    <s v="  06 - 11 - 3"/>
    <d v="2025-08-20T00:00:00"/>
    <x v="3"/>
    <s v="OBRERO ESTABLE"/>
    <x v="3"/>
    <x v="0"/>
    <x v="0"/>
    <n v="1632"/>
    <m/>
  </r>
  <r>
    <x v="44"/>
    <x v="44"/>
    <x v="3"/>
    <x v="2"/>
    <s v="  06 - 11 - 3"/>
    <d v="2025-08-20T00:00:00"/>
    <x v="3"/>
    <s v="OBRERO ESTABLE"/>
    <x v="3"/>
    <x v="0"/>
    <x v="0"/>
    <n v="1404"/>
    <m/>
  </r>
  <r>
    <x v="44"/>
    <x v="44"/>
    <x v="3"/>
    <x v="2"/>
    <s v="  06 - 11 - 3"/>
    <d v="2025-08-20T00:00:00"/>
    <x v="3"/>
    <s v="OBRERO ESTABLE"/>
    <x v="3"/>
    <x v="0"/>
    <x v="0"/>
    <n v="240"/>
    <m/>
  </r>
  <r>
    <x v="44"/>
    <x v="44"/>
    <x v="3"/>
    <x v="2"/>
    <s v="  06 - 11 - 3"/>
    <d v="2025-08-20T00:00:00"/>
    <x v="3"/>
    <s v="OBRERO ESTABLE"/>
    <x v="3"/>
    <x v="0"/>
    <x v="0"/>
    <n v="240"/>
    <m/>
  </r>
  <r>
    <x v="44"/>
    <x v="44"/>
    <x v="3"/>
    <x v="2"/>
    <s v="  06 - 11 - 3"/>
    <d v="2025-08-20T00:00:00"/>
    <x v="3"/>
    <s v="OBRERO ESTABLE"/>
    <x v="3"/>
    <x v="0"/>
    <x v="0"/>
    <n v="860"/>
    <m/>
  </r>
  <r>
    <x v="45"/>
    <x v="45"/>
    <x v="3"/>
    <x v="2"/>
    <s v="  06 - 11 - 3"/>
    <d v="2025-08-20T00:00:00"/>
    <x v="3"/>
    <s v="OBRERO ESTABLE"/>
    <x v="3"/>
    <x v="3"/>
    <x v="3"/>
    <n v="120"/>
    <m/>
  </r>
  <r>
    <x v="45"/>
    <x v="45"/>
    <x v="3"/>
    <x v="2"/>
    <s v="  06 - 11 - 3"/>
    <d v="2025-08-20T00:00:00"/>
    <x v="3"/>
    <s v="OBRERO ESTABLE"/>
    <x v="3"/>
    <x v="3"/>
    <x v="3"/>
    <n v="702"/>
    <m/>
  </r>
  <r>
    <x v="45"/>
    <x v="45"/>
    <x v="3"/>
    <x v="2"/>
    <s v="  06 - 11 - 3"/>
    <d v="2025-08-20T00:00:00"/>
    <x v="3"/>
    <s v="OBRERO ESTABLE"/>
    <x v="3"/>
    <x v="3"/>
    <x v="3"/>
    <n v="160"/>
    <m/>
  </r>
  <r>
    <x v="46"/>
    <x v="46"/>
    <x v="3"/>
    <x v="3"/>
    <s v="  08 - 11 - 2"/>
    <d v="2025-08-20T00:00:00"/>
    <x v="2"/>
    <s v="OBRERO CONTRATADO"/>
    <x v="2"/>
    <x v="0"/>
    <x v="0"/>
    <n v="930"/>
    <m/>
  </r>
  <r>
    <x v="46"/>
    <x v="46"/>
    <x v="3"/>
    <x v="3"/>
    <s v="  08 - 11 - 2"/>
    <d v="2025-08-20T00:00:00"/>
    <x v="2"/>
    <s v="OBRERO CONTRATADO"/>
    <x v="2"/>
    <x v="0"/>
    <x v="0"/>
    <n v="930"/>
    <m/>
  </r>
  <r>
    <x v="46"/>
    <x v="46"/>
    <x v="3"/>
    <x v="3"/>
    <s v="  08 - 11 - 2"/>
    <d v="2025-08-20T00:00:00"/>
    <x v="2"/>
    <s v="OBRERO CONTRATADO"/>
    <x v="2"/>
    <x v="0"/>
    <x v="0"/>
    <n v="120"/>
    <m/>
  </r>
  <r>
    <x v="47"/>
    <x v="47"/>
    <x v="3"/>
    <x v="3"/>
    <s v="  08 - 11 - 3"/>
    <d v="2025-08-20T00:00:00"/>
    <x v="3"/>
    <s v="OBRERO ESTABLE"/>
    <x v="3"/>
    <x v="0"/>
    <x v="0"/>
    <n v="1632"/>
    <m/>
  </r>
  <r>
    <x v="47"/>
    <x v="47"/>
    <x v="3"/>
    <x v="3"/>
    <s v="  08 - 11 - 3"/>
    <d v="2025-08-20T00:00:00"/>
    <x v="3"/>
    <s v="OBRERO ESTABLE"/>
    <x v="3"/>
    <x v="0"/>
    <x v="0"/>
    <n v="240"/>
    <m/>
  </r>
  <r>
    <x v="47"/>
    <x v="47"/>
    <x v="3"/>
    <x v="3"/>
    <s v="  08 - 11 - 3"/>
    <d v="2025-08-20T00:00:00"/>
    <x v="3"/>
    <s v="OBRERO ESTABLE"/>
    <x v="3"/>
    <x v="0"/>
    <x v="0"/>
    <n v="120"/>
    <m/>
  </r>
  <r>
    <x v="47"/>
    <x v="47"/>
    <x v="3"/>
    <x v="3"/>
    <s v="  08 - 11 - 3"/>
    <d v="2025-08-20T00:00:00"/>
    <x v="3"/>
    <s v="OBRERO ESTABLE"/>
    <x v="3"/>
    <x v="0"/>
    <x v="0"/>
    <n v="290"/>
    <m/>
  </r>
  <r>
    <x v="47"/>
    <x v="47"/>
    <x v="3"/>
    <x v="3"/>
    <s v="  08 - 11 - 3"/>
    <d v="2025-08-20T00:00:00"/>
    <x v="3"/>
    <s v="OBRERO ESTABLE"/>
    <x v="3"/>
    <x v="0"/>
    <x v="0"/>
    <n v="430"/>
    <m/>
  </r>
  <r>
    <x v="47"/>
    <x v="47"/>
    <x v="3"/>
    <x v="3"/>
    <s v="  08 - 11 - 3"/>
    <d v="2025-08-20T00:00:00"/>
    <x v="3"/>
    <s v="OBRERO ESTABLE"/>
    <x v="3"/>
    <x v="0"/>
    <x v="0"/>
    <n v="702"/>
    <m/>
  </r>
  <r>
    <x v="47"/>
    <x v="47"/>
    <x v="3"/>
    <x v="3"/>
    <s v="  08 - 11 - 3"/>
    <d v="2025-08-20T00:00:00"/>
    <x v="3"/>
    <s v="OBRERO ESTABLE"/>
    <x v="3"/>
    <x v="0"/>
    <x v="0"/>
    <n v="120"/>
    <m/>
  </r>
  <r>
    <x v="47"/>
    <x v="47"/>
    <x v="3"/>
    <x v="3"/>
    <s v="  08 - 11 - 3"/>
    <d v="2025-08-20T00:00:00"/>
    <x v="3"/>
    <s v="OBRERO ESTABLE"/>
    <x v="3"/>
    <x v="0"/>
    <x v="0"/>
    <n v="930"/>
    <m/>
  </r>
  <r>
    <x v="48"/>
    <x v="48"/>
    <x v="3"/>
    <x v="4"/>
    <s v="  09 - 11 - 3"/>
    <d v="2025-08-20T00:00:00"/>
    <x v="3"/>
    <s v="OBRERO ESTABLE"/>
    <x v="3"/>
    <x v="0"/>
    <x v="0"/>
    <n v="430"/>
    <m/>
  </r>
  <r>
    <x v="48"/>
    <x v="48"/>
    <x v="3"/>
    <x v="4"/>
    <s v="  09 - 11 - 3"/>
    <d v="2025-08-20T00:00:00"/>
    <x v="3"/>
    <s v="OBRERO ESTABLE"/>
    <x v="3"/>
    <x v="0"/>
    <x v="0"/>
    <n v="290"/>
    <m/>
  </r>
  <r>
    <x v="48"/>
    <x v="48"/>
    <x v="3"/>
    <x v="4"/>
    <s v="  09 - 11 - 3"/>
    <d v="2025-08-20T00:00:00"/>
    <x v="3"/>
    <s v="OBRERO ESTABLE"/>
    <x v="3"/>
    <x v="0"/>
    <x v="0"/>
    <n v="120"/>
    <m/>
  </r>
  <r>
    <x v="48"/>
    <x v="48"/>
    <x v="3"/>
    <x v="4"/>
    <s v="  09 - 11 - 3"/>
    <d v="2025-08-20T00:00:00"/>
    <x v="3"/>
    <s v="OBRERO ESTABLE"/>
    <x v="3"/>
    <x v="0"/>
    <x v="0"/>
    <n v="120"/>
    <m/>
  </r>
  <r>
    <x v="48"/>
    <x v="48"/>
    <x v="3"/>
    <x v="4"/>
    <s v="  09 - 11 - 3"/>
    <d v="2025-08-20T00:00:00"/>
    <x v="3"/>
    <s v="OBRERO ESTABLE"/>
    <x v="3"/>
    <x v="0"/>
    <x v="0"/>
    <n v="240"/>
    <m/>
  </r>
  <r>
    <x v="48"/>
    <x v="48"/>
    <x v="3"/>
    <x v="4"/>
    <s v="  09 - 11 - 3"/>
    <d v="2025-08-20T00:00:00"/>
    <x v="3"/>
    <s v="OBRERO ESTABLE"/>
    <x v="3"/>
    <x v="0"/>
    <x v="0"/>
    <n v="120"/>
    <m/>
  </r>
  <r>
    <x v="48"/>
    <x v="48"/>
    <x v="3"/>
    <x v="4"/>
    <s v="  09 - 11 - 3"/>
    <d v="2025-08-20T00:00:00"/>
    <x v="3"/>
    <s v="OBRERO ESTABLE"/>
    <x v="3"/>
    <x v="0"/>
    <x v="0"/>
    <n v="702"/>
    <m/>
  </r>
  <r>
    <x v="48"/>
    <x v="48"/>
    <x v="3"/>
    <x v="4"/>
    <s v="  09 - 11 - 3"/>
    <d v="2025-08-20T00:00:00"/>
    <x v="3"/>
    <s v="OBRERO ESTABLE"/>
    <x v="3"/>
    <x v="0"/>
    <x v="0"/>
    <n v="930"/>
    <m/>
  </r>
  <r>
    <x v="48"/>
    <x v="48"/>
    <x v="3"/>
    <x v="4"/>
    <s v="  09 - 11 - 3"/>
    <d v="2025-08-20T00:00:00"/>
    <x v="3"/>
    <s v="OBRERO ESTABLE"/>
    <x v="3"/>
    <x v="0"/>
    <x v="0"/>
    <n v="1632"/>
    <m/>
  </r>
  <r>
    <x v="48"/>
    <x v="48"/>
    <x v="3"/>
    <x v="4"/>
    <s v="  09 - 11 - 3"/>
    <d v="2025-08-20T00:00:00"/>
    <x v="3"/>
    <s v="OBRERO ESTABLE"/>
    <x v="3"/>
    <x v="0"/>
    <x v="0"/>
    <n v="930"/>
    <m/>
  </r>
  <r>
    <x v="49"/>
    <x v="49"/>
    <x v="3"/>
    <x v="4"/>
    <s v="  09 - 11 - 3"/>
    <d v="2025-08-20T00:00:00"/>
    <x v="3"/>
    <s v="OBRERO ESTABLE"/>
    <x v="3"/>
    <x v="3"/>
    <x v="3"/>
    <n v="2790"/>
    <m/>
  </r>
  <r>
    <x v="49"/>
    <x v="49"/>
    <x v="3"/>
    <x v="4"/>
    <s v="  09 - 11 - 3"/>
    <d v="2025-08-20T00:00:00"/>
    <x v="3"/>
    <s v="OBRERO ESTABLE"/>
    <x v="3"/>
    <x v="3"/>
    <x v="3"/>
    <n v="290"/>
    <m/>
  </r>
  <r>
    <x v="49"/>
    <x v="49"/>
    <x v="3"/>
    <x v="4"/>
    <s v="  09 - 11 - 3"/>
    <d v="2025-08-20T00:00:00"/>
    <x v="3"/>
    <s v="OBRERO ESTABLE"/>
    <x v="3"/>
    <x v="3"/>
    <x v="3"/>
    <n v="360"/>
    <m/>
  </r>
  <r>
    <x v="49"/>
    <x v="49"/>
    <x v="3"/>
    <x v="4"/>
    <s v="  09 - 11 - 3"/>
    <d v="2025-08-20T00:00:00"/>
    <x v="3"/>
    <s v="OBRERO ESTABLE"/>
    <x v="3"/>
    <x v="3"/>
    <x v="3"/>
    <n v="120"/>
    <m/>
  </r>
  <r>
    <x v="49"/>
    <x v="49"/>
    <x v="3"/>
    <x v="4"/>
    <s v="  09 - 11 - 3"/>
    <d v="2025-08-20T00:00:00"/>
    <x v="3"/>
    <s v="OBRERO ESTABLE"/>
    <x v="3"/>
    <x v="3"/>
    <x v="3"/>
    <n v="702"/>
    <m/>
  </r>
  <r>
    <x v="50"/>
    <x v="50"/>
    <x v="4"/>
    <x v="0"/>
    <s v="  01 - 11 - 3"/>
    <d v="2025-08-20T00:00:00"/>
    <x v="2"/>
    <s v="OBRERO CONTRATADO"/>
    <x v="2"/>
    <x v="0"/>
    <x v="0"/>
    <n v="95.76000000000001"/>
    <m/>
  </r>
  <r>
    <x v="50"/>
    <x v="50"/>
    <x v="4"/>
    <x v="0"/>
    <s v="  01 - 11 - 3"/>
    <d v="2025-08-20T00:00:00"/>
    <x v="2"/>
    <s v="OBRERO CONTRATADO"/>
    <x v="2"/>
    <x v="0"/>
    <x v="0"/>
    <n v="160.74"/>
    <m/>
  </r>
  <r>
    <x v="50"/>
    <x v="51"/>
    <x v="4"/>
    <x v="0"/>
    <s v="  01 - 11 - 4"/>
    <d v="2025-08-20T00:00:00"/>
    <x v="3"/>
    <s v="OBRERO ESTABLE"/>
    <x v="3"/>
    <x v="0"/>
    <x v="0"/>
    <n v="147.06"/>
    <m/>
  </r>
  <r>
    <x v="50"/>
    <x v="51"/>
    <x v="4"/>
    <x v="0"/>
    <s v="  01 - 11 - 4"/>
    <d v="2025-08-20T00:00:00"/>
    <x v="3"/>
    <s v="OBRERO ESTABLE"/>
    <x v="3"/>
    <x v="0"/>
    <x v="0"/>
    <n v="82.08"/>
    <m/>
  </r>
  <r>
    <x v="50"/>
    <x v="51"/>
    <x v="4"/>
    <x v="0"/>
    <s v="  01 - 11 - 4"/>
    <d v="2025-08-20T00:00:00"/>
    <x v="3"/>
    <s v="OBRERO ESTABLE"/>
    <x v="3"/>
    <x v="0"/>
    <x v="0"/>
    <n v="218.88"/>
    <m/>
  </r>
  <r>
    <x v="50"/>
    <x v="51"/>
    <x v="4"/>
    <x v="0"/>
    <s v="  01 - 11 - 4"/>
    <d v="2025-08-20T00:00:00"/>
    <x v="3"/>
    <s v="OBRERO ESTABLE"/>
    <x v="3"/>
    <x v="0"/>
    <x v="0"/>
    <n v="205.2"/>
    <m/>
  </r>
  <r>
    <x v="50"/>
    <x v="51"/>
    <x v="4"/>
    <x v="0"/>
    <s v="  01 - 11 - 4"/>
    <d v="2025-08-20T00:00:00"/>
    <x v="3"/>
    <s v="OBRERO ESTABLE"/>
    <x v="3"/>
    <x v="0"/>
    <x v="0"/>
    <n v="273.6"/>
    <m/>
  </r>
  <r>
    <x v="50"/>
    <x v="51"/>
    <x v="4"/>
    <x v="0"/>
    <s v="  01 - 11 - 4"/>
    <d v="2025-08-20T00:00:00"/>
    <x v="3"/>
    <s v="OBRERO ESTABLE"/>
    <x v="3"/>
    <x v="0"/>
    <x v="0"/>
    <n v="733.59"/>
    <m/>
  </r>
  <r>
    <x v="50"/>
    <x v="51"/>
    <x v="4"/>
    <x v="0"/>
    <s v="  01 - 11 - 4"/>
    <d v="2025-08-20T00:00:00"/>
    <x v="3"/>
    <s v="OBRERO ESTABLE"/>
    <x v="3"/>
    <x v="0"/>
    <x v="0"/>
    <n v="164.16"/>
    <m/>
  </r>
  <r>
    <x v="50"/>
    <x v="51"/>
    <x v="4"/>
    <x v="0"/>
    <s v="  01 - 11 - 8"/>
    <d v="2025-08-20T00:00:00"/>
    <x v="3"/>
    <s v="OBRERO ESTABLE"/>
    <x v="4"/>
    <x v="0"/>
    <x v="0"/>
    <n v="41.04"/>
    <m/>
  </r>
  <r>
    <x v="50"/>
    <x v="51"/>
    <x v="4"/>
    <x v="0"/>
    <s v="  01 - 11 - 8"/>
    <d v="2025-08-20T00:00:00"/>
    <x v="3"/>
    <s v="OBRERO ESTABLE"/>
    <x v="4"/>
    <x v="0"/>
    <x v="0"/>
    <n v="41.04"/>
    <m/>
  </r>
  <r>
    <x v="50"/>
    <x v="52"/>
    <x v="4"/>
    <x v="0"/>
    <s v="  01 - 11 - 2"/>
    <d v="2025-08-21T00:00:00"/>
    <x v="1"/>
    <s v="EMPLEADO ESTABLE"/>
    <x v="1"/>
    <x v="0"/>
    <x v="0"/>
    <n v="68.40000000000001"/>
    <m/>
  </r>
  <r>
    <x v="50"/>
    <x v="52"/>
    <x v="4"/>
    <x v="0"/>
    <s v="  01 - 11 - 2"/>
    <d v="2025-08-21T00:00:00"/>
    <x v="1"/>
    <s v="EMPLEADO ESTABLE"/>
    <x v="1"/>
    <x v="0"/>
    <x v="0"/>
    <n v="109.44"/>
    <m/>
  </r>
  <r>
    <x v="50"/>
    <x v="52"/>
    <x v="4"/>
    <x v="0"/>
    <s v="  01 - 11 - 2"/>
    <d v="2025-08-21T00:00:00"/>
    <x v="1"/>
    <s v="EMPLEADO ESTABLE"/>
    <x v="1"/>
    <x v="0"/>
    <x v="0"/>
    <n v="396.72"/>
    <m/>
  </r>
  <r>
    <x v="50"/>
    <x v="52"/>
    <x v="4"/>
    <x v="0"/>
    <s v="  01 - 11 - 2"/>
    <d v="2025-08-21T00:00:00"/>
    <x v="1"/>
    <s v="EMPLEADO ESTABLE"/>
    <x v="1"/>
    <x v="0"/>
    <x v="0"/>
    <n v="246.24"/>
    <m/>
  </r>
  <r>
    <x v="50"/>
    <x v="50"/>
    <x v="4"/>
    <x v="0"/>
    <s v="  01 - 11 - 7"/>
    <d v="2025-08-21T00:00:00"/>
    <x v="2"/>
    <s v="OBRERO CONTRATADO"/>
    <x v="5"/>
    <x v="0"/>
    <x v="0"/>
    <n v="136.8"/>
    <m/>
  </r>
  <r>
    <x v="51"/>
    <x v="53"/>
    <x v="4"/>
    <x v="1"/>
    <s v="  05 - 11 - 2"/>
    <d v="2025-08-20T00:00:00"/>
    <x v="2"/>
    <s v="OBRERO CONTRATADO"/>
    <x v="2"/>
    <x v="0"/>
    <x v="0"/>
    <n v="23.94"/>
    <m/>
  </r>
  <r>
    <x v="51"/>
    <x v="53"/>
    <x v="4"/>
    <x v="1"/>
    <s v="  05 - 11 - 2"/>
    <d v="2025-08-20T00:00:00"/>
    <x v="2"/>
    <s v="OBRERO CONTRATADO"/>
    <x v="2"/>
    <x v="0"/>
    <x v="0"/>
    <n v="328.32"/>
    <m/>
  </r>
  <r>
    <x v="51"/>
    <x v="53"/>
    <x v="4"/>
    <x v="1"/>
    <s v="  05 - 11 - 2"/>
    <d v="2025-08-20T00:00:00"/>
    <x v="2"/>
    <s v="OBRERO CONTRATADO"/>
    <x v="2"/>
    <x v="0"/>
    <x v="0"/>
    <n v="198.36"/>
    <m/>
  </r>
  <r>
    <x v="51"/>
    <x v="54"/>
    <x v="4"/>
    <x v="1"/>
    <s v="  05 - 11 - 3"/>
    <d v="2025-08-20T00:00:00"/>
    <x v="3"/>
    <s v="OBRERO ESTABLE"/>
    <x v="3"/>
    <x v="0"/>
    <x v="0"/>
    <n v="95.76000000000001"/>
    <m/>
  </r>
  <r>
    <x v="51"/>
    <x v="54"/>
    <x v="4"/>
    <x v="1"/>
    <s v="  05 - 11 - 4"/>
    <d v="2025-08-20T00:00:00"/>
    <x v="3"/>
    <s v="OBRERO ESTABLE"/>
    <x v="4"/>
    <x v="0"/>
    <x v="0"/>
    <n v="64.98"/>
    <m/>
  </r>
  <r>
    <x v="52"/>
    <x v="55"/>
    <x v="4"/>
    <x v="2"/>
    <s v="  06 - 11 - 3"/>
    <d v="2025-08-20T00:00:00"/>
    <x v="3"/>
    <s v="OBRERO ESTABLE"/>
    <x v="3"/>
    <x v="0"/>
    <x v="0"/>
    <n v="54.72"/>
    <m/>
  </r>
  <r>
    <x v="53"/>
    <x v="56"/>
    <x v="4"/>
    <x v="2"/>
    <s v="  06 - 11 - 3"/>
    <d v="2025-08-20T00:00:00"/>
    <x v="3"/>
    <s v="OBRERO ESTABLE"/>
    <x v="3"/>
    <x v="3"/>
    <x v="3"/>
    <n v="13.68"/>
    <m/>
  </r>
  <r>
    <x v="54"/>
    <x v="57"/>
    <x v="4"/>
    <x v="2"/>
    <s v="  06 - 11 - 1"/>
    <d v="2025-08-20T00:00:00"/>
    <x v="1"/>
    <s v="EMPLEADO ESTABLE"/>
    <x v="1"/>
    <x v="1"/>
    <x v="1"/>
    <n v="13.68"/>
    <m/>
  </r>
  <r>
    <x v="55"/>
    <x v="58"/>
    <x v="4"/>
    <x v="3"/>
    <s v="  08 - 11 - 2"/>
    <d v="2025-08-20T00:00:00"/>
    <x v="2"/>
    <s v="OBRERO CONTRATADO"/>
    <x v="2"/>
    <x v="0"/>
    <x v="0"/>
    <n v="369.36"/>
    <m/>
  </r>
  <r>
    <x v="55"/>
    <x v="58"/>
    <x v="4"/>
    <x v="3"/>
    <s v="  08 - 11 - 2"/>
    <d v="2025-08-20T00:00:00"/>
    <x v="2"/>
    <s v="OBRERO CONTRATADO"/>
    <x v="2"/>
    <x v="0"/>
    <x v="0"/>
    <n v="136.8"/>
    <m/>
  </r>
  <r>
    <x v="55"/>
    <x v="59"/>
    <x v="4"/>
    <x v="3"/>
    <s v="  08 - 11 - 3"/>
    <d v="2025-08-20T00:00:00"/>
    <x v="3"/>
    <s v="OBRERO ESTABLE"/>
    <x v="3"/>
    <x v="0"/>
    <x v="0"/>
    <n v="82.08"/>
    <m/>
  </r>
  <r>
    <x v="55"/>
    <x v="59"/>
    <x v="4"/>
    <x v="3"/>
    <s v="  08 - 11 - 3"/>
    <d v="2025-08-20T00:00:00"/>
    <x v="3"/>
    <s v="OBRERO ESTABLE"/>
    <x v="3"/>
    <x v="0"/>
    <x v="0"/>
    <n v="136.8"/>
    <m/>
  </r>
  <r>
    <x v="55"/>
    <x v="59"/>
    <x v="4"/>
    <x v="3"/>
    <s v="  08 - 11 - 4"/>
    <d v="2025-08-20T00:00:00"/>
    <x v="3"/>
    <s v="OBRERO ESTABLE"/>
    <x v="4"/>
    <x v="0"/>
    <x v="0"/>
    <n v="41.04"/>
    <m/>
  </r>
  <r>
    <x v="56"/>
    <x v="60"/>
    <x v="4"/>
    <x v="4"/>
    <s v="  09 - 11 - 3"/>
    <d v="2025-08-20T00:00:00"/>
    <x v="3"/>
    <s v="OBRERO ESTABLE"/>
    <x v="3"/>
    <x v="0"/>
    <x v="0"/>
    <n v="128.25"/>
    <m/>
  </r>
  <r>
    <x v="56"/>
    <x v="60"/>
    <x v="4"/>
    <x v="4"/>
    <s v="  09 - 11 - 3"/>
    <d v="2025-08-20T00:00:00"/>
    <x v="3"/>
    <s v="OBRERO ESTABLE"/>
    <x v="3"/>
    <x v="0"/>
    <x v="0"/>
    <n v="46.17"/>
    <m/>
  </r>
  <r>
    <x v="56"/>
    <x v="60"/>
    <x v="4"/>
    <x v="4"/>
    <s v="  09 - 11 - 3"/>
    <d v="2025-08-20T00:00:00"/>
    <x v="3"/>
    <s v="OBRERO ESTABLE"/>
    <x v="3"/>
    <x v="0"/>
    <x v="0"/>
    <n v="157.32"/>
    <m/>
  </r>
  <r>
    <x v="56"/>
    <x v="60"/>
    <x v="4"/>
    <x v="4"/>
    <s v="  09 - 11 - 3"/>
    <d v="2025-08-20T00:00:00"/>
    <x v="3"/>
    <s v="OBRERO ESTABLE"/>
    <x v="3"/>
    <x v="0"/>
    <x v="0"/>
    <n v="232.56"/>
    <m/>
  </r>
  <r>
    <x v="57"/>
    <x v="61"/>
    <x v="4"/>
    <x v="4"/>
    <s v="  09 - 11 - 3"/>
    <d v="2025-08-20T00:00:00"/>
    <x v="3"/>
    <s v="OBRERO ESTABLE"/>
    <x v="3"/>
    <x v="3"/>
    <x v="3"/>
    <n v="29.07"/>
    <m/>
  </r>
  <r>
    <x v="58"/>
    <x v="62"/>
    <x v="5"/>
    <x v="0"/>
    <s v="  01 - 11 - 3"/>
    <d v="2025-08-20T00:00:00"/>
    <x v="2"/>
    <s v="OBRERO CONTRATADO"/>
    <x v="2"/>
    <x v="0"/>
    <x v="0"/>
    <n v="300"/>
    <m/>
  </r>
  <r>
    <x v="58"/>
    <x v="62"/>
    <x v="5"/>
    <x v="0"/>
    <s v="  01 - 11 - 3"/>
    <d v="2025-08-20T00:00:00"/>
    <x v="2"/>
    <s v="OBRERO CONTRATADO"/>
    <x v="2"/>
    <x v="0"/>
    <x v="0"/>
    <n v="150"/>
    <m/>
  </r>
  <r>
    <x v="58"/>
    <x v="62"/>
    <x v="5"/>
    <x v="0"/>
    <s v="  01 - 11 - 3"/>
    <d v="2025-08-20T00:00:00"/>
    <x v="2"/>
    <s v="OBRERO CONTRATADO"/>
    <x v="2"/>
    <x v="0"/>
    <x v="0"/>
    <n v="150"/>
    <m/>
  </r>
  <r>
    <x v="59"/>
    <x v="63"/>
    <x v="5"/>
    <x v="0"/>
    <s v="  01 - 11 - 4"/>
    <d v="2025-08-20T00:00:00"/>
    <x v="3"/>
    <s v="OBRERO ESTABLE"/>
    <x v="3"/>
    <x v="0"/>
    <x v="0"/>
    <n v="300"/>
    <m/>
  </r>
  <r>
    <x v="59"/>
    <x v="63"/>
    <x v="5"/>
    <x v="0"/>
    <s v="  01 - 11 - 4"/>
    <d v="2025-08-20T00:00:00"/>
    <x v="3"/>
    <s v="OBRERO ESTABLE"/>
    <x v="3"/>
    <x v="0"/>
    <x v="0"/>
    <n v="300"/>
    <m/>
  </r>
  <r>
    <x v="59"/>
    <x v="63"/>
    <x v="5"/>
    <x v="0"/>
    <s v="  01 - 11 - 4"/>
    <d v="2025-08-20T00:00:00"/>
    <x v="3"/>
    <s v="OBRERO ESTABLE"/>
    <x v="3"/>
    <x v="0"/>
    <x v="0"/>
    <n v="150"/>
    <m/>
  </r>
  <r>
    <x v="59"/>
    <x v="63"/>
    <x v="5"/>
    <x v="0"/>
    <s v="  01 - 11 - 4"/>
    <d v="2025-08-20T00:00:00"/>
    <x v="3"/>
    <s v="OBRERO ESTABLE"/>
    <x v="3"/>
    <x v="0"/>
    <x v="0"/>
    <n v="450"/>
    <m/>
  </r>
  <r>
    <x v="59"/>
    <x v="63"/>
    <x v="5"/>
    <x v="0"/>
    <s v="  01 - 11 - 4"/>
    <d v="2025-08-20T00:00:00"/>
    <x v="3"/>
    <s v="OBRERO ESTABLE"/>
    <x v="3"/>
    <x v="0"/>
    <x v="0"/>
    <n v="300"/>
    <m/>
  </r>
  <r>
    <x v="59"/>
    <x v="63"/>
    <x v="5"/>
    <x v="0"/>
    <s v="  01 - 11 - 4"/>
    <d v="2025-08-20T00:00:00"/>
    <x v="3"/>
    <s v="OBRERO ESTABLE"/>
    <x v="3"/>
    <x v="0"/>
    <x v="0"/>
    <n v="150"/>
    <m/>
  </r>
  <r>
    <x v="59"/>
    <x v="63"/>
    <x v="5"/>
    <x v="0"/>
    <s v="  01 - 11 - 4"/>
    <d v="2025-08-20T00:00:00"/>
    <x v="3"/>
    <s v="OBRERO ESTABLE"/>
    <x v="3"/>
    <x v="0"/>
    <x v="0"/>
    <n v="3600"/>
    <m/>
  </r>
  <r>
    <x v="59"/>
    <x v="63"/>
    <x v="5"/>
    <x v="0"/>
    <s v="  01 - 11 - 4"/>
    <d v="2025-08-20T00:00:00"/>
    <x v="3"/>
    <s v="OBRERO ESTABLE"/>
    <x v="3"/>
    <x v="0"/>
    <x v="0"/>
    <n v="300"/>
    <m/>
  </r>
  <r>
    <x v="60"/>
    <x v="64"/>
    <x v="5"/>
    <x v="0"/>
    <s v="  01 - 11 - 4"/>
    <d v="2025-08-20T00:00:00"/>
    <x v="3"/>
    <s v="OBRERO ESTABLE"/>
    <x v="3"/>
    <x v="1"/>
    <x v="1"/>
    <n v="300"/>
    <m/>
  </r>
  <r>
    <x v="60"/>
    <x v="64"/>
    <x v="5"/>
    <x v="0"/>
    <s v="  01 - 11 - 4"/>
    <d v="2025-08-20T00:00:00"/>
    <x v="3"/>
    <s v="OBRERO ESTABLE"/>
    <x v="3"/>
    <x v="1"/>
    <x v="1"/>
    <n v="150"/>
    <m/>
  </r>
  <r>
    <x v="61"/>
    <x v="65"/>
    <x v="5"/>
    <x v="0"/>
    <s v="  01 - 11 - 3"/>
    <d v="2025-08-20T00:00:00"/>
    <x v="2"/>
    <s v="OBRERO CONTRATADO"/>
    <x v="2"/>
    <x v="2"/>
    <x v="2"/>
    <n v="150"/>
    <m/>
  </r>
  <r>
    <x v="62"/>
    <x v="66"/>
    <x v="5"/>
    <x v="0"/>
    <s v="  01 - 11 - 4"/>
    <d v="2025-08-20T00:00:00"/>
    <x v="3"/>
    <s v="OBRERO ESTABLE"/>
    <x v="3"/>
    <x v="2"/>
    <x v="2"/>
    <n v="150"/>
    <m/>
  </r>
  <r>
    <x v="62"/>
    <x v="66"/>
    <x v="5"/>
    <x v="0"/>
    <s v="  01 - 11 - 4"/>
    <d v="2025-08-20T00:00:00"/>
    <x v="3"/>
    <s v="OBRERO ESTABLE"/>
    <x v="3"/>
    <x v="2"/>
    <x v="2"/>
    <n v="900"/>
    <m/>
  </r>
  <r>
    <x v="63"/>
    <x v="67"/>
    <x v="5"/>
    <x v="1"/>
    <s v="  05 - 11 - 2"/>
    <d v="2025-08-20T00:00:00"/>
    <x v="2"/>
    <s v="OBRERO CONTRATADO"/>
    <x v="2"/>
    <x v="0"/>
    <x v="0"/>
    <n v="450"/>
    <m/>
  </r>
  <r>
    <x v="64"/>
    <x v="68"/>
    <x v="5"/>
    <x v="1"/>
    <s v="  05 - 11 - 3"/>
    <d v="2025-08-20T00:00:00"/>
    <x v="3"/>
    <s v="OBRERO ESTABLE"/>
    <x v="3"/>
    <x v="0"/>
    <x v="0"/>
    <n v="150"/>
    <m/>
  </r>
  <r>
    <x v="65"/>
    <x v="69"/>
    <x v="5"/>
    <x v="1"/>
    <s v="  05 - 11 - 3"/>
    <d v="2025-08-20T00:00:00"/>
    <x v="3"/>
    <s v="OBRERO ESTABLE"/>
    <x v="3"/>
    <x v="1"/>
    <x v="1"/>
    <n v="150"/>
    <m/>
  </r>
  <r>
    <x v="66"/>
    <x v="70"/>
    <x v="5"/>
    <x v="2"/>
    <s v="  06 - 11 - 2"/>
    <d v="2025-08-20T00:00:00"/>
    <x v="2"/>
    <s v="OBRERO CONTRATADO"/>
    <x v="2"/>
    <x v="0"/>
    <x v="0"/>
    <n v="150"/>
    <m/>
  </r>
  <r>
    <x v="67"/>
    <x v="71"/>
    <x v="5"/>
    <x v="2"/>
    <s v="  06 - 11 - 3"/>
    <d v="2025-08-20T00:00:00"/>
    <x v="3"/>
    <s v="OBRERO ESTABLE"/>
    <x v="3"/>
    <x v="0"/>
    <x v="0"/>
    <n v="300"/>
    <m/>
  </r>
  <r>
    <x v="67"/>
    <x v="71"/>
    <x v="5"/>
    <x v="2"/>
    <s v="  06 - 11 - 3"/>
    <d v="2025-08-20T00:00:00"/>
    <x v="3"/>
    <s v="OBRERO ESTABLE"/>
    <x v="3"/>
    <x v="0"/>
    <x v="0"/>
    <n v="300"/>
    <m/>
  </r>
  <r>
    <x v="68"/>
    <x v="72"/>
    <x v="5"/>
    <x v="2"/>
    <s v="  06 - 11 - 3"/>
    <d v="2025-08-20T00:00:00"/>
    <x v="3"/>
    <s v="OBRERO ESTABLE"/>
    <x v="3"/>
    <x v="3"/>
    <x v="3"/>
    <n v="150"/>
    <m/>
  </r>
  <r>
    <x v="69"/>
    <x v="73"/>
    <x v="5"/>
    <x v="3"/>
    <s v="  08 - 11 - 2"/>
    <d v="2025-08-20T00:00:00"/>
    <x v="2"/>
    <s v="OBRERO CONTRATADO"/>
    <x v="2"/>
    <x v="0"/>
    <x v="0"/>
    <n v="150"/>
    <m/>
  </r>
  <r>
    <x v="70"/>
    <x v="74"/>
    <x v="5"/>
    <x v="3"/>
    <s v="  08 - 11 - 3"/>
    <d v="2025-08-20T00:00:00"/>
    <x v="3"/>
    <s v="OBRERO ESTABLE"/>
    <x v="3"/>
    <x v="0"/>
    <x v="0"/>
    <n v="150"/>
    <m/>
  </r>
  <r>
    <x v="70"/>
    <x v="74"/>
    <x v="5"/>
    <x v="3"/>
    <s v="  08 - 11 - 3"/>
    <d v="2025-08-20T00:00:00"/>
    <x v="3"/>
    <s v="OBRERO ESTABLE"/>
    <x v="3"/>
    <x v="0"/>
    <x v="0"/>
    <n v="300"/>
    <m/>
  </r>
  <r>
    <x v="70"/>
    <x v="74"/>
    <x v="5"/>
    <x v="3"/>
    <s v="  08 - 11 - 3"/>
    <d v="2025-08-20T00:00:00"/>
    <x v="3"/>
    <s v="OBRERO ESTABLE"/>
    <x v="3"/>
    <x v="0"/>
    <x v="0"/>
    <n v="150"/>
    <m/>
  </r>
  <r>
    <x v="71"/>
    <x v="75"/>
    <x v="5"/>
    <x v="4"/>
    <s v="  09 - 11 - 3"/>
    <d v="2025-08-20T00:00:00"/>
    <x v="3"/>
    <s v="OBRERO ESTABLE"/>
    <x v="3"/>
    <x v="0"/>
    <x v="0"/>
    <n v="150"/>
    <m/>
  </r>
  <r>
    <x v="71"/>
    <x v="75"/>
    <x v="5"/>
    <x v="4"/>
    <s v="  09 - 11 - 3"/>
    <d v="2025-08-20T00:00:00"/>
    <x v="3"/>
    <s v="OBRERO ESTABLE"/>
    <x v="3"/>
    <x v="0"/>
    <x v="0"/>
    <n v="150"/>
    <m/>
  </r>
  <r>
    <x v="71"/>
    <x v="75"/>
    <x v="5"/>
    <x v="4"/>
    <s v="  09 - 11 - 3"/>
    <d v="2025-08-20T00:00:00"/>
    <x v="3"/>
    <s v="OBRERO ESTABLE"/>
    <x v="3"/>
    <x v="0"/>
    <x v="0"/>
    <n v="150"/>
    <m/>
  </r>
  <r>
    <x v="71"/>
    <x v="75"/>
    <x v="5"/>
    <x v="4"/>
    <s v="  09 - 11 - 3"/>
    <d v="2025-08-20T00:00:00"/>
    <x v="3"/>
    <s v="OBRERO ESTABLE"/>
    <x v="3"/>
    <x v="0"/>
    <x v="0"/>
    <n v="300"/>
    <m/>
  </r>
  <r>
    <x v="72"/>
    <x v="76"/>
    <x v="5"/>
    <x v="4"/>
    <s v="  09 - 11 - 3"/>
    <d v="2025-08-20T00:00:00"/>
    <x v="3"/>
    <s v="OBRERO ESTABLE"/>
    <x v="3"/>
    <x v="3"/>
    <x v="3"/>
    <n v="150"/>
    <m/>
  </r>
  <r>
    <x v="72"/>
    <x v="76"/>
    <x v="5"/>
    <x v="4"/>
    <s v="  09 - 11 - 3"/>
    <d v="2025-08-20T00:00:00"/>
    <x v="3"/>
    <s v="OBRERO ESTABLE"/>
    <x v="3"/>
    <x v="3"/>
    <x v="3"/>
    <n v="450"/>
    <m/>
  </r>
  <r>
    <x v="73"/>
    <x v="77"/>
    <x v="6"/>
    <x v="0"/>
    <s v="  01 - 11 - 3"/>
    <d v="2025-08-20T00:00:00"/>
    <x v="2"/>
    <s v="OBRERO CONTRATADO"/>
    <x v="2"/>
    <x v="0"/>
    <x v="0"/>
    <n v="600"/>
    <m/>
  </r>
  <r>
    <x v="73"/>
    <x v="77"/>
    <x v="6"/>
    <x v="0"/>
    <s v="  01 - 11 - 3"/>
    <d v="2025-08-20T00:00:00"/>
    <x v="2"/>
    <s v="OBRERO CONTRATADO"/>
    <x v="2"/>
    <x v="0"/>
    <x v="0"/>
    <n v="200"/>
    <m/>
  </r>
  <r>
    <x v="73"/>
    <x v="77"/>
    <x v="6"/>
    <x v="0"/>
    <s v="  01 - 11 - 3"/>
    <d v="2025-08-20T00:00:00"/>
    <x v="2"/>
    <s v="OBRERO CONTRATADO"/>
    <x v="2"/>
    <x v="0"/>
    <x v="0"/>
    <n v="100"/>
    <m/>
  </r>
  <r>
    <x v="73"/>
    <x v="77"/>
    <x v="6"/>
    <x v="0"/>
    <s v="  01 - 11 - 3"/>
    <d v="2025-08-20T00:00:00"/>
    <x v="2"/>
    <s v="OBRERO CONTRATADO"/>
    <x v="2"/>
    <x v="0"/>
    <x v="0"/>
    <n v="100"/>
    <m/>
  </r>
  <r>
    <x v="74"/>
    <x v="78"/>
    <x v="6"/>
    <x v="0"/>
    <s v="  01 - 11 - 4"/>
    <d v="2025-08-20T00:00:00"/>
    <x v="3"/>
    <s v="OBRERO ESTABLE"/>
    <x v="3"/>
    <x v="0"/>
    <x v="0"/>
    <n v="200"/>
    <m/>
  </r>
  <r>
    <x v="74"/>
    <x v="78"/>
    <x v="6"/>
    <x v="0"/>
    <s v="  01 - 11 - 4"/>
    <d v="2025-08-20T00:00:00"/>
    <x v="3"/>
    <s v="OBRERO ESTABLE"/>
    <x v="3"/>
    <x v="0"/>
    <x v="0"/>
    <n v="200"/>
    <m/>
  </r>
  <r>
    <x v="74"/>
    <x v="78"/>
    <x v="6"/>
    <x v="0"/>
    <s v="  01 - 11 - 4"/>
    <d v="2025-08-20T00:00:00"/>
    <x v="3"/>
    <s v="OBRERO ESTABLE"/>
    <x v="3"/>
    <x v="0"/>
    <x v="0"/>
    <n v="100"/>
    <m/>
  </r>
  <r>
    <x v="74"/>
    <x v="78"/>
    <x v="6"/>
    <x v="0"/>
    <s v="  01 - 11 - 4"/>
    <d v="2025-08-20T00:00:00"/>
    <x v="3"/>
    <s v="OBRERO ESTABLE"/>
    <x v="3"/>
    <x v="0"/>
    <x v="0"/>
    <n v="300"/>
    <m/>
  </r>
  <r>
    <x v="74"/>
    <x v="78"/>
    <x v="6"/>
    <x v="0"/>
    <s v="  01 - 11 - 4"/>
    <d v="2025-08-20T00:00:00"/>
    <x v="3"/>
    <s v="OBRERO ESTABLE"/>
    <x v="3"/>
    <x v="0"/>
    <x v="0"/>
    <n v="200"/>
    <m/>
  </r>
  <r>
    <x v="74"/>
    <x v="78"/>
    <x v="6"/>
    <x v="0"/>
    <s v="  01 - 11 - 4"/>
    <d v="2025-08-20T00:00:00"/>
    <x v="3"/>
    <s v="OBRERO ESTABLE"/>
    <x v="3"/>
    <x v="0"/>
    <x v="0"/>
    <n v="100"/>
    <m/>
  </r>
  <r>
    <x v="74"/>
    <x v="78"/>
    <x v="6"/>
    <x v="0"/>
    <s v="  01 - 11 - 4"/>
    <d v="2025-08-20T00:00:00"/>
    <x v="3"/>
    <s v="OBRERO ESTABLE"/>
    <x v="3"/>
    <x v="0"/>
    <x v="0"/>
    <n v="2400"/>
    <m/>
  </r>
  <r>
    <x v="74"/>
    <x v="78"/>
    <x v="6"/>
    <x v="0"/>
    <s v="  01 - 11 - 4"/>
    <d v="2025-08-20T00:00:00"/>
    <x v="3"/>
    <s v="OBRERO ESTABLE"/>
    <x v="3"/>
    <x v="0"/>
    <x v="0"/>
    <n v="200"/>
    <m/>
  </r>
  <r>
    <x v="75"/>
    <x v="79"/>
    <x v="6"/>
    <x v="0"/>
    <s v="  01 - 11 - 3"/>
    <d v="2025-08-20T00:00:00"/>
    <x v="2"/>
    <s v="OBRERO CONTRATADO"/>
    <x v="2"/>
    <x v="1"/>
    <x v="1"/>
    <n v="100"/>
    <m/>
  </r>
  <r>
    <x v="76"/>
    <x v="80"/>
    <x v="6"/>
    <x v="0"/>
    <s v="  01 - 11 - 4"/>
    <d v="2025-08-20T00:00:00"/>
    <x v="3"/>
    <s v="OBRERO ESTABLE"/>
    <x v="3"/>
    <x v="1"/>
    <x v="1"/>
    <n v="100"/>
    <m/>
  </r>
  <r>
    <x v="76"/>
    <x v="80"/>
    <x v="6"/>
    <x v="0"/>
    <s v="  01 - 11 - 4"/>
    <d v="2025-08-20T00:00:00"/>
    <x v="3"/>
    <s v="OBRERO ESTABLE"/>
    <x v="3"/>
    <x v="1"/>
    <x v="1"/>
    <n v="200"/>
    <m/>
  </r>
  <r>
    <x v="77"/>
    <x v="81"/>
    <x v="6"/>
    <x v="0"/>
    <s v="  01 - 11 - 3"/>
    <d v="2025-08-20T00:00:00"/>
    <x v="2"/>
    <s v="OBRERO CONTRATADO"/>
    <x v="2"/>
    <x v="2"/>
    <x v="2"/>
    <n v="400"/>
    <m/>
  </r>
  <r>
    <x v="77"/>
    <x v="81"/>
    <x v="6"/>
    <x v="0"/>
    <s v="  01 - 11 - 3"/>
    <d v="2025-08-20T00:00:00"/>
    <x v="2"/>
    <s v="OBRERO CONTRATADO"/>
    <x v="2"/>
    <x v="2"/>
    <x v="2"/>
    <n v="200"/>
    <m/>
  </r>
  <r>
    <x v="77"/>
    <x v="81"/>
    <x v="6"/>
    <x v="0"/>
    <s v="  01 - 11 - 3"/>
    <d v="2025-08-20T00:00:00"/>
    <x v="2"/>
    <s v="OBRERO CONTRATADO"/>
    <x v="2"/>
    <x v="2"/>
    <x v="2"/>
    <n v="200"/>
    <m/>
  </r>
  <r>
    <x v="78"/>
    <x v="82"/>
    <x v="6"/>
    <x v="0"/>
    <s v="  01 - 11 - 4"/>
    <d v="2025-08-20T00:00:00"/>
    <x v="3"/>
    <s v="OBRERO ESTABLE"/>
    <x v="3"/>
    <x v="2"/>
    <x v="2"/>
    <n v="600"/>
    <m/>
  </r>
  <r>
    <x v="78"/>
    <x v="82"/>
    <x v="6"/>
    <x v="0"/>
    <s v="  01 - 11 - 4"/>
    <d v="2025-08-20T00:00:00"/>
    <x v="3"/>
    <s v="OBRERO ESTABLE"/>
    <x v="3"/>
    <x v="2"/>
    <x v="2"/>
    <n v="100"/>
    <m/>
  </r>
  <r>
    <x v="79"/>
    <x v="83"/>
    <x v="6"/>
    <x v="1"/>
    <s v="  05 - 11 - 2"/>
    <d v="2025-08-20T00:00:00"/>
    <x v="2"/>
    <s v="OBRERO CONTRATADO"/>
    <x v="2"/>
    <x v="0"/>
    <x v="0"/>
    <n v="300"/>
    <m/>
  </r>
  <r>
    <x v="79"/>
    <x v="83"/>
    <x v="6"/>
    <x v="1"/>
    <s v="  05 - 11 - 2"/>
    <d v="2025-08-20T00:00:00"/>
    <x v="2"/>
    <s v="OBRERO CONTRATADO"/>
    <x v="2"/>
    <x v="0"/>
    <x v="0"/>
    <n v="100"/>
    <m/>
  </r>
  <r>
    <x v="80"/>
    <x v="84"/>
    <x v="6"/>
    <x v="1"/>
    <s v="  05 - 11 - 3"/>
    <d v="2025-08-20T00:00:00"/>
    <x v="3"/>
    <s v="OBRERO ESTABLE"/>
    <x v="3"/>
    <x v="0"/>
    <x v="0"/>
    <n v="100"/>
    <m/>
  </r>
  <r>
    <x v="81"/>
    <x v="85"/>
    <x v="6"/>
    <x v="1"/>
    <s v="  05 - 11 - 3"/>
    <d v="2025-08-20T00:00:00"/>
    <x v="3"/>
    <s v="OBRERO ESTABLE"/>
    <x v="3"/>
    <x v="1"/>
    <x v="1"/>
    <n v="100"/>
    <m/>
  </r>
  <r>
    <x v="82"/>
    <x v="86"/>
    <x v="6"/>
    <x v="2"/>
    <s v="  06 - 11 - 2"/>
    <d v="2025-08-20T00:00:00"/>
    <x v="2"/>
    <s v="OBRERO CONTRATADO"/>
    <x v="2"/>
    <x v="0"/>
    <x v="0"/>
    <n v="100"/>
    <m/>
  </r>
  <r>
    <x v="83"/>
    <x v="87"/>
    <x v="6"/>
    <x v="2"/>
    <s v="  06 - 11 - 3"/>
    <d v="2025-08-20T00:00:00"/>
    <x v="3"/>
    <s v="OBRERO ESTABLE"/>
    <x v="3"/>
    <x v="0"/>
    <x v="0"/>
    <n v="200"/>
    <m/>
  </r>
  <r>
    <x v="83"/>
    <x v="87"/>
    <x v="6"/>
    <x v="2"/>
    <s v="  06 - 11 - 3"/>
    <d v="2025-08-20T00:00:00"/>
    <x v="3"/>
    <s v="OBRERO ESTABLE"/>
    <x v="3"/>
    <x v="0"/>
    <x v="0"/>
    <n v="200"/>
    <m/>
  </r>
  <r>
    <x v="84"/>
    <x v="88"/>
    <x v="6"/>
    <x v="2"/>
    <s v="  06 - 11 - 3"/>
    <d v="2025-08-20T00:00:00"/>
    <x v="3"/>
    <s v="OBRERO ESTABLE"/>
    <x v="3"/>
    <x v="3"/>
    <x v="3"/>
    <n v="100"/>
    <m/>
  </r>
  <r>
    <x v="85"/>
    <x v="89"/>
    <x v="6"/>
    <x v="3"/>
    <s v="  08 - 11 - 2"/>
    <d v="2025-08-20T00:00:00"/>
    <x v="2"/>
    <s v="OBRERO CONTRATADO"/>
    <x v="2"/>
    <x v="0"/>
    <x v="0"/>
    <n v="100"/>
    <m/>
  </r>
  <r>
    <x v="85"/>
    <x v="89"/>
    <x v="6"/>
    <x v="3"/>
    <s v="  08 - 11 - 2"/>
    <d v="2025-08-20T00:00:00"/>
    <x v="2"/>
    <s v="OBRERO CONTRATADO"/>
    <x v="2"/>
    <x v="0"/>
    <x v="0"/>
    <n v="100"/>
    <m/>
  </r>
  <r>
    <x v="86"/>
    <x v="90"/>
    <x v="6"/>
    <x v="3"/>
    <s v="  08 - 11 - 3"/>
    <d v="2025-08-20T00:00:00"/>
    <x v="3"/>
    <s v="OBRERO ESTABLE"/>
    <x v="3"/>
    <x v="0"/>
    <x v="0"/>
    <n v="100"/>
    <m/>
  </r>
  <r>
    <x v="86"/>
    <x v="90"/>
    <x v="6"/>
    <x v="3"/>
    <s v="  08 - 11 - 3"/>
    <d v="2025-08-20T00:00:00"/>
    <x v="3"/>
    <s v="OBRERO ESTABLE"/>
    <x v="3"/>
    <x v="0"/>
    <x v="0"/>
    <n v="100"/>
    <m/>
  </r>
  <r>
    <x v="86"/>
    <x v="90"/>
    <x v="6"/>
    <x v="3"/>
    <s v="  08 - 11 - 3"/>
    <d v="2025-08-20T00:00:00"/>
    <x v="3"/>
    <s v="OBRERO ESTABLE"/>
    <x v="3"/>
    <x v="0"/>
    <x v="0"/>
    <n v="200"/>
    <m/>
  </r>
  <r>
    <x v="87"/>
    <x v="91"/>
    <x v="6"/>
    <x v="4"/>
    <s v="  09 - 11 - 3"/>
    <d v="2025-08-20T00:00:00"/>
    <x v="3"/>
    <s v="OBRERO ESTABLE"/>
    <x v="3"/>
    <x v="0"/>
    <x v="0"/>
    <n v="200"/>
    <m/>
  </r>
  <r>
    <x v="87"/>
    <x v="91"/>
    <x v="6"/>
    <x v="4"/>
    <s v="  09 - 11 - 3"/>
    <d v="2025-08-20T00:00:00"/>
    <x v="3"/>
    <s v="OBRERO ESTABLE"/>
    <x v="3"/>
    <x v="0"/>
    <x v="0"/>
    <n v="100"/>
    <m/>
  </r>
  <r>
    <x v="87"/>
    <x v="91"/>
    <x v="6"/>
    <x v="4"/>
    <s v="  09 - 11 - 3"/>
    <d v="2025-08-20T00:00:00"/>
    <x v="3"/>
    <s v="OBRERO ESTABLE"/>
    <x v="3"/>
    <x v="0"/>
    <x v="0"/>
    <n v="100"/>
    <m/>
  </r>
  <r>
    <x v="87"/>
    <x v="91"/>
    <x v="6"/>
    <x v="4"/>
    <s v="  09 - 11 - 3"/>
    <d v="2025-08-20T00:00:00"/>
    <x v="3"/>
    <s v="OBRERO ESTABLE"/>
    <x v="3"/>
    <x v="0"/>
    <x v="0"/>
    <n v="100"/>
    <m/>
  </r>
  <r>
    <x v="88"/>
    <x v="92"/>
    <x v="6"/>
    <x v="4"/>
    <s v="  09 - 11 - 3"/>
    <d v="2025-08-20T00:00:00"/>
    <x v="3"/>
    <s v="OBRERO ESTABLE"/>
    <x v="3"/>
    <x v="3"/>
    <x v="3"/>
    <n v="100"/>
    <m/>
  </r>
  <r>
    <x v="88"/>
    <x v="92"/>
    <x v="6"/>
    <x v="4"/>
    <s v="  09 - 11 - 3"/>
    <d v="2025-08-20T00:00:00"/>
    <x v="3"/>
    <s v="OBRERO ESTABLE"/>
    <x v="3"/>
    <x v="3"/>
    <x v="3"/>
    <n v="300"/>
    <m/>
  </r>
  <r>
    <x v="89"/>
    <x v="93"/>
    <x v="7"/>
    <x v="0"/>
    <s v="  01 - 11 - 5"/>
    <d v="2025-08-20T00:00:00"/>
    <x v="0"/>
    <s v="EMPLEADO CONTRATADO"/>
    <x v="6"/>
    <x v="1"/>
    <x v="1"/>
    <n v="1845"/>
    <m/>
  </r>
  <r>
    <x v="90"/>
    <x v="94"/>
    <x v="7"/>
    <x v="0"/>
    <s v="  01 - 11 - 5"/>
    <d v="2025-08-20T00:00:00"/>
    <x v="0"/>
    <s v="EMPLEADO CONTRATADO"/>
    <x v="6"/>
    <x v="2"/>
    <x v="2"/>
    <n v="113"/>
    <m/>
  </r>
  <r>
    <x v="90"/>
    <x v="94"/>
    <x v="7"/>
    <x v="0"/>
    <s v="  01 - 11 - 5"/>
    <d v="2025-08-20T00:00:00"/>
    <x v="0"/>
    <s v="EMPLEADO CONTRATADO"/>
    <x v="6"/>
    <x v="2"/>
    <x v="2"/>
    <n v="1785"/>
    <m/>
  </r>
  <r>
    <x v="91"/>
    <x v="95"/>
    <x v="7"/>
    <x v="0"/>
    <s v="  01 - 11 - 6"/>
    <d v="2025-08-20T00:00:00"/>
    <x v="1"/>
    <s v="EMPLEADO ESTABLE"/>
    <x v="7"/>
    <x v="1"/>
    <x v="1"/>
    <n v="120"/>
    <m/>
  </r>
  <r>
    <x v="91"/>
    <x v="95"/>
    <x v="7"/>
    <x v="0"/>
    <s v="  01 - 11 - 6"/>
    <d v="2025-08-20T00:00:00"/>
    <x v="1"/>
    <s v="EMPLEADO ESTABLE"/>
    <x v="7"/>
    <x v="1"/>
    <x v="1"/>
    <n v="120"/>
    <m/>
  </r>
  <r>
    <x v="91"/>
    <x v="95"/>
    <x v="7"/>
    <x v="0"/>
    <s v="  01 - 11 - 6"/>
    <d v="2025-08-20T00:00:00"/>
    <x v="1"/>
    <s v="EMPLEADO ESTABLE"/>
    <x v="7"/>
    <x v="1"/>
    <x v="1"/>
    <n v="1288"/>
    <m/>
  </r>
  <r>
    <x v="91"/>
    <x v="95"/>
    <x v="7"/>
    <x v="0"/>
    <s v="  01 - 11 - 6"/>
    <d v="2025-08-20T00:00:00"/>
    <x v="1"/>
    <s v="EMPLEADO ESTABLE"/>
    <x v="7"/>
    <x v="1"/>
    <x v="1"/>
    <n v="851"/>
    <m/>
  </r>
  <r>
    <x v="91"/>
    <x v="95"/>
    <x v="7"/>
    <x v="0"/>
    <s v="  01 - 11 - 6"/>
    <d v="2025-08-20T00:00:00"/>
    <x v="1"/>
    <s v="EMPLEADO ESTABLE"/>
    <x v="7"/>
    <x v="1"/>
    <x v="1"/>
    <n v="113"/>
    <m/>
  </r>
  <r>
    <x v="91"/>
    <x v="95"/>
    <x v="7"/>
    <x v="0"/>
    <s v="  01 - 11 - 6"/>
    <d v="2025-08-20T00:00:00"/>
    <x v="1"/>
    <s v="EMPLEADO ESTABLE"/>
    <x v="7"/>
    <x v="1"/>
    <x v="1"/>
    <n v="31.78"/>
    <m/>
  </r>
  <r>
    <x v="91"/>
    <x v="95"/>
    <x v="7"/>
    <x v="0"/>
    <s v="  01 - 11 - 6"/>
    <d v="2025-08-20T00:00:00"/>
    <x v="1"/>
    <s v="EMPLEADO ESTABLE"/>
    <x v="7"/>
    <x v="1"/>
    <x v="1"/>
    <n v="430"/>
    <m/>
  </r>
  <r>
    <x v="91"/>
    <x v="95"/>
    <x v="7"/>
    <x v="0"/>
    <s v="  01 - 11 - 6"/>
    <d v="2025-08-20T00:00:00"/>
    <x v="1"/>
    <s v="EMPLEADO ESTABLE"/>
    <x v="7"/>
    <x v="1"/>
    <x v="1"/>
    <n v="22.52"/>
    <m/>
  </r>
  <r>
    <x v="91"/>
    <x v="95"/>
    <x v="7"/>
    <x v="0"/>
    <s v="  01 - 11 - 6"/>
    <d v="2025-08-20T00:00:00"/>
    <x v="1"/>
    <s v="EMPLEADO ESTABLE"/>
    <x v="7"/>
    <x v="1"/>
    <x v="1"/>
    <n v="69.67"/>
    <m/>
  </r>
  <r>
    <x v="91"/>
    <x v="95"/>
    <x v="7"/>
    <x v="0"/>
    <s v="  01 - 11 - 6"/>
    <d v="2025-08-20T00:00:00"/>
    <x v="1"/>
    <s v="EMPLEADO ESTABLE"/>
    <x v="7"/>
    <x v="1"/>
    <x v="1"/>
    <n v="97"/>
    <m/>
  </r>
  <r>
    <x v="91"/>
    <x v="95"/>
    <x v="7"/>
    <x v="0"/>
    <s v="  01 - 11 - 6"/>
    <d v="2025-08-20T00:00:00"/>
    <x v="1"/>
    <s v="EMPLEADO ESTABLE"/>
    <x v="7"/>
    <x v="1"/>
    <x v="1"/>
    <n v="430"/>
    <m/>
  </r>
  <r>
    <x v="91"/>
    <x v="95"/>
    <x v="7"/>
    <x v="0"/>
    <s v="  01 - 11 - 6"/>
    <d v="2025-08-20T00:00:00"/>
    <x v="1"/>
    <s v="EMPLEADO ESTABLE"/>
    <x v="7"/>
    <x v="1"/>
    <x v="1"/>
    <n v="113"/>
    <m/>
  </r>
  <r>
    <x v="91"/>
    <x v="95"/>
    <x v="7"/>
    <x v="0"/>
    <s v="  01 - 11 - 6 - 6099"/>
    <d v="2025-08-31T00:00:00"/>
    <x v="1"/>
    <s v="EMPLEADO ESTABLE"/>
    <x v="8"/>
    <x v="1"/>
    <x v="1"/>
    <n v="-2229.61"/>
    <m/>
  </r>
  <r>
    <x v="91"/>
    <x v="95"/>
    <x v="7"/>
    <x v="0"/>
    <s v="  01 - 11 - 6 - 6099"/>
    <d v="2025-08-31T00:00:00"/>
    <x v="1"/>
    <s v="EMPLEADO ESTABLE"/>
    <x v="8"/>
    <x v="1"/>
    <x v="1"/>
    <n v="-1076.25"/>
    <m/>
  </r>
  <r>
    <x v="89"/>
    <x v="93"/>
    <x v="7"/>
    <x v="0"/>
    <s v="  01 - 11 - 6 - 6099"/>
    <d v="2025-08-31T00:00:00"/>
    <x v="0"/>
    <s v="EMPLEADO CONTRATADO"/>
    <x v="9"/>
    <x v="1"/>
    <x v="1"/>
    <n v="-1822.19"/>
    <m/>
  </r>
  <r>
    <x v="92"/>
    <x v="96"/>
    <x v="7"/>
    <x v="0"/>
    <s v="  01 - 11 - 6"/>
    <d v="2025-08-20T00:00:00"/>
    <x v="1"/>
    <s v="EMPLEADO ESTABLE"/>
    <x v="7"/>
    <x v="2"/>
    <x v="2"/>
    <n v="743"/>
    <m/>
  </r>
  <r>
    <x v="92"/>
    <x v="96"/>
    <x v="7"/>
    <x v="0"/>
    <s v="  01 - 11 - 6"/>
    <d v="2025-08-20T00:00:00"/>
    <x v="1"/>
    <s v="EMPLEADO ESTABLE"/>
    <x v="7"/>
    <x v="2"/>
    <x v="2"/>
    <n v="120"/>
    <m/>
  </r>
  <r>
    <x v="92"/>
    <x v="96"/>
    <x v="7"/>
    <x v="0"/>
    <s v="  01 - 11 - 6"/>
    <d v="2025-08-20T00:00:00"/>
    <x v="1"/>
    <s v="EMPLEADO ESTABLE"/>
    <x v="7"/>
    <x v="2"/>
    <x v="2"/>
    <n v="430"/>
    <m/>
  </r>
  <r>
    <x v="92"/>
    <x v="96"/>
    <x v="7"/>
    <x v="0"/>
    <s v="  01 - 11 - 6"/>
    <d v="2025-08-20T00:00:00"/>
    <x v="1"/>
    <s v="EMPLEADO ESTABLE"/>
    <x v="7"/>
    <x v="2"/>
    <x v="2"/>
    <n v="21.87"/>
    <m/>
  </r>
  <r>
    <x v="92"/>
    <x v="96"/>
    <x v="7"/>
    <x v="0"/>
    <s v="  01 - 11 - 6"/>
    <d v="2025-08-20T00:00:00"/>
    <x v="1"/>
    <s v="EMPLEADO ESTABLE"/>
    <x v="7"/>
    <x v="2"/>
    <x v="2"/>
    <n v="67.66"/>
    <m/>
  </r>
  <r>
    <x v="92"/>
    <x v="96"/>
    <x v="7"/>
    <x v="0"/>
    <s v="  01 - 11 - 6"/>
    <d v="2025-08-20T00:00:00"/>
    <x v="1"/>
    <s v="EMPLEADO ESTABLE"/>
    <x v="7"/>
    <x v="2"/>
    <x v="2"/>
    <n v="247.3"/>
    <m/>
  </r>
  <r>
    <x v="92"/>
    <x v="96"/>
    <x v="7"/>
    <x v="0"/>
    <s v="  01 - 11 - 6"/>
    <d v="2025-08-20T00:00:00"/>
    <x v="1"/>
    <s v="EMPLEADO ESTABLE"/>
    <x v="7"/>
    <x v="2"/>
    <x v="2"/>
    <n v="113"/>
    <m/>
  </r>
  <r>
    <x v="92"/>
    <x v="96"/>
    <x v="7"/>
    <x v="0"/>
    <s v="  01 - 11 - 6 - 6099"/>
    <d v="2025-08-31T00:00:00"/>
    <x v="1"/>
    <s v="EMPLEADO ESTABLE"/>
    <x v="8"/>
    <x v="2"/>
    <x v="2"/>
    <n v="-833.27"/>
    <m/>
  </r>
  <r>
    <x v="92"/>
    <x v="96"/>
    <x v="7"/>
    <x v="0"/>
    <s v="  01 - 11 - 6 - 6099"/>
    <d v="2025-08-31T00:00:00"/>
    <x v="1"/>
    <s v="EMPLEADO ESTABLE"/>
    <x v="8"/>
    <x v="2"/>
    <x v="2"/>
    <n v="-821.8"/>
    <m/>
  </r>
  <r>
    <x v="93"/>
    <x v="97"/>
    <x v="8"/>
    <x v="0"/>
    <s v="  01 - 11 - 7"/>
    <d v="2025-08-21T00:00:00"/>
    <x v="2"/>
    <s v="OBRERO CONTRATADO"/>
    <x v="5"/>
    <x v="0"/>
    <x v="0"/>
    <n v="113"/>
    <m/>
  </r>
  <r>
    <x v="93"/>
    <x v="97"/>
    <x v="8"/>
    <x v="0"/>
    <s v="  01 - 11 - 7"/>
    <d v="2025-08-21T00:00:00"/>
    <x v="2"/>
    <s v="OBRERO CONTRATADO"/>
    <x v="5"/>
    <x v="0"/>
    <x v="0"/>
    <n v="930"/>
    <m/>
  </r>
  <r>
    <x v="94"/>
    <x v="98"/>
    <x v="8"/>
    <x v="0"/>
    <s v="  01 - 11 - 7"/>
    <d v="2025-08-21T00:00:00"/>
    <x v="2"/>
    <s v="OBRERO CONTRATADO"/>
    <x v="5"/>
    <x v="2"/>
    <x v="2"/>
    <n v="930"/>
    <m/>
  </r>
  <r>
    <x v="94"/>
    <x v="98"/>
    <x v="8"/>
    <x v="0"/>
    <s v="  01 - 11 - 7"/>
    <d v="2025-08-21T00:00:00"/>
    <x v="2"/>
    <s v="OBRERO CONTRATADO"/>
    <x v="5"/>
    <x v="2"/>
    <x v="2"/>
    <n v="113"/>
    <m/>
  </r>
  <r>
    <x v="95"/>
    <x v="99"/>
    <x v="8"/>
    <x v="1"/>
    <s v="  05 - 11 - 5"/>
    <d v="2025-08-20T00:00:00"/>
    <x v="2"/>
    <s v="OBRERO CONTRATADO"/>
    <x v="5"/>
    <x v="0"/>
    <x v="0"/>
    <n v="113"/>
    <m/>
  </r>
  <r>
    <x v="95"/>
    <x v="99"/>
    <x v="8"/>
    <x v="1"/>
    <s v="  05 - 11 - 5"/>
    <d v="2025-08-20T00:00:00"/>
    <x v="2"/>
    <s v="OBRERO CONTRATADO"/>
    <x v="5"/>
    <x v="0"/>
    <x v="0"/>
    <n v="930"/>
    <m/>
  </r>
  <r>
    <x v="96"/>
    <x v="100"/>
    <x v="8"/>
    <x v="0"/>
    <s v="  01 - 11 - 6 - 6100"/>
    <d v="2025-08-31T00:00:00"/>
    <x v="3"/>
    <s v="OBRERO ESTABLE"/>
    <x v="10"/>
    <x v="0"/>
    <x v="0"/>
    <n v="-1417.62"/>
    <m/>
  </r>
  <r>
    <x v="97"/>
    <x v="101"/>
    <x v="8"/>
    <x v="1"/>
    <s v="  05 - 11 - 6 - 6038"/>
    <d v="2025-08-31T00:00:00"/>
    <x v="3"/>
    <s v="OBRERO ESTABLE"/>
    <x v="11"/>
    <x v="0"/>
    <x v="0"/>
    <n v="-1043.27"/>
    <m/>
  </r>
  <r>
    <x v="98"/>
    <x v="102"/>
    <x v="8"/>
    <x v="2"/>
    <s v="  06 - 11 - 6 - 6029"/>
    <d v="2025-08-31T00:00:00"/>
    <x v="3"/>
    <s v="OBRERO ESTABLE"/>
    <x v="12"/>
    <x v="4"/>
    <x v="3"/>
    <n v="-1365"/>
    <m/>
  </r>
  <r>
    <x v="99"/>
    <x v="103"/>
    <x v="8"/>
    <x v="3"/>
    <s v="  08 - 11 - 6 - 6044"/>
    <d v="2025-08-31T00:00:00"/>
    <x v="3"/>
    <s v="OBRERO ESTABLE"/>
    <x v="13"/>
    <x v="0"/>
    <x v="0"/>
    <n v="-882.66"/>
    <m/>
  </r>
  <r>
    <x v="100"/>
    <x v="104"/>
    <x v="8"/>
    <x v="4"/>
    <s v="  09 - 11 - 6 - 6044"/>
    <d v="2025-08-31T00:00:00"/>
    <x v="3"/>
    <s v="OBRERO ESTABLE"/>
    <x v="14"/>
    <x v="0"/>
    <x v="0"/>
    <n v="-1365"/>
    <m/>
  </r>
  <r>
    <x v="96"/>
    <x v="100"/>
    <x v="8"/>
    <x v="0"/>
    <s v="  01 - 11 - 8"/>
    <d v="2025-08-20T00:00:00"/>
    <x v="3"/>
    <s v="OBRERO ESTABLE"/>
    <x v="4"/>
    <x v="0"/>
    <x v="0"/>
    <n v="930"/>
    <m/>
  </r>
  <r>
    <x v="96"/>
    <x v="100"/>
    <x v="8"/>
    <x v="0"/>
    <s v="  01 - 11 - 8"/>
    <d v="2025-08-20T00:00:00"/>
    <x v="3"/>
    <s v="OBRERO ESTABLE"/>
    <x v="4"/>
    <x v="0"/>
    <x v="0"/>
    <n v="702"/>
    <m/>
  </r>
  <r>
    <x v="96"/>
    <x v="100"/>
    <x v="8"/>
    <x v="0"/>
    <s v="  01 - 11 - 8"/>
    <d v="2025-08-20T00:00:00"/>
    <x v="3"/>
    <s v="OBRERO ESTABLE"/>
    <x v="4"/>
    <x v="0"/>
    <x v="0"/>
    <n v="600"/>
    <m/>
  </r>
  <r>
    <x v="96"/>
    <x v="100"/>
    <x v="8"/>
    <x v="0"/>
    <s v="  01 - 11 - 8"/>
    <d v="2025-08-20T00:00:00"/>
    <x v="3"/>
    <s v="OBRERO ESTABLE"/>
    <x v="4"/>
    <x v="0"/>
    <x v="0"/>
    <n v="3551"/>
    <m/>
  </r>
  <r>
    <x v="96"/>
    <x v="100"/>
    <x v="8"/>
    <x v="0"/>
    <s v="  01 - 11 - 8"/>
    <d v="2025-08-20T00:00:00"/>
    <x v="3"/>
    <s v="OBRERO ESTABLE"/>
    <x v="4"/>
    <x v="0"/>
    <x v="0"/>
    <n v="290"/>
    <m/>
  </r>
  <r>
    <x v="96"/>
    <x v="100"/>
    <x v="8"/>
    <x v="0"/>
    <s v="  01 - 11 - 8"/>
    <d v="2025-08-20T00:00:00"/>
    <x v="3"/>
    <s v="OBRERO ESTABLE"/>
    <x v="4"/>
    <x v="0"/>
    <x v="0"/>
    <n v="1380"/>
    <m/>
  </r>
  <r>
    <x v="96"/>
    <x v="100"/>
    <x v="8"/>
    <x v="0"/>
    <s v="  01 - 11 - 8"/>
    <d v="2025-08-20T00:00:00"/>
    <x v="3"/>
    <s v="OBRERO ESTABLE"/>
    <x v="4"/>
    <x v="0"/>
    <x v="0"/>
    <n v="113"/>
    <m/>
  </r>
  <r>
    <x v="96"/>
    <x v="100"/>
    <x v="8"/>
    <x v="0"/>
    <s v="  01 - 11 - 8"/>
    <d v="2025-08-20T00:00:00"/>
    <x v="3"/>
    <s v="OBRERO ESTABLE"/>
    <x v="4"/>
    <x v="0"/>
    <x v="0"/>
    <n v="113"/>
    <m/>
  </r>
  <r>
    <x v="96"/>
    <x v="100"/>
    <x v="8"/>
    <x v="0"/>
    <s v="  01 - 11 - 8"/>
    <d v="2025-08-20T00:00:00"/>
    <x v="3"/>
    <s v="OBRERO ESTABLE"/>
    <x v="4"/>
    <x v="0"/>
    <x v="0"/>
    <n v="565"/>
    <m/>
  </r>
  <r>
    <x v="96"/>
    <x v="100"/>
    <x v="8"/>
    <x v="0"/>
    <s v="  01 - 11 - 8"/>
    <d v="2025-08-20T00:00:00"/>
    <x v="3"/>
    <s v="OBRERO ESTABLE"/>
    <x v="4"/>
    <x v="0"/>
    <x v="0"/>
    <n v="120"/>
    <m/>
  </r>
  <r>
    <x v="96"/>
    <x v="100"/>
    <x v="8"/>
    <x v="0"/>
    <s v="  01 - 11 - 8"/>
    <d v="2025-08-20T00:00:00"/>
    <x v="3"/>
    <s v="OBRERO ESTABLE"/>
    <x v="4"/>
    <x v="0"/>
    <x v="0"/>
    <n v="120"/>
    <m/>
  </r>
  <r>
    <x v="96"/>
    <x v="100"/>
    <x v="8"/>
    <x v="0"/>
    <s v="  01 - 11 - 6 - 6100"/>
    <d v="2025-08-31T00:00:00"/>
    <x v="3"/>
    <s v="OBRERO ESTABLE"/>
    <x v="10"/>
    <x v="0"/>
    <x v="0"/>
    <n v="-953.96"/>
    <m/>
  </r>
  <r>
    <x v="96"/>
    <x v="100"/>
    <x v="8"/>
    <x v="0"/>
    <s v="  01 - 11 - 6 - 6100"/>
    <d v="2025-08-31T00:00:00"/>
    <x v="3"/>
    <s v="OBRERO ESTABLE"/>
    <x v="10"/>
    <x v="0"/>
    <x v="0"/>
    <n v="-689.4400000000001"/>
    <m/>
  </r>
  <r>
    <x v="96"/>
    <x v="100"/>
    <x v="8"/>
    <x v="0"/>
    <s v="  01 - 11 - 6 - 6100"/>
    <d v="2025-08-31T00:00:00"/>
    <x v="3"/>
    <s v="OBRERO ESTABLE"/>
    <x v="10"/>
    <x v="0"/>
    <x v="0"/>
    <n v="-692.36"/>
    <m/>
  </r>
  <r>
    <x v="96"/>
    <x v="100"/>
    <x v="8"/>
    <x v="0"/>
    <s v="  01 - 11 - 6 - 6100"/>
    <d v="2025-08-31T00:00:00"/>
    <x v="3"/>
    <s v="OBRERO ESTABLE"/>
    <x v="10"/>
    <x v="0"/>
    <x v="0"/>
    <n v="-708.96"/>
    <m/>
  </r>
  <r>
    <x v="96"/>
    <x v="100"/>
    <x v="8"/>
    <x v="0"/>
    <s v="  01 - 11 - 6 - 6100"/>
    <d v="2025-08-31T00:00:00"/>
    <x v="3"/>
    <s v="OBRERO ESTABLE"/>
    <x v="10"/>
    <x v="0"/>
    <x v="0"/>
    <n v="-663.96"/>
    <m/>
  </r>
  <r>
    <x v="96"/>
    <x v="100"/>
    <x v="8"/>
    <x v="0"/>
    <s v="  01 - 11 - 6 - 6100"/>
    <d v="2025-08-31T00:00:00"/>
    <x v="3"/>
    <s v="OBRERO ESTABLE"/>
    <x v="10"/>
    <x v="0"/>
    <x v="0"/>
    <n v="-1174.67"/>
    <m/>
  </r>
  <r>
    <x v="96"/>
    <x v="100"/>
    <x v="8"/>
    <x v="0"/>
    <s v="  01 - 11 - 6 - 6100"/>
    <d v="2025-08-31T00:00:00"/>
    <x v="3"/>
    <s v="OBRERO ESTABLE"/>
    <x v="10"/>
    <x v="0"/>
    <x v="0"/>
    <n v="-592.71"/>
    <m/>
  </r>
  <r>
    <x v="101"/>
    <x v="105"/>
    <x v="8"/>
    <x v="0"/>
    <s v="  01 - 11 - 6 - 6100"/>
    <d v="2025-08-31T00:00:00"/>
    <x v="3"/>
    <s v="OBRERO ESTABLE"/>
    <x v="10"/>
    <x v="2"/>
    <x v="2"/>
    <n v="-803.0599999999999"/>
    <m/>
  </r>
  <r>
    <x v="97"/>
    <x v="101"/>
    <x v="8"/>
    <x v="1"/>
    <s v="  05 - 11 - 4"/>
    <d v="2025-08-20T00:00:00"/>
    <x v="3"/>
    <s v="OBRERO ESTABLE"/>
    <x v="4"/>
    <x v="0"/>
    <x v="0"/>
    <n v="430"/>
    <m/>
  </r>
  <r>
    <x v="97"/>
    <x v="101"/>
    <x v="8"/>
    <x v="1"/>
    <s v="  05 - 11 - 4"/>
    <d v="2025-08-20T00:00:00"/>
    <x v="3"/>
    <s v="OBRERO ESTABLE"/>
    <x v="4"/>
    <x v="0"/>
    <x v="0"/>
    <n v="763"/>
    <m/>
  </r>
  <r>
    <x v="97"/>
    <x v="101"/>
    <x v="8"/>
    <x v="1"/>
    <s v="  05 - 11 - 4"/>
    <d v="2025-08-20T00:00:00"/>
    <x v="3"/>
    <s v="OBRERO ESTABLE"/>
    <x v="4"/>
    <x v="0"/>
    <x v="0"/>
    <n v="120"/>
    <m/>
  </r>
  <r>
    <x v="98"/>
    <x v="102"/>
    <x v="8"/>
    <x v="2"/>
    <s v="  06 - 11 - 4"/>
    <d v="2025-08-20T00:00:00"/>
    <x v="3"/>
    <s v="OBRERO ESTABLE"/>
    <x v="4"/>
    <x v="4"/>
    <x v="3"/>
    <n v="113"/>
    <m/>
  </r>
  <r>
    <x v="98"/>
    <x v="102"/>
    <x v="8"/>
    <x v="2"/>
    <s v="  06 - 11 - 4"/>
    <d v="2025-08-20T00:00:00"/>
    <x v="3"/>
    <s v="OBRERO ESTABLE"/>
    <x v="4"/>
    <x v="4"/>
    <x v="3"/>
    <n v="702"/>
    <m/>
  </r>
  <r>
    <x v="98"/>
    <x v="102"/>
    <x v="8"/>
    <x v="2"/>
    <s v="  06 - 11 - 4"/>
    <d v="2025-08-20T00:00:00"/>
    <x v="3"/>
    <s v="OBRERO ESTABLE"/>
    <x v="4"/>
    <x v="4"/>
    <x v="3"/>
    <n v="120"/>
    <m/>
  </r>
  <r>
    <x v="98"/>
    <x v="102"/>
    <x v="8"/>
    <x v="2"/>
    <s v="  06 - 11 - 4"/>
    <d v="2025-08-20T00:00:00"/>
    <x v="3"/>
    <s v="OBRERO ESTABLE"/>
    <x v="4"/>
    <x v="4"/>
    <x v="3"/>
    <n v="430"/>
    <m/>
  </r>
  <r>
    <x v="99"/>
    <x v="103"/>
    <x v="8"/>
    <x v="3"/>
    <s v="  08 - 11 - 4"/>
    <d v="2025-08-20T00:00:00"/>
    <x v="3"/>
    <s v="OBRERO ESTABLE"/>
    <x v="4"/>
    <x v="0"/>
    <x v="0"/>
    <n v="113"/>
    <m/>
  </r>
  <r>
    <x v="99"/>
    <x v="103"/>
    <x v="8"/>
    <x v="3"/>
    <s v="  08 - 11 - 4"/>
    <d v="2025-08-20T00:00:00"/>
    <x v="3"/>
    <s v="OBRERO ESTABLE"/>
    <x v="4"/>
    <x v="0"/>
    <x v="0"/>
    <n v="120"/>
    <m/>
  </r>
  <r>
    <x v="99"/>
    <x v="103"/>
    <x v="8"/>
    <x v="3"/>
    <s v="  08 - 11 - 4"/>
    <d v="2025-08-20T00:00:00"/>
    <x v="3"/>
    <s v="OBRERO ESTABLE"/>
    <x v="4"/>
    <x v="0"/>
    <x v="0"/>
    <n v="930"/>
    <m/>
  </r>
  <r>
    <x v="100"/>
    <x v="104"/>
    <x v="8"/>
    <x v="4"/>
    <s v="  09 - 11 - 4"/>
    <d v="2025-08-20T00:00:00"/>
    <x v="3"/>
    <s v="OBRERO ESTABLE"/>
    <x v="4"/>
    <x v="0"/>
    <x v="0"/>
    <n v="120"/>
    <m/>
  </r>
  <r>
    <x v="100"/>
    <x v="104"/>
    <x v="8"/>
    <x v="4"/>
    <s v="  09 - 11 - 4"/>
    <d v="2025-08-20T00:00:00"/>
    <x v="3"/>
    <s v="OBRERO ESTABLE"/>
    <x v="4"/>
    <x v="0"/>
    <x v="0"/>
    <n v="113"/>
    <m/>
  </r>
  <r>
    <x v="100"/>
    <x v="104"/>
    <x v="8"/>
    <x v="4"/>
    <s v="  09 - 11 - 4"/>
    <d v="2025-08-20T00:00:00"/>
    <x v="3"/>
    <s v="OBRERO ESTABLE"/>
    <x v="4"/>
    <x v="0"/>
    <x v="0"/>
    <n v="430"/>
    <m/>
  </r>
  <r>
    <x v="100"/>
    <x v="104"/>
    <x v="8"/>
    <x v="4"/>
    <s v="  09 - 11 - 4"/>
    <d v="2025-08-20T00:00:00"/>
    <x v="3"/>
    <s v="OBRERO ESTABLE"/>
    <x v="4"/>
    <x v="0"/>
    <x v="0"/>
    <n v="702"/>
    <m/>
  </r>
  <r>
    <x v="102"/>
    <x v="106"/>
    <x v="9"/>
    <x v="0"/>
    <s v="  01 - 11 - 6"/>
    <d v="2025-08-20T00:00:00"/>
    <x v="1"/>
    <s v="EMPLEADO ESTABLE"/>
    <x v="7"/>
    <x v="1"/>
    <x v="1"/>
    <n v="150"/>
    <m/>
  </r>
  <r>
    <x v="102"/>
    <x v="106"/>
    <x v="9"/>
    <x v="0"/>
    <s v="  01 - 11 - 6"/>
    <d v="2025-08-20T00:00:00"/>
    <x v="1"/>
    <s v="EMPLEADO ESTABLE"/>
    <x v="7"/>
    <x v="1"/>
    <x v="1"/>
    <n v="150"/>
    <m/>
  </r>
  <r>
    <x v="103"/>
    <x v="107"/>
    <x v="9"/>
    <x v="0"/>
    <s v="  01 - 11 - 5"/>
    <d v="2025-08-20T00:00:00"/>
    <x v="0"/>
    <s v="EMPLEADO CONTRATADO"/>
    <x v="6"/>
    <x v="2"/>
    <x v="2"/>
    <n v="150"/>
    <m/>
  </r>
  <r>
    <x v="104"/>
    <x v="108"/>
    <x v="9"/>
    <x v="0"/>
    <s v="  01 - 11 - 6"/>
    <d v="2025-08-20T00:00:00"/>
    <x v="1"/>
    <s v="EMPLEADO ESTABLE"/>
    <x v="7"/>
    <x v="2"/>
    <x v="2"/>
    <n v="150"/>
    <m/>
  </r>
  <r>
    <x v="105"/>
    <x v="109"/>
    <x v="10"/>
    <x v="0"/>
    <s v="  01 - 11 - 7"/>
    <d v="2025-08-21T00:00:00"/>
    <x v="2"/>
    <s v="OBRERO CONTRATADO"/>
    <x v="5"/>
    <x v="0"/>
    <x v="0"/>
    <n v="150"/>
    <m/>
  </r>
  <r>
    <x v="106"/>
    <x v="110"/>
    <x v="10"/>
    <x v="0"/>
    <s v="  01 - 11 - 8"/>
    <d v="2025-08-20T00:00:00"/>
    <x v="3"/>
    <s v="OBRERO ESTABLE"/>
    <x v="4"/>
    <x v="0"/>
    <x v="0"/>
    <n v="150"/>
    <m/>
  </r>
  <r>
    <x v="106"/>
    <x v="110"/>
    <x v="10"/>
    <x v="0"/>
    <s v="  01 - 11 - 8"/>
    <d v="2025-08-20T00:00:00"/>
    <x v="3"/>
    <s v="OBRERO ESTABLE"/>
    <x v="4"/>
    <x v="0"/>
    <x v="0"/>
    <n v="750"/>
    <m/>
  </r>
  <r>
    <x v="106"/>
    <x v="110"/>
    <x v="10"/>
    <x v="0"/>
    <s v="  01 - 11 - 8"/>
    <d v="2025-08-20T00:00:00"/>
    <x v="3"/>
    <s v="OBRERO ESTABLE"/>
    <x v="4"/>
    <x v="0"/>
    <x v="0"/>
    <n v="150"/>
    <m/>
  </r>
  <r>
    <x v="107"/>
    <x v="111"/>
    <x v="10"/>
    <x v="1"/>
    <s v="  05 - 11 - 4"/>
    <d v="2025-08-20T00:00:00"/>
    <x v="3"/>
    <s v="OBRERO ESTABLE"/>
    <x v="4"/>
    <x v="0"/>
    <x v="0"/>
    <n v="150"/>
    <m/>
  </r>
  <r>
    <x v="108"/>
    <x v="112"/>
    <x v="10"/>
    <x v="2"/>
    <s v="  06 - 11 - 4"/>
    <d v="2025-08-20T00:00:00"/>
    <x v="3"/>
    <s v="OBRERO ESTABLE"/>
    <x v="4"/>
    <x v="4"/>
    <x v="3"/>
    <n v="150"/>
    <m/>
  </r>
  <r>
    <x v="109"/>
    <x v="113"/>
    <x v="10"/>
    <x v="3"/>
    <s v="  08 - 11 - 4"/>
    <d v="2025-08-20T00:00:00"/>
    <x v="3"/>
    <s v="OBRERO ESTABLE"/>
    <x v="4"/>
    <x v="0"/>
    <x v="0"/>
    <n v="150"/>
    <m/>
  </r>
  <r>
    <x v="110"/>
    <x v="114"/>
    <x v="10"/>
    <x v="4"/>
    <s v="  09 - 11 - 4"/>
    <d v="2025-08-20T00:00:00"/>
    <x v="3"/>
    <s v="OBRERO ESTABLE"/>
    <x v="4"/>
    <x v="0"/>
    <x v="0"/>
    <n v="150"/>
    <m/>
  </r>
  <r>
    <x v="111"/>
    <x v="115"/>
    <x v="11"/>
    <x v="0"/>
    <s v="  01 - 11 - 5"/>
    <d v="2025-08-20T00:00:00"/>
    <x v="0"/>
    <s v="EMPLEADO CONTRATADO"/>
    <x v="6"/>
    <x v="1"/>
    <x v="1"/>
    <n v="100"/>
    <m/>
  </r>
  <r>
    <x v="112"/>
    <x v="116"/>
    <x v="11"/>
    <x v="0"/>
    <s v="  01 - 11 - 6"/>
    <d v="2025-08-20T00:00:00"/>
    <x v="1"/>
    <s v="EMPLEADO ESTABLE"/>
    <x v="7"/>
    <x v="1"/>
    <x v="1"/>
    <n v="100"/>
    <m/>
  </r>
  <r>
    <x v="112"/>
    <x v="116"/>
    <x v="11"/>
    <x v="0"/>
    <s v="  01 - 11 - 6"/>
    <d v="2025-08-20T00:00:00"/>
    <x v="1"/>
    <s v="EMPLEADO ESTABLE"/>
    <x v="7"/>
    <x v="1"/>
    <x v="1"/>
    <n v="100"/>
    <m/>
  </r>
  <r>
    <x v="113"/>
    <x v="117"/>
    <x v="11"/>
    <x v="0"/>
    <s v="  01 - 11 - 5"/>
    <d v="2025-08-20T00:00:00"/>
    <x v="0"/>
    <s v="EMPLEADO CONTRATADO"/>
    <x v="6"/>
    <x v="2"/>
    <x v="2"/>
    <n v="100"/>
    <m/>
  </r>
  <r>
    <x v="114"/>
    <x v="118"/>
    <x v="11"/>
    <x v="0"/>
    <s v="  01 - 11 - 6"/>
    <d v="2025-08-20T00:00:00"/>
    <x v="1"/>
    <s v="EMPLEADO ESTABLE"/>
    <x v="7"/>
    <x v="2"/>
    <x v="2"/>
    <n v="100"/>
    <m/>
  </r>
  <r>
    <x v="115"/>
    <x v="119"/>
    <x v="12"/>
    <x v="0"/>
    <s v="  01 - 11 - 7"/>
    <d v="2025-08-21T00:00:00"/>
    <x v="2"/>
    <s v="OBRERO CONTRATADO"/>
    <x v="5"/>
    <x v="0"/>
    <x v="0"/>
    <n v="100"/>
    <m/>
  </r>
  <r>
    <x v="116"/>
    <x v="120"/>
    <x v="12"/>
    <x v="0"/>
    <s v="  01 - 11 - 8"/>
    <d v="2025-08-20T00:00:00"/>
    <x v="3"/>
    <s v="OBRERO ESTABLE"/>
    <x v="4"/>
    <x v="0"/>
    <x v="0"/>
    <n v="100"/>
    <m/>
  </r>
  <r>
    <x v="116"/>
    <x v="120"/>
    <x v="12"/>
    <x v="0"/>
    <s v="  01 - 11 - 8"/>
    <d v="2025-08-20T00:00:00"/>
    <x v="3"/>
    <s v="OBRERO ESTABLE"/>
    <x v="4"/>
    <x v="0"/>
    <x v="0"/>
    <n v="100"/>
    <m/>
  </r>
  <r>
    <x v="116"/>
    <x v="120"/>
    <x v="12"/>
    <x v="0"/>
    <s v="  01 - 11 - 8"/>
    <d v="2025-08-20T00:00:00"/>
    <x v="3"/>
    <s v="OBRERO ESTABLE"/>
    <x v="4"/>
    <x v="0"/>
    <x v="0"/>
    <n v="500"/>
    <m/>
  </r>
  <r>
    <x v="117"/>
    <x v="121"/>
    <x v="12"/>
    <x v="0"/>
    <s v="  01 - 11 - 7"/>
    <d v="2025-08-21T00:00:00"/>
    <x v="2"/>
    <s v="OBRERO CONTRATADO"/>
    <x v="5"/>
    <x v="2"/>
    <x v="2"/>
    <n v="200"/>
    <m/>
  </r>
  <r>
    <x v="118"/>
    <x v="122"/>
    <x v="12"/>
    <x v="1"/>
    <s v="  05 - 11 - 4"/>
    <d v="2025-08-20T00:00:00"/>
    <x v="3"/>
    <s v="OBRERO ESTABLE"/>
    <x v="4"/>
    <x v="0"/>
    <x v="0"/>
    <n v="100"/>
    <m/>
  </r>
  <r>
    <x v="119"/>
    <x v="123"/>
    <x v="12"/>
    <x v="2"/>
    <s v="  06 - 11 - 4"/>
    <d v="2025-08-20T00:00:00"/>
    <x v="3"/>
    <s v="OBRERO ESTABLE"/>
    <x v="4"/>
    <x v="4"/>
    <x v="3"/>
    <n v="100"/>
    <m/>
  </r>
  <r>
    <x v="120"/>
    <x v="124"/>
    <x v="12"/>
    <x v="3"/>
    <s v="  08 - 11 - 4"/>
    <d v="2025-08-20T00:00:00"/>
    <x v="3"/>
    <s v="OBRERO ESTABLE"/>
    <x v="4"/>
    <x v="0"/>
    <x v="0"/>
    <n v="100"/>
    <m/>
  </r>
  <r>
    <x v="121"/>
    <x v="125"/>
    <x v="12"/>
    <x v="4"/>
    <s v="  09 - 11 - 4"/>
    <d v="2025-08-20T00:00:00"/>
    <x v="3"/>
    <s v="OBRERO ESTABLE"/>
    <x v="4"/>
    <x v="0"/>
    <x v="0"/>
    <n v="100"/>
    <m/>
  </r>
  <r>
    <x v="122"/>
    <x v="126"/>
    <x v="13"/>
    <x v="0"/>
    <s v="  01 - 11 - 3"/>
    <d v="2025-08-20T00:00:00"/>
    <x v="2"/>
    <s v="OBRERO CONTRATADO"/>
    <x v="2"/>
    <x v="0"/>
    <x v="0"/>
    <n v="113"/>
    <m/>
  </r>
  <r>
    <x v="122"/>
    <x v="126"/>
    <x v="13"/>
    <x v="0"/>
    <s v="  01 - 11 - 3"/>
    <d v="2025-08-20T00:00:00"/>
    <x v="2"/>
    <s v="OBRERO CONTRATADO"/>
    <x v="2"/>
    <x v="0"/>
    <x v="0"/>
    <n v="930"/>
    <m/>
  </r>
  <r>
    <x v="122"/>
    <x v="126"/>
    <x v="13"/>
    <x v="0"/>
    <s v="  01 - 11 - 3"/>
    <d v="2025-08-20T00:00:00"/>
    <x v="2"/>
    <s v="OBRERO CONTRATADO"/>
    <x v="2"/>
    <x v="0"/>
    <x v="0"/>
    <n v="930"/>
    <m/>
  </r>
  <r>
    <x v="122"/>
    <x v="127"/>
    <x v="13"/>
    <x v="0"/>
    <s v="  01 - 11 - 4"/>
    <d v="2025-08-20T00:00:00"/>
    <x v="3"/>
    <s v="OBRERO ESTABLE"/>
    <x v="3"/>
    <x v="0"/>
    <x v="0"/>
    <n v="290"/>
    <m/>
  </r>
  <r>
    <x v="122"/>
    <x v="127"/>
    <x v="13"/>
    <x v="0"/>
    <s v="  01 - 11 - 4"/>
    <d v="2025-08-20T00:00:00"/>
    <x v="3"/>
    <s v="OBRERO ESTABLE"/>
    <x v="3"/>
    <x v="0"/>
    <x v="0"/>
    <n v="113"/>
    <m/>
  </r>
  <r>
    <x v="122"/>
    <x v="127"/>
    <x v="13"/>
    <x v="0"/>
    <s v="  01 - 11 - 4"/>
    <d v="2025-08-20T00:00:00"/>
    <x v="3"/>
    <s v="OBRERO ESTABLE"/>
    <x v="3"/>
    <x v="0"/>
    <x v="0"/>
    <n v="430"/>
    <m/>
  </r>
  <r>
    <x v="122"/>
    <x v="127"/>
    <x v="13"/>
    <x v="0"/>
    <s v="  01 - 11 - 4"/>
    <d v="2025-08-20T00:00:00"/>
    <x v="3"/>
    <s v="OBRERO ESTABLE"/>
    <x v="3"/>
    <x v="0"/>
    <x v="0"/>
    <n v="772"/>
    <m/>
  </r>
  <r>
    <x v="122"/>
    <x v="127"/>
    <x v="13"/>
    <x v="0"/>
    <s v="  01 - 11 - 4"/>
    <d v="2025-08-20T00:00:00"/>
    <x v="3"/>
    <s v="OBRERO ESTABLE"/>
    <x v="3"/>
    <x v="0"/>
    <x v="0"/>
    <n v="1632"/>
    <m/>
  </r>
  <r>
    <x v="122"/>
    <x v="127"/>
    <x v="13"/>
    <x v="0"/>
    <s v="  01 - 11 - 4"/>
    <d v="2025-08-20T00:00:00"/>
    <x v="3"/>
    <s v="OBRERO ESTABLE"/>
    <x v="3"/>
    <x v="0"/>
    <x v="0"/>
    <n v="120"/>
    <m/>
  </r>
  <r>
    <x v="122"/>
    <x v="127"/>
    <x v="13"/>
    <x v="0"/>
    <s v="  01 - 11 - 4"/>
    <d v="2025-08-20T00:00:00"/>
    <x v="3"/>
    <s v="OBRERO ESTABLE"/>
    <x v="3"/>
    <x v="0"/>
    <x v="0"/>
    <n v="120"/>
    <m/>
  </r>
  <r>
    <x v="122"/>
    <x v="127"/>
    <x v="13"/>
    <x v="0"/>
    <s v="  01 - 11 - 4"/>
    <d v="2025-08-20T00:00:00"/>
    <x v="3"/>
    <s v="OBRERO ESTABLE"/>
    <x v="3"/>
    <x v="0"/>
    <x v="0"/>
    <n v="226"/>
    <m/>
  </r>
  <r>
    <x v="123"/>
    <x v="128"/>
    <x v="13"/>
    <x v="0"/>
    <s v="  01 - 11 - 1"/>
    <d v="2025-08-20T00:00:00"/>
    <x v="0"/>
    <s v="EMPLEADO CONTRATADO"/>
    <x v="0"/>
    <x v="1"/>
    <x v="1"/>
    <n v="1416"/>
    <m/>
  </r>
  <r>
    <x v="123"/>
    <x v="128"/>
    <x v="13"/>
    <x v="0"/>
    <s v="  01 - 11 - 1"/>
    <d v="2025-08-20T00:00:00"/>
    <x v="0"/>
    <s v="EMPLEADO CONTRATADO"/>
    <x v="0"/>
    <x v="1"/>
    <x v="1"/>
    <n v="1416"/>
    <m/>
  </r>
  <r>
    <x v="123"/>
    <x v="128"/>
    <x v="13"/>
    <x v="0"/>
    <s v="  01 - 11 - 1"/>
    <d v="2025-08-20T00:00:00"/>
    <x v="0"/>
    <s v="EMPLEADO CONTRATADO"/>
    <x v="0"/>
    <x v="1"/>
    <x v="1"/>
    <n v="113"/>
    <m/>
  </r>
  <r>
    <x v="123"/>
    <x v="129"/>
    <x v="13"/>
    <x v="0"/>
    <s v="  01 - 11 - 2"/>
    <d v="2025-08-21T00:00:00"/>
    <x v="1"/>
    <s v="EMPLEADO ESTABLE"/>
    <x v="1"/>
    <x v="1"/>
    <x v="1"/>
    <n v="1180"/>
    <m/>
  </r>
  <r>
    <x v="123"/>
    <x v="129"/>
    <x v="13"/>
    <x v="0"/>
    <s v="  01 - 11 - 2"/>
    <d v="2025-08-21T00:00:00"/>
    <x v="1"/>
    <s v="EMPLEADO ESTABLE"/>
    <x v="1"/>
    <x v="1"/>
    <x v="1"/>
    <n v="22.38"/>
    <m/>
  </r>
  <r>
    <x v="123"/>
    <x v="129"/>
    <x v="13"/>
    <x v="0"/>
    <s v="  01 - 11 - 2"/>
    <d v="2025-08-21T00:00:00"/>
    <x v="1"/>
    <s v="EMPLEADO ESTABLE"/>
    <x v="1"/>
    <x v="1"/>
    <x v="1"/>
    <n v="100"/>
    <m/>
  </r>
  <r>
    <x v="123"/>
    <x v="129"/>
    <x v="13"/>
    <x v="0"/>
    <s v="  01 - 11 - 2"/>
    <d v="2025-08-21T00:00:00"/>
    <x v="1"/>
    <s v="EMPLEADO ESTABLE"/>
    <x v="1"/>
    <x v="1"/>
    <x v="1"/>
    <n v="113"/>
    <m/>
  </r>
  <r>
    <x v="123"/>
    <x v="129"/>
    <x v="13"/>
    <x v="0"/>
    <s v="  01 - 11 - 2"/>
    <d v="2025-08-21T00:00:00"/>
    <x v="1"/>
    <s v="EMPLEADO ESTABLE"/>
    <x v="1"/>
    <x v="1"/>
    <x v="1"/>
    <n v="120"/>
    <m/>
  </r>
  <r>
    <x v="123"/>
    <x v="129"/>
    <x v="13"/>
    <x v="0"/>
    <s v="  01 - 11 - 2"/>
    <d v="2025-08-21T00:00:00"/>
    <x v="1"/>
    <s v="EMPLEADO ESTABLE"/>
    <x v="1"/>
    <x v="1"/>
    <x v="1"/>
    <n v="69.26000000000001"/>
    <m/>
  </r>
  <r>
    <x v="123"/>
    <x v="129"/>
    <x v="13"/>
    <x v="0"/>
    <s v="  01 - 11 - 2"/>
    <d v="2025-08-21T00:00:00"/>
    <x v="1"/>
    <s v="EMPLEADO ESTABLE"/>
    <x v="1"/>
    <x v="1"/>
    <x v="1"/>
    <n v="430"/>
    <m/>
  </r>
  <r>
    <x v="124"/>
    <x v="130"/>
    <x v="13"/>
    <x v="0"/>
    <s v="  01 - 11 - 1"/>
    <d v="2025-08-20T00:00:00"/>
    <x v="0"/>
    <s v="EMPLEADO CONTRATADO"/>
    <x v="0"/>
    <x v="2"/>
    <x v="2"/>
    <n v="1416"/>
    <m/>
  </r>
  <r>
    <x v="124"/>
    <x v="131"/>
    <x v="13"/>
    <x v="0"/>
    <s v="  01 - 11 - 4"/>
    <d v="2025-08-20T00:00:00"/>
    <x v="3"/>
    <s v="OBRERO ESTABLE"/>
    <x v="3"/>
    <x v="2"/>
    <x v="2"/>
    <n v="113"/>
    <m/>
  </r>
  <r>
    <x v="124"/>
    <x v="131"/>
    <x v="13"/>
    <x v="0"/>
    <s v="  01 - 11 - 4"/>
    <d v="2025-08-20T00:00:00"/>
    <x v="3"/>
    <s v="OBRERO ESTABLE"/>
    <x v="3"/>
    <x v="2"/>
    <x v="2"/>
    <n v="120"/>
    <m/>
  </r>
  <r>
    <x v="124"/>
    <x v="131"/>
    <x v="13"/>
    <x v="0"/>
    <s v="  01 - 11 - 4"/>
    <d v="2025-08-20T00:00:00"/>
    <x v="3"/>
    <s v="OBRERO ESTABLE"/>
    <x v="3"/>
    <x v="2"/>
    <x v="2"/>
    <n v="930"/>
    <m/>
  </r>
  <r>
    <x v="125"/>
    <x v="132"/>
    <x v="13"/>
    <x v="1"/>
    <s v="  05 - 11 - 2"/>
    <d v="2025-08-20T00:00:00"/>
    <x v="2"/>
    <s v="OBRERO CONTRATADO"/>
    <x v="2"/>
    <x v="0"/>
    <x v="0"/>
    <n v="930"/>
    <m/>
  </r>
  <r>
    <x v="125"/>
    <x v="132"/>
    <x v="13"/>
    <x v="1"/>
    <s v="  05 - 11 - 2"/>
    <d v="2025-08-20T00:00:00"/>
    <x v="2"/>
    <s v="OBRERO CONTRATADO"/>
    <x v="2"/>
    <x v="0"/>
    <x v="0"/>
    <n v="113"/>
    <m/>
  </r>
  <r>
    <x v="126"/>
    <x v="133"/>
    <x v="13"/>
    <x v="2"/>
    <s v="  06 - 11 - 3"/>
    <d v="2025-08-20T00:00:00"/>
    <x v="3"/>
    <s v="OBRERO ESTABLE"/>
    <x v="3"/>
    <x v="0"/>
    <x v="0"/>
    <n v="120"/>
    <m/>
  </r>
  <r>
    <x v="126"/>
    <x v="133"/>
    <x v="13"/>
    <x v="2"/>
    <s v="  06 - 11 - 3"/>
    <d v="2025-08-20T00:00:00"/>
    <x v="3"/>
    <s v="OBRERO ESTABLE"/>
    <x v="3"/>
    <x v="0"/>
    <x v="0"/>
    <n v="930"/>
    <m/>
  </r>
  <r>
    <x v="127"/>
    <x v="134"/>
    <x v="13"/>
    <x v="3"/>
    <s v="  08 - 11 - 3"/>
    <d v="2025-08-20T00:00:00"/>
    <x v="3"/>
    <s v="OBRERO ESTABLE"/>
    <x v="3"/>
    <x v="0"/>
    <x v="0"/>
    <n v="120"/>
    <m/>
  </r>
  <r>
    <x v="127"/>
    <x v="134"/>
    <x v="13"/>
    <x v="3"/>
    <s v="  08 - 11 - 3"/>
    <d v="2025-08-20T00:00:00"/>
    <x v="3"/>
    <s v="OBRERO ESTABLE"/>
    <x v="3"/>
    <x v="0"/>
    <x v="0"/>
    <n v="930"/>
    <m/>
  </r>
  <r>
    <x v="127"/>
    <x v="134"/>
    <x v="13"/>
    <x v="3"/>
    <s v="  08 - 11 - 3"/>
    <d v="2025-08-20T00:00:00"/>
    <x v="3"/>
    <s v="OBRERO ESTABLE"/>
    <x v="3"/>
    <x v="0"/>
    <x v="0"/>
    <n v="113"/>
    <m/>
  </r>
  <r>
    <x v="128"/>
    <x v="135"/>
    <x v="13"/>
    <x v="4"/>
    <s v="  09 - 11 - 3"/>
    <d v="2025-08-20T00:00:00"/>
    <x v="3"/>
    <s v="OBRERO ESTABLE"/>
    <x v="3"/>
    <x v="3"/>
    <x v="3"/>
    <n v="113"/>
    <m/>
  </r>
  <r>
    <x v="128"/>
    <x v="135"/>
    <x v="13"/>
    <x v="4"/>
    <s v="  09 - 11 - 3"/>
    <d v="2025-08-20T00:00:00"/>
    <x v="3"/>
    <s v="OBRERO ESTABLE"/>
    <x v="3"/>
    <x v="3"/>
    <x v="3"/>
    <n v="120"/>
    <m/>
  </r>
  <r>
    <x v="128"/>
    <x v="135"/>
    <x v="13"/>
    <x v="4"/>
    <s v="  09 - 11 - 3"/>
    <d v="2025-08-20T00:00:00"/>
    <x v="3"/>
    <s v="OBRERO ESTABLE"/>
    <x v="3"/>
    <x v="3"/>
    <x v="3"/>
    <n v="930"/>
    <m/>
  </r>
  <r>
    <x v="129"/>
    <x v="136"/>
    <x v="14"/>
    <x v="0"/>
    <s v="  01 - 11 - 3"/>
    <d v="2025-08-20T00:00:00"/>
    <x v="2"/>
    <s v="OBRERO CONTRATADO"/>
    <x v="2"/>
    <x v="0"/>
    <x v="0"/>
    <n v="840"/>
    <m/>
  </r>
  <r>
    <x v="129"/>
    <x v="136"/>
    <x v="14"/>
    <x v="0"/>
    <s v="  01 - 11 - 3"/>
    <d v="2025-08-20T00:00:00"/>
    <x v="2"/>
    <s v="OBRERO CONTRATADO"/>
    <x v="2"/>
    <x v="0"/>
    <x v="0"/>
    <n v="196"/>
    <m/>
  </r>
  <r>
    <x v="129"/>
    <x v="136"/>
    <x v="14"/>
    <x v="0"/>
    <s v="  01 - 11 - 3"/>
    <d v="2025-08-20T00:00:00"/>
    <x v="2"/>
    <s v="OBRERO CONTRATADO"/>
    <x v="2"/>
    <x v="0"/>
    <x v="0"/>
    <n v="224"/>
    <m/>
  </r>
  <r>
    <x v="129"/>
    <x v="137"/>
    <x v="14"/>
    <x v="0"/>
    <s v="  01 - 11 - 4"/>
    <d v="2025-08-20T00:00:00"/>
    <x v="3"/>
    <s v="OBRERO ESTABLE"/>
    <x v="3"/>
    <x v="0"/>
    <x v="0"/>
    <n v="434"/>
    <m/>
  </r>
  <r>
    <x v="129"/>
    <x v="137"/>
    <x v="14"/>
    <x v="0"/>
    <s v="  01 - 11 - 4"/>
    <d v="2025-08-20T00:00:00"/>
    <x v="3"/>
    <s v="OBRERO ESTABLE"/>
    <x v="3"/>
    <x v="0"/>
    <x v="0"/>
    <n v="182"/>
    <m/>
  </r>
  <r>
    <x v="129"/>
    <x v="137"/>
    <x v="14"/>
    <x v="0"/>
    <s v="  01 - 11 - 4"/>
    <d v="2025-08-20T00:00:00"/>
    <x v="3"/>
    <s v="OBRERO ESTABLE"/>
    <x v="3"/>
    <x v="0"/>
    <x v="0"/>
    <n v="168"/>
    <m/>
  </r>
  <r>
    <x v="129"/>
    <x v="137"/>
    <x v="14"/>
    <x v="0"/>
    <s v="  01 - 11 - 4"/>
    <d v="2025-08-20T00:00:00"/>
    <x v="3"/>
    <s v="OBRERO ESTABLE"/>
    <x v="3"/>
    <x v="0"/>
    <x v="0"/>
    <n v="742"/>
    <m/>
  </r>
  <r>
    <x v="129"/>
    <x v="137"/>
    <x v="14"/>
    <x v="0"/>
    <s v="  01 - 11 - 4"/>
    <d v="2025-08-20T00:00:00"/>
    <x v="3"/>
    <s v="OBRERO ESTABLE"/>
    <x v="3"/>
    <x v="0"/>
    <x v="0"/>
    <n v="742"/>
    <m/>
  </r>
  <r>
    <x v="129"/>
    <x v="137"/>
    <x v="14"/>
    <x v="0"/>
    <s v="  01 - 11 - 4"/>
    <d v="2025-08-20T00:00:00"/>
    <x v="3"/>
    <s v="OBRERO ESTABLE"/>
    <x v="3"/>
    <x v="0"/>
    <x v="0"/>
    <n v="322"/>
    <m/>
  </r>
  <r>
    <x v="129"/>
    <x v="137"/>
    <x v="14"/>
    <x v="0"/>
    <s v="  01 - 11 - 4"/>
    <d v="2025-08-20T00:00:00"/>
    <x v="3"/>
    <s v="OBRERO ESTABLE"/>
    <x v="3"/>
    <x v="0"/>
    <x v="0"/>
    <n v="196"/>
    <m/>
  </r>
  <r>
    <x v="129"/>
    <x v="137"/>
    <x v="14"/>
    <x v="0"/>
    <s v="  01 - 11 - 4"/>
    <d v="2025-08-20T00:00:00"/>
    <x v="3"/>
    <s v="OBRERO ESTABLE"/>
    <x v="3"/>
    <x v="0"/>
    <x v="0"/>
    <n v="308"/>
    <m/>
  </r>
  <r>
    <x v="129"/>
    <x v="137"/>
    <x v="14"/>
    <x v="0"/>
    <s v="  01 - 11 - 4"/>
    <d v="2025-08-20T00:00:00"/>
    <x v="3"/>
    <s v="OBRERO ESTABLE"/>
    <x v="3"/>
    <x v="0"/>
    <x v="0"/>
    <n v="896"/>
    <m/>
  </r>
  <r>
    <x v="129"/>
    <x v="138"/>
    <x v="14"/>
    <x v="0"/>
    <s v="  01 - 11 - 2"/>
    <d v="2025-08-21T00:00:00"/>
    <x v="1"/>
    <s v="EMPLEADO ESTABLE"/>
    <x v="1"/>
    <x v="0"/>
    <x v="0"/>
    <n v="518"/>
    <m/>
  </r>
  <r>
    <x v="129"/>
    <x v="138"/>
    <x v="14"/>
    <x v="0"/>
    <s v="  01 - 11 - 2"/>
    <d v="2025-08-21T00:00:00"/>
    <x v="1"/>
    <s v="EMPLEADO ESTABLE"/>
    <x v="1"/>
    <x v="0"/>
    <x v="0"/>
    <n v="1120"/>
    <m/>
  </r>
  <r>
    <x v="129"/>
    <x v="138"/>
    <x v="14"/>
    <x v="0"/>
    <s v="  01 - 11 - 2"/>
    <d v="2025-08-21T00:00:00"/>
    <x v="1"/>
    <s v="EMPLEADO ESTABLE"/>
    <x v="1"/>
    <x v="0"/>
    <x v="0"/>
    <n v="742"/>
    <m/>
  </r>
  <r>
    <x v="129"/>
    <x v="138"/>
    <x v="14"/>
    <x v="0"/>
    <s v="  01 - 11 - 2"/>
    <d v="2025-08-21T00:00:00"/>
    <x v="1"/>
    <s v="EMPLEADO ESTABLE"/>
    <x v="1"/>
    <x v="0"/>
    <x v="0"/>
    <n v="182"/>
    <m/>
  </r>
  <r>
    <x v="130"/>
    <x v="139"/>
    <x v="14"/>
    <x v="0"/>
    <s v="  01 - 11 - 1"/>
    <d v="2025-08-20T00:00:00"/>
    <x v="0"/>
    <s v="EMPLEADO CONTRATADO"/>
    <x v="0"/>
    <x v="1"/>
    <x v="1"/>
    <n v="476"/>
    <m/>
  </r>
  <r>
    <x v="130"/>
    <x v="140"/>
    <x v="14"/>
    <x v="0"/>
    <s v="  01 - 11 - 4"/>
    <d v="2025-08-20T00:00:00"/>
    <x v="3"/>
    <s v="OBRERO ESTABLE"/>
    <x v="3"/>
    <x v="1"/>
    <x v="1"/>
    <n v="308"/>
    <m/>
  </r>
  <r>
    <x v="130"/>
    <x v="141"/>
    <x v="14"/>
    <x v="0"/>
    <s v="  01 - 11 - 2"/>
    <d v="2025-08-21T00:00:00"/>
    <x v="1"/>
    <s v="EMPLEADO ESTABLE"/>
    <x v="1"/>
    <x v="1"/>
    <x v="1"/>
    <n v="476"/>
    <m/>
  </r>
  <r>
    <x v="131"/>
    <x v="142"/>
    <x v="14"/>
    <x v="1"/>
    <s v="  05 - 11 - 1"/>
    <d v="2025-08-20T00:00:00"/>
    <x v="1"/>
    <s v="EMPLEADO ESTABLE"/>
    <x v="1"/>
    <x v="0"/>
    <x v="0"/>
    <n v="266"/>
    <m/>
  </r>
  <r>
    <x v="131"/>
    <x v="143"/>
    <x v="14"/>
    <x v="1"/>
    <s v="  05 - 11 - 2"/>
    <d v="2025-08-20T00:00:00"/>
    <x v="2"/>
    <s v="OBRERO CONTRATADO"/>
    <x v="2"/>
    <x v="0"/>
    <x v="0"/>
    <n v="154"/>
    <m/>
  </r>
  <r>
    <x v="131"/>
    <x v="143"/>
    <x v="14"/>
    <x v="1"/>
    <s v="  05 - 11 - 2"/>
    <d v="2025-08-20T00:00:00"/>
    <x v="2"/>
    <s v="OBRERO CONTRATADO"/>
    <x v="2"/>
    <x v="0"/>
    <x v="0"/>
    <n v="392"/>
    <m/>
  </r>
  <r>
    <x v="131"/>
    <x v="143"/>
    <x v="14"/>
    <x v="1"/>
    <s v="  05 - 11 - 2"/>
    <d v="2025-08-20T00:00:00"/>
    <x v="2"/>
    <s v="OBRERO CONTRATADO"/>
    <x v="2"/>
    <x v="0"/>
    <x v="0"/>
    <n v="98"/>
    <m/>
  </r>
  <r>
    <x v="131"/>
    <x v="144"/>
    <x v="14"/>
    <x v="1"/>
    <s v="  05 - 11 - 3"/>
    <d v="2025-08-20T00:00:00"/>
    <x v="3"/>
    <s v="OBRERO ESTABLE"/>
    <x v="3"/>
    <x v="0"/>
    <x v="0"/>
    <n v="28"/>
    <m/>
  </r>
  <r>
    <x v="131"/>
    <x v="144"/>
    <x v="14"/>
    <x v="1"/>
    <s v="  05 - 11 - 4"/>
    <d v="2025-08-20T00:00:00"/>
    <x v="3"/>
    <s v="OBRERO ESTABLE"/>
    <x v="4"/>
    <x v="0"/>
    <x v="0"/>
    <n v="266"/>
    <m/>
  </r>
  <r>
    <x v="132"/>
    <x v="145"/>
    <x v="14"/>
    <x v="2"/>
    <s v="  06 - 11 - 2"/>
    <d v="2025-08-20T00:00:00"/>
    <x v="2"/>
    <s v="OBRERO CONTRATADO"/>
    <x v="2"/>
    <x v="0"/>
    <x v="0"/>
    <n v="28"/>
    <m/>
  </r>
  <r>
    <x v="132"/>
    <x v="146"/>
    <x v="14"/>
    <x v="2"/>
    <s v="  06 - 11 - 3"/>
    <d v="2025-08-20T00:00:00"/>
    <x v="3"/>
    <s v="OBRERO ESTABLE"/>
    <x v="3"/>
    <x v="0"/>
    <x v="0"/>
    <n v="28"/>
    <m/>
  </r>
  <r>
    <x v="132"/>
    <x v="146"/>
    <x v="14"/>
    <x v="2"/>
    <s v="  06 - 11 - 3"/>
    <d v="2025-08-20T00:00:00"/>
    <x v="3"/>
    <s v="OBRERO ESTABLE"/>
    <x v="3"/>
    <x v="0"/>
    <x v="0"/>
    <n v="280"/>
    <m/>
  </r>
  <r>
    <x v="133"/>
    <x v="147"/>
    <x v="14"/>
    <x v="2"/>
    <s v="  06 - 11 - 3"/>
    <d v="2025-08-20T00:00:00"/>
    <x v="3"/>
    <s v="OBRERO ESTABLE"/>
    <x v="3"/>
    <x v="3"/>
    <x v="3"/>
    <n v="322"/>
    <m/>
  </r>
  <r>
    <x v="133"/>
    <x v="148"/>
    <x v="14"/>
    <x v="2"/>
    <s v="  06 - 11 - 4"/>
    <d v="2025-08-20T00:00:00"/>
    <x v="3"/>
    <s v="OBRERO ESTABLE"/>
    <x v="4"/>
    <x v="4"/>
    <x v="3"/>
    <n v="126"/>
    <m/>
  </r>
  <r>
    <x v="134"/>
    <x v="149"/>
    <x v="14"/>
    <x v="2"/>
    <s v="  06 - 11 - 1"/>
    <d v="2025-08-20T00:00:00"/>
    <x v="1"/>
    <s v="EMPLEADO ESTABLE"/>
    <x v="1"/>
    <x v="1"/>
    <x v="1"/>
    <n v="238"/>
    <m/>
  </r>
  <r>
    <x v="135"/>
    <x v="150"/>
    <x v="14"/>
    <x v="3"/>
    <s v="  08 - 11 - 2"/>
    <d v="2025-08-20T00:00:00"/>
    <x v="2"/>
    <s v="OBRERO CONTRATADO"/>
    <x v="2"/>
    <x v="0"/>
    <x v="0"/>
    <n v="364"/>
    <m/>
  </r>
  <r>
    <x v="135"/>
    <x v="151"/>
    <x v="14"/>
    <x v="3"/>
    <s v="  08 - 11 - 3"/>
    <d v="2025-08-20T00:00:00"/>
    <x v="3"/>
    <s v="OBRERO ESTABLE"/>
    <x v="3"/>
    <x v="0"/>
    <x v="0"/>
    <n v="294"/>
    <m/>
  </r>
  <r>
    <x v="135"/>
    <x v="151"/>
    <x v="14"/>
    <x v="3"/>
    <s v="  08 - 11 - 3"/>
    <d v="2025-08-20T00:00:00"/>
    <x v="3"/>
    <s v="OBRERO ESTABLE"/>
    <x v="3"/>
    <x v="0"/>
    <x v="0"/>
    <n v="378"/>
    <m/>
  </r>
  <r>
    <x v="135"/>
    <x v="151"/>
    <x v="14"/>
    <x v="3"/>
    <s v="  08 - 11 - 4"/>
    <d v="2025-08-20T00:00:00"/>
    <x v="3"/>
    <s v="OBRERO ESTABLE"/>
    <x v="4"/>
    <x v="0"/>
    <x v="0"/>
    <n v="182"/>
    <m/>
  </r>
  <r>
    <x v="136"/>
    <x v="152"/>
    <x v="14"/>
    <x v="4"/>
    <s v="  09 - 11 - 3"/>
    <d v="2025-08-20T00:00:00"/>
    <x v="3"/>
    <s v="OBRERO ESTABLE"/>
    <x v="3"/>
    <x v="0"/>
    <x v="0"/>
    <n v="378"/>
    <m/>
  </r>
  <r>
    <x v="136"/>
    <x v="152"/>
    <x v="14"/>
    <x v="4"/>
    <s v="  09 - 11 - 3"/>
    <d v="2025-08-20T00:00:00"/>
    <x v="3"/>
    <s v="OBRERO ESTABLE"/>
    <x v="3"/>
    <x v="0"/>
    <x v="0"/>
    <n v="686"/>
    <m/>
  </r>
  <r>
    <x v="136"/>
    <x v="152"/>
    <x v="14"/>
    <x v="4"/>
    <s v="  09 - 11 - 3"/>
    <d v="2025-08-20T00:00:00"/>
    <x v="3"/>
    <s v="OBRERO ESTABLE"/>
    <x v="3"/>
    <x v="0"/>
    <x v="0"/>
    <n v="420"/>
    <m/>
  </r>
  <r>
    <x v="136"/>
    <x v="152"/>
    <x v="14"/>
    <x v="4"/>
    <s v="  09 - 11 - 3"/>
    <d v="2025-08-20T00:00:00"/>
    <x v="3"/>
    <s v="OBRERO ESTABLE"/>
    <x v="3"/>
    <x v="0"/>
    <x v="0"/>
    <n v="378"/>
    <m/>
  </r>
  <r>
    <x v="136"/>
    <x v="152"/>
    <x v="14"/>
    <x v="4"/>
    <s v="  09 - 11 - 4"/>
    <d v="2025-08-20T00:00:00"/>
    <x v="3"/>
    <s v="OBRERO ESTABLE"/>
    <x v="4"/>
    <x v="0"/>
    <x v="0"/>
    <n v="322"/>
    <m/>
  </r>
  <r>
    <x v="137"/>
    <x v="153"/>
    <x v="14"/>
    <x v="4"/>
    <s v="  09 - 11 - 3"/>
    <d v="2025-08-20T00:00:00"/>
    <x v="3"/>
    <s v="OBRERO ESTABLE"/>
    <x v="3"/>
    <x v="3"/>
    <x v="3"/>
    <n v="364"/>
    <m/>
  </r>
  <r>
    <x v="138"/>
    <x v="154"/>
    <x v="15"/>
    <x v="0"/>
    <s v="  01 - 11 - 3"/>
    <d v="2025-08-20T00:00:00"/>
    <x v="2"/>
    <s v="OBRERO CONTRATADO"/>
    <x v="2"/>
    <x v="0"/>
    <x v="0"/>
    <n v="1148"/>
    <m/>
  </r>
  <r>
    <x v="138"/>
    <x v="155"/>
    <x v="15"/>
    <x v="0"/>
    <s v="  01 - 11 - 4"/>
    <d v="2025-08-20T00:00:00"/>
    <x v="3"/>
    <s v="OBRERO ESTABLE"/>
    <x v="3"/>
    <x v="0"/>
    <x v="0"/>
    <n v="3780"/>
    <m/>
  </r>
  <r>
    <x v="138"/>
    <x v="155"/>
    <x v="15"/>
    <x v="0"/>
    <s v="  01 - 11 - 8"/>
    <d v="2025-08-20T00:00:00"/>
    <x v="3"/>
    <s v="OBRERO ESTABLE"/>
    <x v="4"/>
    <x v="0"/>
    <x v="0"/>
    <n v="294"/>
    <m/>
  </r>
  <r>
    <x v="138"/>
    <x v="156"/>
    <x v="15"/>
    <x v="0"/>
    <s v="  01 - 11 - 2"/>
    <d v="2025-08-21T00:00:00"/>
    <x v="1"/>
    <s v="EMPLEADO ESTABLE"/>
    <x v="1"/>
    <x v="0"/>
    <x v="0"/>
    <n v="350"/>
    <m/>
  </r>
  <r>
    <x v="139"/>
    <x v="157"/>
    <x v="15"/>
    <x v="1"/>
    <s v="  05 - 11 - 2"/>
    <d v="2025-08-20T00:00:00"/>
    <x v="2"/>
    <s v="OBRERO CONTRATADO"/>
    <x v="2"/>
    <x v="0"/>
    <x v="0"/>
    <n v="14"/>
    <m/>
  </r>
  <r>
    <x v="139"/>
    <x v="157"/>
    <x v="15"/>
    <x v="1"/>
    <s v="  05 - 11 - 2"/>
    <d v="2025-08-20T00:00:00"/>
    <x v="2"/>
    <s v="OBRERO CONTRATADO"/>
    <x v="2"/>
    <x v="0"/>
    <x v="0"/>
    <n v="56"/>
    <m/>
  </r>
  <r>
    <x v="139"/>
    <x v="158"/>
    <x v="15"/>
    <x v="1"/>
    <s v="  05 - 11 - 3"/>
    <d v="2025-08-20T00:00:00"/>
    <x v="3"/>
    <s v="OBRERO ESTABLE"/>
    <x v="3"/>
    <x v="0"/>
    <x v="0"/>
    <n v="42"/>
    <m/>
  </r>
  <r>
    <x v="140"/>
    <x v="159"/>
    <x v="15"/>
    <x v="2"/>
    <s v="  06 - 11 - 2"/>
    <d v="2025-08-20T00:00:00"/>
    <x v="2"/>
    <s v="OBRERO CONTRATADO"/>
    <x v="2"/>
    <x v="0"/>
    <x v="0"/>
    <n v="98"/>
    <m/>
  </r>
  <r>
    <x v="140"/>
    <x v="160"/>
    <x v="15"/>
    <x v="2"/>
    <s v="  06 - 11 - 3"/>
    <d v="2025-08-20T00:00:00"/>
    <x v="3"/>
    <s v="OBRERO ESTABLE"/>
    <x v="3"/>
    <x v="0"/>
    <x v="0"/>
    <n v="84"/>
    <m/>
  </r>
  <r>
    <x v="140"/>
    <x v="160"/>
    <x v="15"/>
    <x v="2"/>
    <s v="  06 - 11 - 3"/>
    <d v="2025-08-20T00:00:00"/>
    <x v="3"/>
    <s v="OBRERO ESTABLE"/>
    <x v="3"/>
    <x v="0"/>
    <x v="0"/>
    <n v="308"/>
    <m/>
  </r>
  <r>
    <x v="141"/>
    <x v="161"/>
    <x v="15"/>
    <x v="2"/>
    <s v="  06 - 11 - 1"/>
    <d v="2025-08-20T00:00:00"/>
    <x v="1"/>
    <s v="EMPLEADO ESTABLE"/>
    <x v="1"/>
    <x v="1"/>
    <x v="1"/>
    <n v="14"/>
    <m/>
  </r>
  <r>
    <x v="142"/>
    <x v="162"/>
    <x v="15"/>
    <x v="3"/>
    <s v="  08 - 11 - 2"/>
    <d v="2025-08-20T00:00:00"/>
    <x v="2"/>
    <s v="OBRERO CONTRATADO"/>
    <x v="2"/>
    <x v="0"/>
    <x v="0"/>
    <n v="182"/>
    <m/>
  </r>
  <r>
    <x v="142"/>
    <x v="162"/>
    <x v="15"/>
    <x v="3"/>
    <s v="  08 - 11 - 2"/>
    <d v="2025-08-20T00:00:00"/>
    <x v="2"/>
    <s v="OBRERO CONTRATADO"/>
    <x v="2"/>
    <x v="0"/>
    <x v="0"/>
    <n v="168"/>
    <m/>
  </r>
  <r>
    <x v="142"/>
    <x v="163"/>
    <x v="15"/>
    <x v="3"/>
    <s v="  08 - 11 - 3"/>
    <d v="2025-08-20T00:00:00"/>
    <x v="3"/>
    <s v="OBRERO ESTABLE"/>
    <x v="3"/>
    <x v="0"/>
    <x v="0"/>
    <n v="252"/>
    <m/>
  </r>
  <r>
    <x v="142"/>
    <x v="163"/>
    <x v="15"/>
    <x v="3"/>
    <s v="  08 - 11 - 3"/>
    <d v="2025-08-20T00:00:00"/>
    <x v="3"/>
    <s v="OBRERO ESTABLE"/>
    <x v="3"/>
    <x v="0"/>
    <x v="0"/>
    <n v="182"/>
    <m/>
  </r>
  <r>
    <x v="142"/>
    <x v="163"/>
    <x v="15"/>
    <x v="3"/>
    <s v="  08 - 11 - 3"/>
    <d v="2025-08-20T00:00:00"/>
    <x v="3"/>
    <s v="OBRERO ESTABLE"/>
    <x v="3"/>
    <x v="0"/>
    <x v="0"/>
    <n v="168"/>
    <m/>
  </r>
  <r>
    <x v="142"/>
    <x v="163"/>
    <x v="15"/>
    <x v="3"/>
    <s v="  08 - 11 - 4"/>
    <d v="2025-08-20T00:00:00"/>
    <x v="3"/>
    <s v="OBRERO ESTABLE"/>
    <x v="4"/>
    <x v="0"/>
    <x v="0"/>
    <n v="98"/>
    <m/>
  </r>
  <r>
    <x v="143"/>
    <x v="164"/>
    <x v="15"/>
    <x v="4"/>
    <s v="  09 - 11 - 3"/>
    <d v="2025-08-20T00:00:00"/>
    <x v="3"/>
    <s v="OBRERO ESTABLE"/>
    <x v="3"/>
    <x v="3"/>
    <x v="3"/>
    <n v="630"/>
    <m/>
  </r>
  <r>
    <x v="144"/>
    <x v="165"/>
    <x v="16"/>
    <x v="0"/>
    <s v="  01 - 11 - 2"/>
    <d v="2025-08-21T00:00:00"/>
    <x v="1"/>
    <s v="EMPLEADO ESTABLE"/>
    <x v="1"/>
    <x v="1"/>
    <x v="1"/>
    <n v="40"/>
    <m/>
  </r>
  <r>
    <x v="145"/>
    <x v="166"/>
    <x v="16"/>
    <x v="1"/>
    <s v="  05 - 11 - 1"/>
    <d v="2025-08-20T00:00:00"/>
    <x v="1"/>
    <s v="EMPLEADO ESTABLE"/>
    <x v="1"/>
    <x v="2"/>
    <x v="2"/>
    <n v="40"/>
    <m/>
  </r>
  <r>
    <x v="146"/>
    <x v="167"/>
    <x v="16"/>
    <x v="2"/>
    <s v="  06 - 11 - 1"/>
    <d v="2025-08-20T00:00:00"/>
    <x v="1"/>
    <s v="EMPLEADO ESTABLE"/>
    <x v="1"/>
    <x v="2"/>
    <x v="2"/>
    <n v="40"/>
    <m/>
  </r>
  <r>
    <x v="147"/>
    <x v="168"/>
    <x v="16"/>
    <x v="3"/>
    <s v="  08 - 11 - 1"/>
    <d v="2025-08-20T00:00:00"/>
    <x v="1"/>
    <s v="EMPLEADO ESTABLE"/>
    <x v="1"/>
    <x v="2"/>
    <x v="2"/>
    <n v="40"/>
    <m/>
  </r>
  <r>
    <x v="148"/>
    <x v="169"/>
    <x v="16"/>
    <x v="4"/>
    <s v="  09 - 11 - 2"/>
    <d v="2025-08-20T00:00:00"/>
    <x v="1"/>
    <s v="EMPLEADO ESTABLE"/>
    <x v="1"/>
    <x v="2"/>
    <x v="2"/>
    <n v="40"/>
    <m/>
  </r>
  <r>
    <x v="149"/>
    <x v="170"/>
    <x v="17"/>
    <x v="0"/>
    <s v="  01 - 11 - 1"/>
    <d v="2025-08-20T00:00:00"/>
    <x v="0"/>
    <s v="EMPLEADO CONTRATADO"/>
    <x v="0"/>
    <x v="0"/>
    <x v="0"/>
    <n v="113"/>
    <m/>
  </r>
  <r>
    <x v="149"/>
    <x v="171"/>
    <x v="17"/>
    <x v="0"/>
    <s v="  01 - 11 - 3"/>
    <d v="2025-08-20T00:00:00"/>
    <x v="2"/>
    <s v="OBRERO CONTRATADO"/>
    <x v="2"/>
    <x v="0"/>
    <x v="0"/>
    <n v="565"/>
    <m/>
  </r>
  <r>
    <x v="149"/>
    <x v="171"/>
    <x v="17"/>
    <x v="0"/>
    <s v="  01 - 11 - 3"/>
    <d v="2025-08-20T00:00:00"/>
    <x v="2"/>
    <s v="OBRERO CONTRATADO"/>
    <x v="2"/>
    <x v="0"/>
    <x v="0"/>
    <n v="339"/>
    <m/>
  </r>
  <r>
    <x v="149"/>
    <x v="172"/>
    <x v="17"/>
    <x v="0"/>
    <s v="  01 - 11 - 4"/>
    <d v="2025-08-20T00:00:00"/>
    <x v="3"/>
    <s v="OBRERO ESTABLE"/>
    <x v="3"/>
    <x v="0"/>
    <x v="0"/>
    <n v="339"/>
    <m/>
  </r>
  <r>
    <x v="149"/>
    <x v="172"/>
    <x v="17"/>
    <x v="0"/>
    <s v="  01 - 11 - 4"/>
    <d v="2025-08-20T00:00:00"/>
    <x v="3"/>
    <s v="OBRERO ESTABLE"/>
    <x v="3"/>
    <x v="0"/>
    <x v="0"/>
    <n v="226"/>
    <m/>
  </r>
  <r>
    <x v="149"/>
    <x v="172"/>
    <x v="17"/>
    <x v="0"/>
    <s v="  01 - 11 - 4"/>
    <d v="2025-08-20T00:00:00"/>
    <x v="3"/>
    <s v="OBRERO ESTABLE"/>
    <x v="3"/>
    <x v="0"/>
    <x v="0"/>
    <n v="226"/>
    <m/>
  </r>
  <r>
    <x v="149"/>
    <x v="172"/>
    <x v="17"/>
    <x v="0"/>
    <s v="  01 - 11 - 4"/>
    <d v="2025-08-20T00:00:00"/>
    <x v="3"/>
    <s v="OBRERO ESTABLE"/>
    <x v="3"/>
    <x v="0"/>
    <x v="0"/>
    <n v="113"/>
    <m/>
  </r>
  <r>
    <x v="149"/>
    <x v="172"/>
    <x v="17"/>
    <x v="0"/>
    <s v="  01 - 11 - 4"/>
    <d v="2025-08-20T00:00:00"/>
    <x v="3"/>
    <s v="OBRERO ESTABLE"/>
    <x v="3"/>
    <x v="0"/>
    <x v="0"/>
    <n v="339"/>
    <m/>
  </r>
  <r>
    <x v="149"/>
    <x v="172"/>
    <x v="17"/>
    <x v="0"/>
    <s v="  01 - 11 - 4"/>
    <d v="2025-08-20T00:00:00"/>
    <x v="3"/>
    <s v="OBRERO ESTABLE"/>
    <x v="3"/>
    <x v="0"/>
    <x v="0"/>
    <n v="226"/>
    <m/>
  </r>
  <r>
    <x v="149"/>
    <x v="172"/>
    <x v="17"/>
    <x v="0"/>
    <s v="  01 - 11 - 4"/>
    <d v="2025-08-20T00:00:00"/>
    <x v="3"/>
    <s v="OBRERO ESTABLE"/>
    <x v="3"/>
    <x v="0"/>
    <x v="0"/>
    <n v="113"/>
    <m/>
  </r>
  <r>
    <x v="149"/>
    <x v="172"/>
    <x v="17"/>
    <x v="0"/>
    <s v="  01 - 11 - 4"/>
    <d v="2025-08-20T00:00:00"/>
    <x v="3"/>
    <s v="OBRERO ESTABLE"/>
    <x v="3"/>
    <x v="0"/>
    <x v="0"/>
    <n v="2373"/>
    <m/>
  </r>
  <r>
    <x v="149"/>
    <x v="173"/>
    <x v="17"/>
    <x v="0"/>
    <s v="  01 - 11 - 2"/>
    <d v="2025-08-21T00:00:00"/>
    <x v="1"/>
    <s v="EMPLEADO ESTABLE"/>
    <x v="1"/>
    <x v="0"/>
    <x v="0"/>
    <n v="226"/>
    <m/>
  </r>
  <r>
    <x v="149"/>
    <x v="173"/>
    <x v="17"/>
    <x v="0"/>
    <s v="  01 - 11 - 2"/>
    <d v="2025-08-21T00:00:00"/>
    <x v="1"/>
    <s v="EMPLEADO ESTABLE"/>
    <x v="1"/>
    <x v="0"/>
    <x v="0"/>
    <n v="339"/>
    <m/>
  </r>
  <r>
    <x v="149"/>
    <x v="173"/>
    <x v="17"/>
    <x v="0"/>
    <s v="  01 - 11 - 2"/>
    <d v="2025-08-21T00:00:00"/>
    <x v="1"/>
    <s v="EMPLEADO ESTABLE"/>
    <x v="1"/>
    <x v="0"/>
    <x v="0"/>
    <n v="113"/>
    <m/>
  </r>
  <r>
    <x v="149"/>
    <x v="173"/>
    <x v="17"/>
    <x v="0"/>
    <s v="  01 - 11 - 2"/>
    <d v="2025-08-21T00:00:00"/>
    <x v="1"/>
    <s v="EMPLEADO ESTABLE"/>
    <x v="1"/>
    <x v="0"/>
    <x v="0"/>
    <n v="226"/>
    <m/>
  </r>
  <r>
    <x v="149"/>
    <x v="173"/>
    <x v="17"/>
    <x v="0"/>
    <s v="  01 - 11 - 2"/>
    <d v="2025-08-21T00:00:00"/>
    <x v="1"/>
    <s v="EMPLEADO ESTABLE"/>
    <x v="1"/>
    <x v="0"/>
    <x v="0"/>
    <n v="678"/>
    <m/>
  </r>
  <r>
    <x v="149"/>
    <x v="173"/>
    <x v="17"/>
    <x v="0"/>
    <s v="  01 - 11 - 2"/>
    <d v="2025-08-21T00:00:00"/>
    <x v="1"/>
    <s v="EMPLEADO ESTABLE"/>
    <x v="1"/>
    <x v="0"/>
    <x v="0"/>
    <n v="113"/>
    <m/>
  </r>
  <r>
    <x v="150"/>
    <x v="174"/>
    <x v="17"/>
    <x v="0"/>
    <s v="  01 - 11 - 1"/>
    <d v="2025-08-20T00:00:00"/>
    <x v="0"/>
    <s v="EMPLEADO CONTRATADO"/>
    <x v="0"/>
    <x v="1"/>
    <x v="1"/>
    <n v="113"/>
    <m/>
  </r>
  <r>
    <x v="150"/>
    <x v="174"/>
    <x v="17"/>
    <x v="0"/>
    <s v="  01 - 11 - 1"/>
    <d v="2025-08-20T00:00:00"/>
    <x v="0"/>
    <s v="EMPLEADO CONTRATADO"/>
    <x v="0"/>
    <x v="1"/>
    <x v="1"/>
    <n v="113"/>
    <m/>
  </r>
  <r>
    <x v="150"/>
    <x v="174"/>
    <x v="17"/>
    <x v="0"/>
    <s v="  01 - 11 - 1"/>
    <d v="2025-08-20T00:00:00"/>
    <x v="0"/>
    <s v="EMPLEADO CONTRATADO"/>
    <x v="0"/>
    <x v="1"/>
    <x v="1"/>
    <n v="113"/>
    <m/>
  </r>
  <r>
    <x v="150"/>
    <x v="174"/>
    <x v="17"/>
    <x v="0"/>
    <s v="  01 - 11 - 1"/>
    <d v="2025-08-20T00:00:00"/>
    <x v="0"/>
    <s v="EMPLEADO CONTRATADO"/>
    <x v="0"/>
    <x v="1"/>
    <x v="1"/>
    <n v="113"/>
    <m/>
  </r>
  <r>
    <x v="150"/>
    <x v="175"/>
    <x v="17"/>
    <x v="0"/>
    <s v="  01 - 11 - 3"/>
    <d v="2025-08-20T00:00:00"/>
    <x v="2"/>
    <s v="OBRERO CONTRATADO"/>
    <x v="2"/>
    <x v="1"/>
    <x v="1"/>
    <n v="113"/>
    <m/>
  </r>
  <r>
    <x v="150"/>
    <x v="176"/>
    <x v="17"/>
    <x v="0"/>
    <s v="  01 - 11 - 4"/>
    <d v="2025-08-20T00:00:00"/>
    <x v="3"/>
    <s v="OBRERO ESTABLE"/>
    <x v="3"/>
    <x v="1"/>
    <x v="1"/>
    <n v="226"/>
    <m/>
  </r>
  <r>
    <x v="150"/>
    <x v="176"/>
    <x v="17"/>
    <x v="0"/>
    <s v="  01 - 11 - 4"/>
    <d v="2025-08-20T00:00:00"/>
    <x v="3"/>
    <s v="OBRERO ESTABLE"/>
    <x v="3"/>
    <x v="1"/>
    <x v="1"/>
    <n v="113"/>
    <m/>
  </r>
  <r>
    <x v="150"/>
    <x v="177"/>
    <x v="17"/>
    <x v="0"/>
    <s v="  01 - 11 - 2"/>
    <d v="2025-08-21T00:00:00"/>
    <x v="1"/>
    <s v="EMPLEADO ESTABLE"/>
    <x v="1"/>
    <x v="1"/>
    <x v="1"/>
    <n v="113"/>
    <m/>
  </r>
  <r>
    <x v="150"/>
    <x v="177"/>
    <x v="17"/>
    <x v="0"/>
    <s v="  01 - 11 - 2"/>
    <d v="2025-08-21T00:00:00"/>
    <x v="1"/>
    <s v="EMPLEADO ESTABLE"/>
    <x v="1"/>
    <x v="1"/>
    <x v="1"/>
    <n v="452"/>
    <m/>
  </r>
  <r>
    <x v="150"/>
    <x v="177"/>
    <x v="17"/>
    <x v="0"/>
    <s v="  01 - 11 - 2"/>
    <d v="2025-08-21T00:00:00"/>
    <x v="1"/>
    <s v="EMPLEADO ESTABLE"/>
    <x v="1"/>
    <x v="1"/>
    <x v="1"/>
    <n v="226"/>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113"/>
    <m/>
  </r>
  <r>
    <x v="150"/>
    <x v="177"/>
    <x v="17"/>
    <x v="0"/>
    <s v="  01 - 11 - 2"/>
    <d v="2025-08-21T00:00:00"/>
    <x v="1"/>
    <s v="EMPLEADO ESTABLE"/>
    <x v="1"/>
    <x v="1"/>
    <x v="1"/>
    <n v="339"/>
    <m/>
  </r>
  <r>
    <x v="151"/>
    <x v="178"/>
    <x v="17"/>
    <x v="0"/>
    <s v="  01 - 11 - 3"/>
    <d v="2025-08-20T00:00:00"/>
    <x v="2"/>
    <s v="OBRERO CONTRATADO"/>
    <x v="2"/>
    <x v="2"/>
    <x v="2"/>
    <n v="339"/>
    <m/>
  </r>
  <r>
    <x v="151"/>
    <x v="179"/>
    <x v="17"/>
    <x v="0"/>
    <s v="  01 - 11 - 4"/>
    <d v="2025-08-20T00:00:00"/>
    <x v="3"/>
    <s v="OBRERO ESTABLE"/>
    <x v="3"/>
    <x v="2"/>
    <x v="2"/>
    <n v="113"/>
    <m/>
  </r>
  <r>
    <x v="151"/>
    <x v="179"/>
    <x v="17"/>
    <x v="0"/>
    <s v="  01 - 11 - 4"/>
    <d v="2025-08-20T00:00:00"/>
    <x v="3"/>
    <s v="OBRERO ESTABLE"/>
    <x v="3"/>
    <x v="2"/>
    <x v="2"/>
    <n v="678"/>
    <m/>
  </r>
  <r>
    <x v="151"/>
    <x v="180"/>
    <x v="17"/>
    <x v="0"/>
    <s v="  01 - 11 - 2"/>
    <d v="2025-08-21T00:00:00"/>
    <x v="1"/>
    <s v="EMPLEADO ESTABLE"/>
    <x v="1"/>
    <x v="2"/>
    <x v="2"/>
    <n v="226"/>
    <m/>
  </r>
  <r>
    <x v="151"/>
    <x v="180"/>
    <x v="17"/>
    <x v="0"/>
    <s v="  01 - 11 - 2"/>
    <d v="2025-08-21T00:00:00"/>
    <x v="1"/>
    <s v="EMPLEADO ESTABLE"/>
    <x v="1"/>
    <x v="2"/>
    <x v="2"/>
    <n v="113"/>
    <m/>
  </r>
  <r>
    <x v="151"/>
    <x v="180"/>
    <x v="17"/>
    <x v="0"/>
    <s v="  01 - 11 - 2"/>
    <d v="2025-08-21T00:00:00"/>
    <x v="1"/>
    <s v="EMPLEADO ESTABLE"/>
    <x v="1"/>
    <x v="2"/>
    <x v="2"/>
    <n v="226"/>
    <m/>
  </r>
  <r>
    <x v="151"/>
    <x v="180"/>
    <x v="17"/>
    <x v="0"/>
    <s v="  01 - 11 - 2"/>
    <d v="2025-08-21T00:00:00"/>
    <x v="1"/>
    <s v="EMPLEADO ESTABLE"/>
    <x v="1"/>
    <x v="2"/>
    <x v="2"/>
    <n v="113"/>
    <m/>
  </r>
  <r>
    <x v="152"/>
    <x v="181"/>
    <x v="17"/>
    <x v="1"/>
    <s v="  05 - 11 - 1"/>
    <d v="2025-08-20T00:00:00"/>
    <x v="1"/>
    <s v="EMPLEADO ESTABLE"/>
    <x v="1"/>
    <x v="0"/>
    <x v="0"/>
    <n v="113"/>
    <m/>
  </r>
  <r>
    <x v="152"/>
    <x v="182"/>
    <x v="17"/>
    <x v="1"/>
    <s v="  05 - 11 - 2"/>
    <d v="2025-08-20T00:00:00"/>
    <x v="2"/>
    <s v="OBRERO CONTRATADO"/>
    <x v="2"/>
    <x v="0"/>
    <x v="0"/>
    <n v="339"/>
    <m/>
  </r>
  <r>
    <x v="152"/>
    <x v="182"/>
    <x v="17"/>
    <x v="1"/>
    <s v="  05 - 11 - 2"/>
    <d v="2025-08-20T00:00:00"/>
    <x v="2"/>
    <s v="OBRERO CONTRATADO"/>
    <x v="2"/>
    <x v="0"/>
    <x v="0"/>
    <n v="113"/>
    <m/>
  </r>
  <r>
    <x v="152"/>
    <x v="183"/>
    <x v="17"/>
    <x v="1"/>
    <s v="  05 - 11 - 3"/>
    <d v="2025-08-20T00:00:00"/>
    <x v="3"/>
    <s v="OBRERO ESTABLE"/>
    <x v="3"/>
    <x v="0"/>
    <x v="0"/>
    <n v="226"/>
    <m/>
  </r>
  <r>
    <x v="153"/>
    <x v="184"/>
    <x v="17"/>
    <x v="1"/>
    <s v="  05 - 11 - 1"/>
    <d v="2025-08-20T00:00:00"/>
    <x v="1"/>
    <s v="EMPLEADO ESTABLE"/>
    <x v="1"/>
    <x v="1"/>
    <x v="1"/>
    <n v="113"/>
    <m/>
  </r>
  <r>
    <x v="153"/>
    <x v="185"/>
    <x v="17"/>
    <x v="1"/>
    <s v="  05 - 11 - 3"/>
    <d v="2025-08-20T00:00:00"/>
    <x v="3"/>
    <s v="OBRERO ESTABLE"/>
    <x v="3"/>
    <x v="1"/>
    <x v="1"/>
    <n v="113"/>
    <m/>
  </r>
  <r>
    <x v="154"/>
    <x v="186"/>
    <x v="17"/>
    <x v="1"/>
    <s v="  05 - 11 - 1"/>
    <d v="2025-08-20T00:00:00"/>
    <x v="1"/>
    <s v="EMPLEADO ESTABLE"/>
    <x v="1"/>
    <x v="2"/>
    <x v="2"/>
    <n v="113"/>
    <m/>
  </r>
  <r>
    <x v="155"/>
    <x v="187"/>
    <x v="17"/>
    <x v="2"/>
    <s v="  06 - 11 - 2"/>
    <d v="2025-08-20T00:00:00"/>
    <x v="2"/>
    <s v="OBRERO CONTRATADO"/>
    <x v="2"/>
    <x v="0"/>
    <x v="0"/>
    <n v="113"/>
    <m/>
  </r>
  <r>
    <x v="155"/>
    <x v="188"/>
    <x v="17"/>
    <x v="2"/>
    <s v="  06 - 11 - 3"/>
    <d v="2025-08-20T00:00:00"/>
    <x v="3"/>
    <s v="OBRERO ESTABLE"/>
    <x v="3"/>
    <x v="0"/>
    <x v="0"/>
    <n v="113"/>
    <m/>
  </r>
  <r>
    <x v="155"/>
    <x v="188"/>
    <x v="17"/>
    <x v="2"/>
    <s v="  06 - 11 - 3"/>
    <d v="2025-08-20T00:00:00"/>
    <x v="3"/>
    <s v="OBRERO ESTABLE"/>
    <x v="3"/>
    <x v="0"/>
    <x v="0"/>
    <n v="226"/>
    <m/>
  </r>
  <r>
    <x v="156"/>
    <x v="189"/>
    <x v="17"/>
    <x v="2"/>
    <s v="  06 - 11 - 3"/>
    <d v="2025-08-20T00:00:00"/>
    <x v="3"/>
    <s v="OBRERO ESTABLE"/>
    <x v="3"/>
    <x v="3"/>
    <x v="3"/>
    <n v="113"/>
    <m/>
  </r>
  <r>
    <x v="157"/>
    <x v="190"/>
    <x v="17"/>
    <x v="2"/>
    <s v="  06 - 11 - 1"/>
    <d v="2025-08-20T00:00:00"/>
    <x v="1"/>
    <s v="EMPLEADO ESTABLE"/>
    <x v="1"/>
    <x v="1"/>
    <x v="1"/>
    <n v="113"/>
    <m/>
  </r>
  <r>
    <x v="157"/>
    <x v="190"/>
    <x v="17"/>
    <x v="2"/>
    <s v="  06 - 11 - 1"/>
    <d v="2025-08-20T00:00:00"/>
    <x v="1"/>
    <s v="EMPLEADO ESTABLE"/>
    <x v="1"/>
    <x v="1"/>
    <x v="1"/>
    <n v="113"/>
    <m/>
  </r>
  <r>
    <x v="158"/>
    <x v="191"/>
    <x v="17"/>
    <x v="2"/>
    <s v="  06 - 11 - 1"/>
    <d v="2025-08-20T00:00:00"/>
    <x v="1"/>
    <s v="EMPLEADO ESTABLE"/>
    <x v="1"/>
    <x v="2"/>
    <x v="2"/>
    <n v="113"/>
    <m/>
  </r>
  <r>
    <x v="159"/>
    <x v="192"/>
    <x v="17"/>
    <x v="3"/>
    <s v="  08 - 11 - 2"/>
    <d v="2025-08-20T00:00:00"/>
    <x v="2"/>
    <s v="OBRERO CONTRATADO"/>
    <x v="2"/>
    <x v="0"/>
    <x v="0"/>
    <n v="113"/>
    <m/>
  </r>
  <r>
    <x v="159"/>
    <x v="193"/>
    <x v="17"/>
    <x v="3"/>
    <s v="  08 - 11 - 3"/>
    <d v="2025-08-20T00:00:00"/>
    <x v="3"/>
    <s v="OBRERO ESTABLE"/>
    <x v="3"/>
    <x v="0"/>
    <x v="0"/>
    <n v="113"/>
    <m/>
  </r>
  <r>
    <x v="159"/>
    <x v="193"/>
    <x v="17"/>
    <x v="3"/>
    <s v="  08 - 11 - 3"/>
    <d v="2025-08-20T00:00:00"/>
    <x v="3"/>
    <s v="OBRERO ESTABLE"/>
    <x v="3"/>
    <x v="0"/>
    <x v="0"/>
    <n v="226"/>
    <m/>
  </r>
  <r>
    <x v="159"/>
    <x v="193"/>
    <x v="17"/>
    <x v="3"/>
    <s v="  08 - 11 - 3"/>
    <d v="2025-08-20T00:00:00"/>
    <x v="3"/>
    <s v="OBRERO ESTABLE"/>
    <x v="3"/>
    <x v="0"/>
    <x v="0"/>
    <n v="113"/>
    <m/>
  </r>
  <r>
    <x v="160"/>
    <x v="194"/>
    <x v="17"/>
    <x v="3"/>
    <s v="  08 - 11 - 1"/>
    <d v="2025-08-20T00:00:00"/>
    <x v="1"/>
    <s v="EMPLEADO ESTABLE"/>
    <x v="1"/>
    <x v="2"/>
    <x v="2"/>
    <n v="113"/>
    <m/>
  </r>
  <r>
    <x v="161"/>
    <x v="195"/>
    <x v="17"/>
    <x v="4"/>
    <s v="  09 - 11 - 3"/>
    <d v="2025-08-20T00:00:00"/>
    <x v="3"/>
    <s v="OBRERO ESTABLE"/>
    <x v="3"/>
    <x v="0"/>
    <x v="0"/>
    <n v="113"/>
    <m/>
  </r>
  <r>
    <x v="161"/>
    <x v="195"/>
    <x v="17"/>
    <x v="4"/>
    <s v="  09 - 11 - 3"/>
    <d v="2025-08-20T00:00:00"/>
    <x v="3"/>
    <s v="OBRERO ESTABLE"/>
    <x v="3"/>
    <x v="0"/>
    <x v="0"/>
    <n v="113"/>
    <m/>
  </r>
  <r>
    <x v="161"/>
    <x v="195"/>
    <x v="17"/>
    <x v="4"/>
    <s v="  09 - 11 - 3"/>
    <d v="2025-08-20T00:00:00"/>
    <x v="3"/>
    <s v="OBRERO ESTABLE"/>
    <x v="3"/>
    <x v="0"/>
    <x v="0"/>
    <n v="113"/>
    <m/>
  </r>
  <r>
    <x v="161"/>
    <x v="195"/>
    <x v="17"/>
    <x v="4"/>
    <s v="  09 - 11 - 3"/>
    <d v="2025-08-20T00:00:00"/>
    <x v="3"/>
    <s v="OBRERO ESTABLE"/>
    <x v="3"/>
    <x v="0"/>
    <x v="0"/>
    <n v="226"/>
    <m/>
  </r>
  <r>
    <x v="162"/>
    <x v="196"/>
    <x v="17"/>
    <x v="4"/>
    <s v="  09 - 11 - 3"/>
    <d v="2025-08-20T00:00:00"/>
    <x v="3"/>
    <s v="OBRERO ESTABLE"/>
    <x v="3"/>
    <x v="3"/>
    <x v="3"/>
    <n v="113"/>
    <m/>
  </r>
  <r>
    <x v="162"/>
    <x v="196"/>
    <x v="17"/>
    <x v="4"/>
    <s v="  09 - 11 - 3"/>
    <d v="2025-08-20T00:00:00"/>
    <x v="3"/>
    <s v="OBRERO ESTABLE"/>
    <x v="3"/>
    <x v="3"/>
    <x v="3"/>
    <n v="339"/>
    <m/>
  </r>
  <r>
    <x v="163"/>
    <x v="197"/>
    <x v="17"/>
    <x v="4"/>
    <s v="  09 - 11 - 1"/>
    <d v="2025-08-20T00:00:00"/>
    <x v="0"/>
    <s v="EMPLEADO CONTRATADO"/>
    <x v="0"/>
    <x v="1"/>
    <x v="1"/>
    <n v="113"/>
    <m/>
  </r>
  <r>
    <x v="164"/>
    <x v="198"/>
    <x v="17"/>
    <x v="4"/>
    <s v="  09 - 11 - 2"/>
    <d v="2025-08-20T00:00:00"/>
    <x v="1"/>
    <s v="EMPLEADO ESTABLE"/>
    <x v="1"/>
    <x v="2"/>
    <x v="2"/>
    <n v="113"/>
    <m/>
  </r>
  <r>
    <x v="165"/>
    <x v="199"/>
    <x v="18"/>
    <x v="0"/>
    <s v="  01 - 11 - 2"/>
    <d v="2025-08-21T00:00:00"/>
    <x v="1"/>
    <s v="EMPLEADO ESTABLE"/>
    <x v="1"/>
    <x v="0"/>
    <x v="0"/>
    <n v="369"/>
    <m/>
  </r>
  <r>
    <x v="166"/>
    <x v="200"/>
    <x v="18"/>
    <x v="0"/>
    <s v="  01 - 11 - 1"/>
    <d v="2025-08-20T00:00:00"/>
    <x v="0"/>
    <s v="EMPLEADO CONTRATADO"/>
    <x v="0"/>
    <x v="1"/>
    <x v="1"/>
    <n v="369"/>
    <m/>
  </r>
  <r>
    <x v="166"/>
    <x v="200"/>
    <x v="18"/>
    <x v="0"/>
    <s v="  01 - 11 - 1"/>
    <d v="2025-08-20T00:00:00"/>
    <x v="0"/>
    <s v="EMPLEADO CONTRATADO"/>
    <x v="0"/>
    <x v="1"/>
    <x v="1"/>
    <n v="655"/>
    <m/>
  </r>
  <r>
    <x v="166"/>
    <x v="201"/>
    <x v="18"/>
    <x v="0"/>
    <s v="  01 - 11 - 2"/>
    <d v="2025-08-21T00:00:00"/>
    <x v="1"/>
    <s v="EMPLEADO ESTABLE"/>
    <x v="1"/>
    <x v="1"/>
    <x v="1"/>
    <n v="1220"/>
    <m/>
  </r>
  <r>
    <x v="166"/>
    <x v="201"/>
    <x v="18"/>
    <x v="0"/>
    <s v="  01 - 11 - 2"/>
    <d v="2025-08-21T00:00:00"/>
    <x v="1"/>
    <s v="EMPLEADO ESTABLE"/>
    <x v="1"/>
    <x v="1"/>
    <x v="1"/>
    <n v="167"/>
    <m/>
  </r>
  <r>
    <x v="167"/>
    <x v="202"/>
    <x v="18"/>
    <x v="0"/>
    <s v="  01 - 11 - 1"/>
    <d v="2025-08-20T00:00:00"/>
    <x v="0"/>
    <s v="EMPLEADO CONTRATADO"/>
    <x v="0"/>
    <x v="2"/>
    <x v="2"/>
    <n v="369"/>
    <m/>
  </r>
  <r>
    <x v="168"/>
    <x v="203"/>
    <x v="19"/>
    <x v="0"/>
    <s v="  01 - 11 - 4"/>
    <d v="2025-08-20T00:00:00"/>
    <x v="3"/>
    <s v="OBRERO ESTABLE"/>
    <x v="3"/>
    <x v="0"/>
    <x v="0"/>
    <n v="68"/>
    <m/>
  </r>
  <r>
    <x v="169"/>
    <x v="204"/>
    <x v="19"/>
    <x v="2"/>
    <s v="  06 - 11 - 3"/>
    <d v="2025-08-20T00:00:00"/>
    <x v="3"/>
    <s v="OBRERO ESTABLE"/>
    <x v="3"/>
    <x v="3"/>
    <x v="3"/>
    <n v="68"/>
    <m/>
  </r>
  <r>
    <x v="170"/>
    <x v="205"/>
    <x v="20"/>
    <x v="0"/>
    <s v="  01 - 11 - 2"/>
    <d v="2025-08-21T00:00:00"/>
    <x v="1"/>
    <s v="EMPLEADO ESTABLE"/>
    <x v="1"/>
    <x v="0"/>
    <x v="0"/>
    <n v="67.5"/>
    <m/>
  </r>
  <r>
    <x v="171"/>
    <x v="206"/>
    <x v="20"/>
    <x v="0"/>
    <s v="  01 - 11 - 2"/>
    <d v="2025-08-21T00:00:00"/>
    <x v="1"/>
    <s v="EMPLEADO ESTABLE"/>
    <x v="1"/>
    <x v="1"/>
    <x v="1"/>
    <n v="81"/>
    <m/>
  </r>
  <r>
    <x v="171"/>
    <x v="206"/>
    <x v="20"/>
    <x v="0"/>
    <s v="  01 - 11 - 2"/>
    <d v="2025-08-21T00:00:00"/>
    <x v="1"/>
    <s v="EMPLEADO ESTABLE"/>
    <x v="1"/>
    <x v="1"/>
    <x v="1"/>
    <n v="144"/>
    <m/>
  </r>
  <r>
    <x v="171"/>
    <x v="206"/>
    <x v="20"/>
    <x v="0"/>
    <s v="  01 - 11 - 2"/>
    <d v="2025-08-21T00:00:00"/>
    <x v="1"/>
    <s v="EMPLEADO ESTABLE"/>
    <x v="1"/>
    <x v="1"/>
    <x v="1"/>
    <n v="81"/>
    <m/>
  </r>
  <r>
    <x v="171"/>
    <x v="206"/>
    <x v="20"/>
    <x v="0"/>
    <s v="  01 - 11 - 2"/>
    <d v="2025-08-21T00:00:00"/>
    <x v="1"/>
    <s v="EMPLEADO ESTABLE"/>
    <x v="1"/>
    <x v="1"/>
    <x v="1"/>
    <n v="94.5"/>
    <m/>
  </r>
  <r>
    <x v="171"/>
    <x v="206"/>
    <x v="20"/>
    <x v="0"/>
    <s v="  01 - 11 - 2"/>
    <d v="2025-08-21T00:00:00"/>
    <x v="1"/>
    <s v="EMPLEADO ESTABLE"/>
    <x v="1"/>
    <x v="1"/>
    <x v="1"/>
    <n v="81"/>
    <m/>
  </r>
  <r>
    <x v="171"/>
    <x v="206"/>
    <x v="20"/>
    <x v="0"/>
    <s v="  01 - 11 - 2"/>
    <d v="2025-08-21T00:00:00"/>
    <x v="1"/>
    <s v="EMPLEADO ESTABLE"/>
    <x v="1"/>
    <x v="1"/>
    <x v="1"/>
    <n v="72"/>
    <m/>
  </r>
  <r>
    <x v="171"/>
    <x v="206"/>
    <x v="20"/>
    <x v="0"/>
    <s v="  01 - 11 - 2"/>
    <d v="2025-08-21T00:00:00"/>
    <x v="1"/>
    <s v="EMPLEADO ESTABLE"/>
    <x v="1"/>
    <x v="1"/>
    <x v="1"/>
    <n v="76.5"/>
    <m/>
  </r>
  <r>
    <x v="171"/>
    <x v="206"/>
    <x v="20"/>
    <x v="0"/>
    <s v="  01 - 11 - 2"/>
    <d v="2025-08-21T00:00:00"/>
    <x v="1"/>
    <s v="EMPLEADO ESTABLE"/>
    <x v="1"/>
    <x v="1"/>
    <x v="1"/>
    <n v="81"/>
    <m/>
  </r>
  <r>
    <x v="172"/>
    <x v="207"/>
    <x v="20"/>
    <x v="0"/>
    <s v="  01 - 11 - 2"/>
    <d v="2025-08-21T00:00:00"/>
    <x v="1"/>
    <s v="EMPLEADO ESTABLE"/>
    <x v="1"/>
    <x v="2"/>
    <x v="2"/>
    <n v="162"/>
    <m/>
  </r>
  <r>
    <x v="172"/>
    <x v="207"/>
    <x v="20"/>
    <x v="0"/>
    <s v="  01 - 11 - 2"/>
    <d v="2025-08-21T00:00:00"/>
    <x v="1"/>
    <s v="EMPLEADO ESTABLE"/>
    <x v="1"/>
    <x v="2"/>
    <x v="2"/>
    <n v="81"/>
    <m/>
  </r>
  <r>
    <x v="172"/>
    <x v="207"/>
    <x v="20"/>
    <x v="0"/>
    <s v="  01 - 11 - 2"/>
    <d v="2025-08-21T00:00:00"/>
    <x v="1"/>
    <s v="EMPLEADO ESTABLE"/>
    <x v="1"/>
    <x v="2"/>
    <x v="2"/>
    <n v="81"/>
    <m/>
  </r>
  <r>
    <x v="173"/>
    <x v="208"/>
    <x v="20"/>
    <x v="1"/>
    <s v="  05 - 11 - 1"/>
    <d v="2025-08-20T00:00:00"/>
    <x v="1"/>
    <s v="EMPLEADO ESTABLE"/>
    <x v="1"/>
    <x v="1"/>
    <x v="1"/>
    <n v="108"/>
    <m/>
  </r>
  <r>
    <x v="174"/>
    <x v="209"/>
    <x v="20"/>
    <x v="1"/>
    <s v="  05 - 11 - 1"/>
    <d v="2025-08-20T00:00:00"/>
    <x v="1"/>
    <s v="EMPLEADO ESTABLE"/>
    <x v="1"/>
    <x v="2"/>
    <x v="2"/>
    <n v="63"/>
    <m/>
  </r>
  <r>
    <x v="175"/>
    <x v="210"/>
    <x v="20"/>
    <x v="2"/>
    <s v="  06 - 11 - 1"/>
    <d v="2025-08-20T00:00:00"/>
    <x v="1"/>
    <s v="EMPLEADO ESTABLE"/>
    <x v="1"/>
    <x v="1"/>
    <x v="1"/>
    <n v="90"/>
    <m/>
  </r>
  <r>
    <x v="176"/>
    <x v="211"/>
    <x v="20"/>
    <x v="2"/>
    <s v="  06 - 11 - 1"/>
    <d v="2025-08-20T00:00:00"/>
    <x v="1"/>
    <s v="EMPLEADO ESTABLE"/>
    <x v="1"/>
    <x v="2"/>
    <x v="2"/>
    <n v="49.5"/>
    <m/>
  </r>
  <r>
    <x v="177"/>
    <x v="212"/>
    <x v="20"/>
    <x v="3"/>
    <s v="  08 - 11 - 1"/>
    <d v="2025-08-20T00:00:00"/>
    <x v="1"/>
    <s v="EMPLEADO ESTABLE"/>
    <x v="1"/>
    <x v="2"/>
    <x v="2"/>
    <n v="54"/>
    <m/>
  </r>
  <r>
    <x v="178"/>
    <x v="213"/>
    <x v="21"/>
    <x v="0"/>
    <s v="  01 - 11 - 4"/>
    <d v="2025-08-20T00:00:00"/>
    <x v="3"/>
    <s v="OBRERO ESTABLE"/>
    <x v="3"/>
    <x v="0"/>
    <x v="0"/>
    <n v="150"/>
    <m/>
  </r>
  <r>
    <x v="178"/>
    <x v="213"/>
    <x v="21"/>
    <x v="0"/>
    <s v="  01 - 11 - 4"/>
    <d v="2025-08-20T00:00:00"/>
    <x v="3"/>
    <s v="OBRERO ESTABLE"/>
    <x v="3"/>
    <x v="0"/>
    <x v="0"/>
    <n v="150"/>
    <m/>
  </r>
  <r>
    <x v="179"/>
    <x v="214"/>
    <x v="21"/>
    <x v="0"/>
    <s v="  01 - 11 - 4"/>
    <d v="2025-08-20T00:00:00"/>
    <x v="3"/>
    <s v="OBRERO ESTABLE"/>
    <x v="3"/>
    <x v="2"/>
    <x v="2"/>
    <n v="150"/>
    <m/>
  </r>
  <r>
    <x v="180"/>
    <x v="215"/>
    <x v="21"/>
    <x v="2"/>
    <s v="  06 - 11 - 3"/>
    <d v="2025-08-20T00:00:00"/>
    <x v="3"/>
    <s v="OBRERO ESTABLE"/>
    <x v="3"/>
    <x v="0"/>
    <x v="0"/>
    <n v="150"/>
    <m/>
  </r>
  <r>
    <x v="181"/>
    <x v="216"/>
    <x v="21"/>
    <x v="3"/>
    <s v="  08 - 11 - 3"/>
    <d v="2025-08-20T00:00:00"/>
    <x v="3"/>
    <s v="OBRERO ESTABLE"/>
    <x v="3"/>
    <x v="0"/>
    <x v="0"/>
    <n v="150"/>
    <m/>
  </r>
  <r>
    <x v="182"/>
    <x v="217"/>
    <x v="21"/>
    <x v="4"/>
    <s v="  09 - 11 - 3"/>
    <d v="2025-08-20T00:00:00"/>
    <x v="3"/>
    <s v="OBRERO ESTABLE"/>
    <x v="3"/>
    <x v="3"/>
    <x v="3"/>
    <n v="150"/>
    <m/>
  </r>
  <r>
    <x v="183"/>
    <x v="218"/>
    <x v="22"/>
    <x v="0"/>
    <s v="  01 - 11 - 4"/>
    <d v="2025-08-20T00:00:00"/>
    <x v="3"/>
    <s v="OBRERO ESTABLE"/>
    <x v="3"/>
    <x v="0"/>
    <x v="0"/>
    <n v="100"/>
    <m/>
  </r>
  <r>
    <x v="183"/>
    <x v="218"/>
    <x v="22"/>
    <x v="0"/>
    <s v="  01 - 11 - 4"/>
    <d v="2025-08-20T00:00:00"/>
    <x v="3"/>
    <s v="OBRERO ESTABLE"/>
    <x v="3"/>
    <x v="0"/>
    <x v="0"/>
    <n v="100"/>
    <m/>
  </r>
  <r>
    <x v="184"/>
    <x v="219"/>
    <x v="22"/>
    <x v="0"/>
    <s v="  01 - 11 - 2"/>
    <d v="2025-08-21T00:00:00"/>
    <x v="1"/>
    <s v="EMPLEADO ESTABLE"/>
    <x v="1"/>
    <x v="1"/>
    <x v="1"/>
    <n v="200"/>
    <m/>
  </r>
  <r>
    <x v="185"/>
    <x v="220"/>
    <x v="22"/>
    <x v="0"/>
    <s v="  01 - 11 - 4"/>
    <d v="2025-08-20T00:00:00"/>
    <x v="3"/>
    <s v="OBRERO ESTABLE"/>
    <x v="3"/>
    <x v="2"/>
    <x v="2"/>
    <n v="100"/>
    <m/>
  </r>
  <r>
    <x v="186"/>
    <x v="221"/>
    <x v="22"/>
    <x v="2"/>
    <s v="  06 - 11 - 3"/>
    <d v="2025-08-20T00:00:00"/>
    <x v="3"/>
    <s v="OBRERO ESTABLE"/>
    <x v="3"/>
    <x v="0"/>
    <x v="0"/>
    <n v="100"/>
    <m/>
  </r>
  <r>
    <x v="187"/>
    <x v="222"/>
    <x v="22"/>
    <x v="3"/>
    <s v="  08 - 11 - 3"/>
    <d v="2025-08-20T00:00:00"/>
    <x v="3"/>
    <s v="OBRERO ESTABLE"/>
    <x v="3"/>
    <x v="0"/>
    <x v="0"/>
    <n v="100"/>
    <m/>
  </r>
  <r>
    <x v="188"/>
    <x v="223"/>
    <x v="22"/>
    <x v="4"/>
    <s v="  09 - 11 - 3"/>
    <d v="2025-08-20T00:00:00"/>
    <x v="3"/>
    <s v="OBRERO ESTABLE"/>
    <x v="3"/>
    <x v="3"/>
    <x v="3"/>
    <n v="100"/>
    <m/>
  </r>
  <r>
    <x v="189"/>
    <x v="224"/>
    <x v="23"/>
    <x v="0"/>
    <s v="  01 - 11 - 3"/>
    <d v="2025-08-20T00:00:00"/>
    <x v="2"/>
    <s v="OBRERO CONTRATADO"/>
    <x v="2"/>
    <x v="0"/>
    <x v="0"/>
    <n v="27.45"/>
    <m/>
  </r>
  <r>
    <x v="189"/>
    <x v="224"/>
    <x v="23"/>
    <x v="0"/>
    <s v="  01 - 11 - 3"/>
    <d v="2025-08-20T00:00:00"/>
    <x v="2"/>
    <s v="OBRERO CONTRATADO"/>
    <x v="2"/>
    <x v="0"/>
    <x v="0"/>
    <n v="40.26"/>
    <m/>
  </r>
  <r>
    <x v="189"/>
    <x v="224"/>
    <x v="23"/>
    <x v="0"/>
    <s v="  01 - 11 - 3"/>
    <d v="2025-08-20T00:00:00"/>
    <x v="2"/>
    <s v="OBRERO CONTRATADO"/>
    <x v="2"/>
    <x v="0"/>
    <x v="0"/>
    <n v="53.07"/>
    <m/>
  </r>
  <r>
    <x v="189"/>
    <x v="224"/>
    <x v="23"/>
    <x v="0"/>
    <s v="  01 - 11 - 3"/>
    <d v="2025-08-20T00:00:00"/>
    <x v="2"/>
    <s v="OBRERO CONTRATADO"/>
    <x v="2"/>
    <x v="0"/>
    <x v="0"/>
    <n v="258.03"/>
    <m/>
  </r>
  <r>
    <x v="189"/>
    <x v="225"/>
    <x v="23"/>
    <x v="0"/>
    <s v="  01 - 11 - 4"/>
    <d v="2025-08-20T00:00:00"/>
    <x v="3"/>
    <s v="OBRERO ESTABLE"/>
    <x v="3"/>
    <x v="0"/>
    <x v="0"/>
    <n v="860.1"/>
    <m/>
  </r>
  <r>
    <x v="189"/>
    <x v="225"/>
    <x v="23"/>
    <x v="0"/>
    <s v="  01 - 11 - 4"/>
    <d v="2025-08-20T00:00:00"/>
    <x v="3"/>
    <s v="OBRERO ESTABLE"/>
    <x v="3"/>
    <x v="0"/>
    <x v="0"/>
    <n v="40.26"/>
    <m/>
  </r>
  <r>
    <x v="189"/>
    <x v="225"/>
    <x v="23"/>
    <x v="0"/>
    <s v="  01 - 11 - 4"/>
    <d v="2025-08-20T00:00:00"/>
    <x v="3"/>
    <s v="OBRERO ESTABLE"/>
    <x v="3"/>
    <x v="0"/>
    <x v="0"/>
    <n v="47.58"/>
    <m/>
  </r>
  <r>
    <x v="189"/>
    <x v="225"/>
    <x v="23"/>
    <x v="0"/>
    <s v="  01 - 11 - 4"/>
    <d v="2025-08-20T00:00:00"/>
    <x v="3"/>
    <s v="OBRERO ESTABLE"/>
    <x v="3"/>
    <x v="0"/>
    <x v="0"/>
    <n v="51.24"/>
    <m/>
  </r>
  <r>
    <x v="189"/>
    <x v="225"/>
    <x v="23"/>
    <x v="0"/>
    <s v="  01 - 11 - 4"/>
    <d v="2025-08-20T00:00:00"/>
    <x v="3"/>
    <s v="OBRERO ESTABLE"/>
    <x v="3"/>
    <x v="0"/>
    <x v="0"/>
    <n v="64.05"/>
    <m/>
  </r>
  <r>
    <x v="189"/>
    <x v="225"/>
    <x v="23"/>
    <x v="0"/>
    <s v="  01 - 11 - 8"/>
    <d v="2025-08-20T00:00:00"/>
    <x v="3"/>
    <s v="OBRERO ESTABLE"/>
    <x v="4"/>
    <x v="0"/>
    <x v="0"/>
    <n v="93.33"/>
    <m/>
  </r>
  <r>
    <x v="189"/>
    <x v="226"/>
    <x v="23"/>
    <x v="0"/>
    <s v="  01 - 11 - 2"/>
    <d v="2025-08-21T00:00:00"/>
    <x v="1"/>
    <s v="EMPLEADO ESTABLE"/>
    <x v="1"/>
    <x v="0"/>
    <x v="0"/>
    <n v="47.58"/>
    <m/>
  </r>
  <r>
    <x v="189"/>
    <x v="226"/>
    <x v="23"/>
    <x v="0"/>
    <s v="  01 - 11 - 2"/>
    <d v="2025-08-21T00:00:00"/>
    <x v="1"/>
    <s v="EMPLEADO ESTABLE"/>
    <x v="1"/>
    <x v="0"/>
    <x v="0"/>
    <n v="95.16"/>
    <m/>
  </r>
  <r>
    <x v="189"/>
    <x v="226"/>
    <x v="23"/>
    <x v="0"/>
    <s v="  01 - 11 - 2"/>
    <d v="2025-08-21T00:00:00"/>
    <x v="1"/>
    <s v="EMPLEADO ESTABLE"/>
    <x v="1"/>
    <x v="0"/>
    <x v="0"/>
    <n v="31.11"/>
    <m/>
  </r>
  <r>
    <x v="189"/>
    <x v="226"/>
    <x v="23"/>
    <x v="0"/>
    <s v="  01 - 11 - 2"/>
    <d v="2025-08-21T00:00:00"/>
    <x v="1"/>
    <s v="EMPLEADO ESTABLE"/>
    <x v="1"/>
    <x v="0"/>
    <x v="0"/>
    <n v="151.89"/>
    <m/>
  </r>
  <r>
    <x v="189"/>
    <x v="226"/>
    <x v="23"/>
    <x v="0"/>
    <s v="  01 - 11 - 2"/>
    <d v="2025-08-21T00:00:00"/>
    <x v="1"/>
    <s v="EMPLEADO ESTABLE"/>
    <x v="1"/>
    <x v="0"/>
    <x v="0"/>
    <n v="32.94"/>
    <m/>
  </r>
  <r>
    <x v="189"/>
    <x v="224"/>
    <x v="23"/>
    <x v="0"/>
    <s v="  01 - 11 - 7"/>
    <d v="2025-08-21T00:00:00"/>
    <x v="2"/>
    <s v="OBRERO CONTRATADO"/>
    <x v="5"/>
    <x v="0"/>
    <x v="0"/>
    <n v="47.58"/>
    <m/>
  </r>
  <r>
    <x v="190"/>
    <x v="227"/>
    <x v="23"/>
    <x v="0"/>
    <s v="  01 - 11 - 1"/>
    <d v="2025-08-20T00:00:00"/>
    <x v="0"/>
    <s v="EMPLEADO CONTRATADO"/>
    <x v="0"/>
    <x v="1"/>
    <x v="1"/>
    <n v="31.11"/>
    <m/>
  </r>
  <r>
    <x v="190"/>
    <x v="228"/>
    <x v="23"/>
    <x v="0"/>
    <s v="  01 - 11 - 3"/>
    <d v="2025-08-20T00:00:00"/>
    <x v="2"/>
    <s v="OBRERO CONTRATADO"/>
    <x v="2"/>
    <x v="1"/>
    <x v="1"/>
    <n v="38.43"/>
    <m/>
  </r>
  <r>
    <x v="190"/>
    <x v="229"/>
    <x v="23"/>
    <x v="0"/>
    <s v="  01 - 11 - 4"/>
    <d v="2025-08-20T00:00:00"/>
    <x v="3"/>
    <s v="OBRERO ESTABLE"/>
    <x v="3"/>
    <x v="1"/>
    <x v="1"/>
    <n v="78.69"/>
    <m/>
  </r>
  <r>
    <x v="190"/>
    <x v="229"/>
    <x v="23"/>
    <x v="0"/>
    <s v="  01 - 11 - 4"/>
    <d v="2025-08-20T00:00:00"/>
    <x v="3"/>
    <s v="OBRERO ESTABLE"/>
    <x v="3"/>
    <x v="1"/>
    <x v="1"/>
    <n v="29.28"/>
    <m/>
  </r>
  <r>
    <x v="190"/>
    <x v="227"/>
    <x v="23"/>
    <x v="0"/>
    <s v="  01 - 11 - 5"/>
    <d v="2025-08-20T00:00:00"/>
    <x v="0"/>
    <s v="EMPLEADO CONTRATADO"/>
    <x v="6"/>
    <x v="1"/>
    <x v="1"/>
    <n v="32.94"/>
    <m/>
  </r>
  <r>
    <x v="190"/>
    <x v="230"/>
    <x v="23"/>
    <x v="0"/>
    <s v="  01 - 11 - 6"/>
    <d v="2025-08-20T00:00:00"/>
    <x v="1"/>
    <s v="EMPLEADO ESTABLE"/>
    <x v="7"/>
    <x v="1"/>
    <x v="1"/>
    <n v="20.13"/>
    <m/>
  </r>
  <r>
    <x v="190"/>
    <x v="230"/>
    <x v="23"/>
    <x v="0"/>
    <s v="  01 - 11 - 6"/>
    <d v="2025-08-20T00:00:00"/>
    <x v="1"/>
    <s v="EMPLEADO ESTABLE"/>
    <x v="7"/>
    <x v="1"/>
    <x v="1"/>
    <n v="9.15"/>
    <m/>
  </r>
  <r>
    <x v="190"/>
    <x v="230"/>
    <x v="23"/>
    <x v="0"/>
    <s v="  01 - 11 - 2"/>
    <d v="2025-08-21T00:00:00"/>
    <x v="1"/>
    <s v="EMPLEADO ESTABLE"/>
    <x v="1"/>
    <x v="1"/>
    <x v="1"/>
    <n v="32.94"/>
    <m/>
  </r>
  <r>
    <x v="190"/>
    <x v="230"/>
    <x v="23"/>
    <x v="0"/>
    <s v="  01 - 11 - 2"/>
    <d v="2025-08-21T00:00:00"/>
    <x v="1"/>
    <s v="EMPLEADO ESTABLE"/>
    <x v="1"/>
    <x v="1"/>
    <x v="1"/>
    <n v="32.94"/>
    <m/>
  </r>
  <r>
    <x v="190"/>
    <x v="230"/>
    <x v="23"/>
    <x v="0"/>
    <s v="  01 - 11 - 2"/>
    <d v="2025-08-21T00:00:00"/>
    <x v="1"/>
    <s v="EMPLEADO ESTABLE"/>
    <x v="1"/>
    <x v="1"/>
    <x v="1"/>
    <n v="32.94"/>
    <m/>
  </r>
  <r>
    <x v="190"/>
    <x v="230"/>
    <x v="23"/>
    <x v="0"/>
    <s v="  01 - 11 - 2"/>
    <d v="2025-08-21T00:00:00"/>
    <x v="1"/>
    <s v="EMPLEADO ESTABLE"/>
    <x v="1"/>
    <x v="1"/>
    <x v="1"/>
    <n v="32.94"/>
    <m/>
  </r>
  <r>
    <x v="190"/>
    <x v="230"/>
    <x v="23"/>
    <x v="0"/>
    <s v="  01 - 11 - 2"/>
    <d v="2025-08-21T00:00:00"/>
    <x v="1"/>
    <s v="EMPLEADO ESTABLE"/>
    <x v="1"/>
    <x v="1"/>
    <x v="1"/>
    <n v="31.11"/>
    <m/>
  </r>
  <r>
    <x v="191"/>
    <x v="231"/>
    <x v="23"/>
    <x v="0"/>
    <s v="  01 - 11 - 3"/>
    <d v="2025-08-20T00:00:00"/>
    <x v="2"/>
    <s v="OBRERO CONTRATADO"/>
    <x v="2"/>
    <x v="2"/>
    <x v="2"/>
    <n v="80.52"/>
    <m/>
  </r>
  <r>
    <x v="191"/>
    <x v="232"/>
    <x v="23"/>
    <x v="0"/>
    <s v="  01 - 11 - 4"/>
    <d v="2025-08-20T00:00:00"/>
    <x v="3"/>
    <s v="OBRERO ESTABLE"/>
    <x v="3"/>
    <x v="2"/>
    <x v="2"/>
    <n v="40.26"/>
    <m/>
  </r>
  <r>
    <x v="191"/>
    <x v="232"/>
    <x v="23"/>
    <x v="0"/>
    <s v="  01 - 11 - 4"/>
    <d v="2025-08-20T00:00:00"/>
    <x v="3"/>
    <s v="OBRERO ESTABLE"/>
    <x v="3"/>
    <x v="2"/>
    <x v="2"/>
    <n v="221.43"/>
    <m/>
  </r>
  <r>
    <x v="191"/>
    <x v="233"/>
    <x v="23"/>
    <x v="0"/>
    <s v="  01 - 11 - 5"/>
    <d v="2025-08-20T00:00:00"/>
    <x v="0"/>
    <s v="EMPLEADO CONTRATADO"/>
    <x v="6"/>
    <x v="2"/>
    <x v="2"/>
    <n v="31.11"/>
    <m/>
  </r>
  <r>
    <x v="191"/>
    <x v="234"/>
    <x v="23"/>
    <x v="0"/>
    <s v="  01 - 11 - 6"/>
    <d v="2025-08-20T00:00:00"/>
    <x v="1"/>
    <s v="EMPLEADO ESTABLE"/>
    <x v="7"/>
    <x v="2"/>
    <x v="2"/>
    <n v="32.94"/>
    <m/>
  </r>
  <r>
    <x v="191"/>
    <x v="234"/>
    <x v="23"/>
    <x v="0"/>
    <s v="  01 - 11 - 2"/>
    <d v="2025-08-21T00:00:00"/>
    <x v="1"/>
    <s v="EMPLEADO ESTABLE"/>
    <x v="1"/>
    <x v="2"/>
    <x v="2"/>
    <n v="58.56"/>
    <m/>
  </r>
  <r>
    <x v="191"/>
    <x v="234"/>
    <x v="23"/>
    <x v="0"/>
    <s v="  01 - 11 - 2"/>
    <d v="2025-08-21T00:00:00"/>
    <x v="1"/>
    <s v="EMPLEADO ESTABLE"/>
    <x v="1"/>
    <x v="2"/>
    <x v="2"/>
    <n v="29.28"/>
    <m/>
  </r>
  <r>
    <x v="192"/>
    <x v="235"/>
    <x v="23"/>
    <x v="1"/>
    <s v="  05 - 11 - 1"/>
    <d v="2025-08-20T00:00:00"/>
    <x v="1"/>
    <s v="EMPLEADO ESTABLE"/>
    <x v="1"/>
    <x v="0"/>
    <x v="0"/>
    <n v="34.77"/>
    <m/>
  </r>
  <r>
    <x v="192"/>
    <x v="236"/>
    <x v="23"/>
    <x v="1"/>
    <s v="  05 - 11 - 2"/>
    <d v="2025-08-20T00:00:00"/>
    <x v="2"/>
    <s v="OBRERO CONTRATADO"/>
    <x v="2"/>
    <x v="0"/>
    <x v="0"/>
    <n v="43.92"/>
    <m/>
  </r>
  <r>
    <x v="192"/>
    <x v="236"/>
    <x v="23"/>
    <x v="1"/>
    <s v="  05 - 11 - 2"/>
    <d v="2025-08-20T00:00:00"/>
    <x v="2"/>
    <s v="OBRERO CONTRATADO"/>
    <x v="2"/>
    <x v="0"/>
    <x v="0"/>
    <n v="137.25"/>
    <m/>
  </r>
  <r>
    <x v="192"/>
    <x v="237"/>
    <x v="23"/>
    <x v="1"/>
    <s v="  05 - 11 - 3"/>
    <d v="2025-08-20T00:00:00"/>
    <x v="3"/>
    <s v="OBRERO ESTABLE"/>
    <x v="3"/>
    <x v="0"/>
    <x v="0"/>
    <n v="47.58"/>
    <m/>
  </r>
  <r>
    <x v="192"/>
    <x v="237"/>
    <x v="23"/>
    <x v="1"/>
    <s v="  05 - 11 - 4"/>
    <d v="2025-08-20T00:00:00"/>
    <x v="3"/>
    <s v="OBRERO ESTABLE"/>
    <x v="4"/>
    <x v="0"/>
    <x v="0"/>
    <n v="23.79"/>
    <m/>
  </r>
  <r>
    <x v="193"/>
    <x v="238"/>
    <x v="23"/>
    <x v="1"/>
    <s v="  05 - 11 - 3"/>
    <d v="2025-08-20T00:00:00"/>
    <x v="3"/>
    <s v="OBRERO ESTABLE"/>
    <x v="3"/>
    <x v="1"/>
    <x v="1"/>
    <n v="42.09"/>
    <m/>
  </r>
  <r>
    <x v="194"/>
    <x v="239"/>
    <x v="23"/>
    <x v="2"/>
    <s v="  06 - 11 - 2"/>
    <d v="2025-08-20T00:00:00"/>
    <x v="2"/>
    <s v="OBRERO CONTRATADO"/>
    <x v="2"/>
    <x v="0"/>
    <x v="0"/>
    <n v="31.11"/>
    <m/>
  </r>
  <r>
    <x v="194"/>
    <x v="240"/>
    <x v="23"/>
    <x v="2"/>
    <s v="  06 - 11 - 3"/>
    <d v="2025-08-20T00:00:00"/>
    <x v="3"/>
    <s v="OBRERO ESTABLE"/>
    <x v="3"/>
    <x v="0"/>
    <x v="0"/>
    <n v="86.01000000000001"/>
    <m/>
  </r>
  <r>
    <x v="194"/>
    <x v="240"/>
    <x v="23"/>
    <x v="2"/>
    <s v="  06 - 11 - 3"/>
    <d v="2025-08-20T00:00:00"/>
    <x v="3"/>
    <s v="OBRERO ESTABLE"/>
    <x v="3"/>
    <x v="0"/>
    <x v="0"/>
    <n v="65.88"/>
    <m/>
  </r>
  <r>
    <x v="195"/>
    <x v="241"/>
    <x v="23"/>
    <x v="2"/>
    <s v="  06 - 11 - 3"/>
    <d v="2025-08-20T00:00:00"/>
    <x v="3"/>
    <s v="OBRERO ESTABLE"/>
    <x v="3"/>
    <x v="3"/>
    <x v="3"/>
    <n v="42.09"/>
    <m/>
  </r>
  <r>
    <x v="195"/>
    <x v="242"/>
    <x v="23"/>
    <x v="2"/>
    <s v="  06 - 11 - 4"/>
    <d v="2025-08-20T00:00:00"/>
    <x v="3"/>
    <s v="OBRERO ESTABLE"/>
    <x v="4"/>
    <x v="4"/>
    <x v="3"/>
    <n v="20.13"/>
    <m/>
  </r>
  <r>
    <x v="196"/>
    <x v="243"/>
    <x v="23"/>
    <x v="3"/>
    <s v="  08 - 11 - 2"/>
    <d v="2025-08-20T00:00:00"/>
    <x v="2"/>
    <s v="OBRERO CONTRATADO"/>
    <x v="2"/>
    <x v="0"/>
    <x v="0"/>
    <n v="27.45"/>
    <m/>
  </r>
  <r>
    <x v="196"/>
    <x v="243"/>
    <x v="23"/>
    <x v="3"/>
    <s v="  08 - 11 - 2"/>
    <d v="2025-08-20T00:00:00"/>
    <x v="2"/>
    <s v="OBRERO CONTRATADO"/>
    <x v="2"/>
    <x v="0"/>
    <x v="0"/>
    <n v="31.11"/>
    <m/>
  </r>
  <r>
    <x v="196"/>
    <x v="244"/>
    <x v="23"/>
    <x v="3"/>
    <s v="  08 - 11 - 3"/>
    <d v="2025-08-20T00:00:00"/>
    <x v="3"/>
    <s v="OBRERO ESTABLE"/>
    <x v="3"/>
    <x v="0"/>
    <x v="0"/>
    <n v="32.94"/>
    <m/>
  </r>
  <r>
    <x v="196"/>
    <x v="244"/>
    <x v="23"/>
    <x v="3"/>
    <s v="  08 - 11 - 3"/>
    <d v="2025-08-20T00:00:00"/>
    <x v="3"/>
    <s v="OBRERO ESTABLE"/>
    <x v="3"/>
    <x v="0"/>
    <x v="0"/>
    <n v="51.24"/>
    <m/>
  </r>
  <r>
    <x v="196"/>
    <x v="244"/>
    <x v="23"/>
    <x v="3"/>
    <s v="  08 - 11 - 3"/>
    <d v="2025-08-20T00:00:00"/>
    <x v="3"/>
    <s v="OBRERO ESTABLE"/>
    <x v="3"/>
    <x v="0"/>
    <x v="0"/>
    <n v="31.11"/>
    <m/>
  </r>
  <r>
    <x v="197"/>
    <x v="245"/>
    <x v="23"/>
    <x v="4"/>
    <s v="  09 - 11 - 3"/>
    <d v="2025-08-20T00:00:00"/>
    <x v="3"/>
    <s v="OBRERO ESTABLE"/>
    <x v="3"/>
    <x v="0"/>
    <x v="0"/>
    <n v="43.92"/>
    <m/>
  </r>
  <r>
    <x v="197"/>
    <x v="245"/>
    <x v="23"/>
    <x v="4"/>
    <s v="  09 - 11 - 3"/>
    <d v="2025-08-20T00:00:00"/>
    <x v="3"/>
    <s v="OBRERO ESTABLE"/>
    <x v="3"/>
    <x v="0"/>
    <x v="0"/>
    <n v="87.84"/>
    <m/>
  </r>
  <r>
    <x v="197"/>
    <x v="245"/>
    <x v="23"/>
    <x v="4"/>
    <s v="  09 - 11 - 3"/>
    <d v="2025-08-20T00:00:00"/>
    <x v="3"/>
    <s v="OBRERO ESTABLE"/>
    <x v="3"/>
    <x v="0"/>
    <x v="0"/>
    <n v="47.58"/>
    <m/>
  </r>
  <r>
    <x v="197"/>
    <x v="245"/>
    <x v="23"/>
    <x v="4"/>
    <s v="  09 - 11 - 3"/>
    <d v="2025-08-20T00:00:00"/>
    <x v="3"/>
    <s v="OBRERO ESTABLE"/>
    <x v="3"/>
    <x v="0"/>
    <x v="0"/>
    <n v="47.58"/>
    <m/>
  </r>
  <r>
    <x v="197"/>
    <x v="245"/>
    <x v="23"/>
    <x v="4"/>
    <s v="  09 - 11 - 4"/>
    <d v="2025-08-20T00:00:00"/>
    <x v="3"/>
    <s v="OBRERO ESTABLE"/>
    <x v="4"/>
    <x v="0"/>
    <x v="0"/>
    <n v="47.58"/>
    <m/>
  </r>
  <r>
    <x v="198"/>
    <x v="246"/>
    <x v="23"/>
    <x v="4"/>
    <s v="  09 - 11 - 3"/>
    <d v="2025-08-20T00:00:00"/>
    <x v="3"/>
    <s v="OBRERO ESTABLE"/>
    <x v="3"/>
    <x v="3"/>
    <x v="3"/>
    <n v="98.81999999999999"/>
    <m/>
  </r>
  <r>
    <x v="199"/>
    <x v="247"/>
    <x v="23"/>
    <x v="4"/>
    <s v="  09 - 11 - 2"/>
    <d v="2025-08-20T00:00:00"/>
    <x v="1"/>
    <s v="EMPLEADO ESTABLE"/>
    <x v="1"/>
    <x v="2"/>
    <x v="2"/>
    <n v="32.94"/>
    <m/>
  </r>
  <r>
    <x v="200"/>
    <x v="248"/>
    <x v="24"/>
    <x v="0"/>
    <s v="  01 - 11 - 1"/>
    <d v="2025-08-20T00:00:00"/>
    <x v="0"/>
    <s v="EMPLEADO CONTRATADO"/>
    <x v="0"/>
    <x v="0"/>
    <x v="0"/>
    <n v="7"/>
    <m/>
  </r>
  <r>
    <x v="200"/>
    <x v="249"/>
    <x v="24"/>
    <x v="0"/>
    <s v="  01 - 11 - 2"/>
    <d v="2025-08-21T00:00:00"/>
    <x v="1"/>
    <s v="EMPLEADO ESTABLE"/>
    <x v="1"/>
    <x v="0"/>
    <x v="0"/>
    <n v="15"/>
    <m/>
  </r>
  <r>
    <x v="201"/>
    <x v="250"/>
    <x v="24"/>
    <x v="0"/>
    <s v="  01 - 11 - 1"/>
    <d v="2025-08-20T00:00:00"/>
    <x v="0"/>
    <s v="EMPLEADO CONTRATADO"/>
    <x v="0"/>
    <x v="1"/>
    <x v="1"/>
    <n v="18"/>
    <m/>
  </r>
  <r>
    <x v="201"/>
    <x v="250"/>
    <x v="24"/>
    <x v="0"/>
    <s v="  01 - 11 - 1"/>
    <d v="2025-08-20T00:00:00"/>
    <x v="0"/>
    <s v="EMPLEADO CONTRATADO"/>
    <x v="0"/>
    <x v="1"/>
    <x v="1"/>
    <n v="34"/>
    <m/>
  </r>
  <r>
    <x v="201"/>
    <x v="250"/>
    <x v="24"/>
    <x v="0"/>
    <s v="  01 - 11 - 1"/>
    <d v="2025-08-20T00:00:00"/>
    <x v="0"/>
    <s v="EMPLEADO CONTRATADO"/>
    <x v="0"/>
    <x v="1"/>
    <x v="1"/>
    <n v="18"/>
    <m/>
  </r>
  <r>
    <x v="201"/>
    <x v="251"/>
    <x v="24"/>
    <x v="0"/>
    <s v="  01 - 11 - 2"/>
    <d v="2025-08-21T00:00:00"/>
    <x v="1"/>
    <s v="EMPLEADO ESTABLE"/>
    <x v="1"/>
    <x v="1"/>
    <x v="1"/>
    <n v="32"/>
    <m/>
  </r>
  <r>
    <x v="201"/>
    <x v="251"/>
    <x v="24"/>
    <x v="0"/>
    <s v="  01 - 11 - 2"/>
    <d v="2025-08-21T00:00:00"/>
    <x v="1"/>
    <s v="EMPLEADO ESTABLE"/>
    <x v="1"/>
    <x v="1"/>
    <x v="1"/>
    <n v="18"/>
    <m/>
  </r>
  <r>
    <x v="201"/>
    <x v="251"/>
    <x v="24"/>
    <x v="0"/>
    <s v="  01 - 11 - 2"/>
    <d v="2025-08-21T00:00:00"/>
    <x v="1"/>
    <s v="EMPLEADO ESTABLE"/>
    <x v="1"/>
    <x v="1"/>
    <x v="1"/>
    <n v="16"/>
    <m/>
  </r>
  <r>
    <x v="201"/>
    <x v="251"/>
    <x v="24"/>
    <x v="0"/>
    <s v="  01 - 11 - 2"/>
    <d v="2025-08-21T00:00:00"/>
    <x v="1"/>
    <s v="EMPLEADO ESTABLE"/>
    <x v="1"/>
    <x v="1"/>
    <x v="1"/>
    <n v="18"/>
    <m/>
  </r>
  <r>
    <x v="201"/>
    <x v="251"/>
    <x v="24"/>
    <x v="0"/>
    <s v="  01 - 11 - 2"/>
    <d v="2025-08-21T00:00:00"/>
    <x v="1"/>
    <s v="EMPLEADO ESTABLE"/>
    <x v="1"/>
    <x v="1"/>
    <x v="1"/>
    <n v="21"/>
    <m/>
  </r>
  <r>
    <x v="201"/>
    <x v="251"/>
    <x v="24"/>
    <x v="0"/>
    <s v="  01 - 11 - 2"/>
    <d v="2025-08-21T00:00:00"/>
    <x v="1"/>
    <s v="EMPLEADO ESTABLE"/>
    <x v="1"/>
    <x v="1"/>
    <x v="1"/>
    <n v="18"/>
    <m/>
  </r>
  <r>
    <x v="201"/>
    <x v="251"/>
    <x v="24"/>
    <x v="0"/>
    <s v="  01 - 11 - 2"/>
    <d v="2025-08-21T00:00:00"/>
    <x v="1"/>
    <s v="EMPLEADO ESTABLE"/>
    <x v="1"/>
    <x v="1"/>
    <x v="1"/>
    <n v="17"/>
    <m/>
  </r>
  <r>
    <x v="201"/>
    <x v="251"/>
    <x v="24"/>
    <x v="0"/>
    <s v="  01 - 11 - 2"/>
    <d v="2025-08-21T00:00:00"/>
    <x v="1"/>
    <s v="EMPLEADO ESTABLE"/>
    <x v="1"/>
    <x v="1"/>
    <x v="1"/>
    <n v="55"/>
    <m/>
  </r>
  <r>
    <x v="201"/>
    <x v="252"/>
    <x v="24"/>
    <x v="0"/>
    <s v="  01 - 6 - 6101"/>
    <d v="2025-08-31T00:00:00"/>
    <x v="4"/>
    <s v=""/>
    <x v="15"/>
    <x v="1"/>
    <x v="1"/>
    <n v="-163.44"/>
    <m/>
  </r>
  <r>
    <x v="202"/>
    <x v="253"/>
    <x v="24"/>
    <x v="0"/>
    <s v="  01 - 11 - 3"/>
    <d v="2025-08-20T00:00:00"/>
    <x v="2"/>
    <s v="OBRERO CONTRATADO"/>
    <x v="2"/>
    <x v="2"/>
    <x v="2"/>
    <n v="21"/>
    <m/>
  </r>
  <r>
    <x v="202"/>
    <x v="253"/>
    <x v="24"/>
    <x v="0"/>
    <s v="  01 - 11 - 3"/>
    <d v="2025-08-20T00:00:00"/>
    <x v="2"/>
    <s v="OBRERO CONTRATADO"/>
    <x v="2"/>
    <x v="2"/>
    <x v="2"/>
    <n v="40"/>
    <m/>
  </r>
  <r>
    <x v="202"/>
    <x v="254"/>
    <x v="24"/>
    <x v="0"/>
    <s v="  01 - 11 - 2"/>
    <d v="2025-08-21T00:00:00"/>
    <x v="1"/>
    <s v="EMPLEADO ESTABLE"/>
    <x v="1"/>
    <x v="2"/>
    <x v="2"/>
    <n v="18"/>
    <m/>
  </r>
  <r>
    <x v="202"/>
    <x v="254"/>
    <x v="24"/>
    <x v="0"/>
    <s v="  01 - 11 - 2"/>
    <d v="2025-08-21T00:00:00"/>
    <x v="1"/>
    <s v="EMPLEADO ESTABLE"/>
    <x v="1"/>
    <x v="2"/>
    <x v="2"/>
    <n v="18"/>
    <m/>
  </r>
  <r>
    <x v="202"/>
    <x v="254"/>
    <x v="24"/>
    <x v="0"/>
    <s v="  01 - 11 - 2"/>
    <d v="2025-08-21T00:00:00"/>
    <x v="1"/>
    <s v="EMPLEADO ESTABLE"/>
    <x v="1"/>
    <x v="2"/>
    <x v="2"/>
    <n v="36"/>
    <m/>
  </r>
  <r>
    <x v="202"/>
    <x v="253"/>
    <x v="24"/>
    <x v="0"/>
    <s v="  01 - 11 - 7"/>
    <d v="2025-08-21T00:00:00"/>
    <x v="2"/>
    <s v="OBRERO CONTRATADO"/>
    <x v="5"/>
    <x v="2"/>
    <x v="2"/>
    <n v="10"/>
    <m/>
  </r>
  <r>
    <x v="203"/>
    <x v="255"/>
    <x v="24"/>
    <x v="1"/>
    <s v="  05 - 11 - 1"/>
    <d v="2025-08-20T00:00:00"/>
    <x v="1"/>
    <s v="EMPLEADO ESTABLE"/>
    <x v="1"/>
    <x v="1"/>
    <x v="1"/>
    <n v="24"/>
    <m/>
  </r>
  <r>
    <x v="204"/>
    <x v="256"/>
    <x v="24"/>
    <x v="1"/>
    <s v="  05 - 11 - 1"/>
    <d v="2025-08-20T00:00:00"/>
    <x v="1"/>
    <s v="EMPLEADO ESTABLE"/>
    <x v="1"/>
    <x v="2"/>
    <x v="2"/>
    <n v="14"/>
    <m/>
  </r>
  <r>
    <x v="205"/>
    <x v="257"/>
    <x v="24"/>
    <x v="2"/>
    <s v="  06 - 11 - 1"/>
    <d v="2025-08-20T00:00:00"/>
    <x v="1"/>
    <s v="EMPLEADO ESTABLE"/>
    <x v="1"/>
    <x v="1"/>
    <x v="1"/>
    <n v="20"/>
    <m/>
  </r>
  <r>
    <x v="206"/>
    <x v="258"/>
    <x v="24"/>
    <x v="2"/>
    <s v="  06 - 11 - 1"/>
    <d v="2025-08-20T00:00:00"/>
    <x v="1"/>
    <s v="EMPLEADO ESTABLE"/>
    <x v="1"/>
    <x v="2"/>
    <x v="2"/>
    <n v="11"/>
    <m/>
  </r>
  <r>
    <x v="207"/>
    <x v="259"/>
    <x v="24"/>
    <x v="3"/>
    <s v="  08 - 11 - 1"/>
    <d v="2025-08-20T00:00:00"/>
    <x v="1"/>
    <s v="EMPLEADO ESTABLE"/>
    <x v="1"/>
    <x v="2"/>
    <x v="2"/>
    <n v="12"/>
    <m/>
  </r>
  <r>
    <x v="208"/>
    <x v="260"/>
    <x v="24"/>
    <x v="4"/>
    <s v="  09 - 11 - 1"/>
    <d v="2025-08-20T00:00:00"/>
    <x v="0"/>
    <s v="EMPLEADO CONTRATADO"/>
    <x v="0"/>
    <x v="1"/>
    <x v="1"/>
    <n v="14"/>
    <m/>
  </r>
  <r>
    <x v="209"/>
    <x v="261"/>
    <x v="25"/>
    <x v="0"/>
    <s v="  01 - 11 - 2"/>
    <d v="2025-08-21T00:00:00"/>
    <x v="1"/>
    <s v="EMPLEADO ESTABLE"/>
    <x v="1"/>
    <x v="0"/>
    <x v="0"/>
    <n v="69.69"/>
    <m/>
  </r>
  <r>
    <x v="209"/>
    <x v="261"/>
    <x v="25"/>
    <x v="0"/>
    <s v="  01 - 11 - 2"/>
    <d v="2025-08-21T00:00:00"/>
    <x v="1"/>
    <s v="EMPLEADO ESTABLE"/>
    <x v="1"/>
    <x v="0"/>
    <x v="0"/>
    <n v="67.2"/>
    <m/>
  </r>
  <r>
    <x v="209"/>
    <x v="261"/>
    <x v="25"/>
    <x v="0"/>
    <s v="  01 - 11 - 2"/>
    <d v="2025-08-21T00:00:00"/>
    <x v="1"/>
    <s v="EMPLEADO ESTABLE"/>
    <x v="1"/>
    <x v="0"/>
    <x v="0"/>
    <n v="147.92"/>
    <m/>
  </r>
  <r>
    <x v="209"/>
    <x v="261"/>
    <x v="25"/>
    <x v="0"/>
    <s v="  01 - 11 - 2"/>
    <d v="2025-08-21T00:00:00"/>
    <x v="1"/>
    <s v="EMPLEADO ESTABLE"/>
    <x v="1"/>
    <x v="0"/>
    <x v="0"/>
    <n v="66"/>
    <m/>
  </r>
  <r>
    <x v="210"/>
    <x v="262"/>
    <x v="25"/>
    <x v="0"/>
    <s v="  01 - 11 - 4"/>
    <d v="2025-08-20T00:00:00"/>
    <x v="3"/>
    <s v="OBRERO ESTABLE"/>
    <x v="3"/>
    <x v="0"/>
    <x v="0"/>
    <n v="61.07"/>
    <m/>
  </r>
  <r>
    <x v="210"/>
    <x v="262"/>
    <x v="25"/>
    <x v="0"/>
    <s v="  01 - 11 - 4"/>
    <d v="2025-08-20T00:00:00"/>
    <x v="3"/>
    <s v="OBRERO ESTABLE"/>
    <x v="3"/>
    <x v="0"/>
    <x v="0"/>
    <n v="67.44"/>
    <m/>
  </r>
  <r>
    <x v="210"/>
    <x v="262"/>
    <x v="25"/>
    <x v="0"/>
    <s v="  01 - 11 - 4"/>
    <d v="2025-08-20T00:00:00"/>
    <x v="3"/>
    <s v="OBRERO ESTABLE"/>
    <x v="3"/>
    <x v="0"/>
    <x v="0"/>
    <n v="215.74"/>
    <m/>
  </r>
  <r>
    <x v="210"/>
    <x v="262"/>
    <x v="25"/>
    <x v="0"/>
    <s v="  01 - 11 - 4"/>
    <d v="2025-08-20T00:00:00"/>
    <x v="3"/>
    <s v="OBRERO ESTABLE"/>
    <x v="3"/>
    <x v="0"/>
    <x v="0"/>
    <n v="73.77"/>
    <m/>
  </r>
  <r>
    <x v="210"/>
    <x v="262"/>
    <x v="25"/>
    <x v="0"/>
    <s v="  01 - 11 - 4"/>
    <d v="2025-08-20T00:00:00"/>
    <x v="3"/>
    <s v="OBRERO ESTABLE"/>
    <x v="3"/>
    <x v="0"/>
    <x v="0"/>
    <n v="67.40000000000001"/>
    <m/>
  </r>
  <r>
    <x v="211"/>
    <x v="263"/>
    <x v="25"/>
    <x v="0"/>
    <s v="  01 - 11 - 2"/>
    <d v="2025-08-21T00:00:00"/>
    <x v="1"/>
    <s v="EMPLEADO ESTABLE"/>
    <x v="1"/>
    <x v="1"/>
    <x v="1"/>
    <n v="66.27"/>
    <m/>
  </r>
  <r>
    <x v="211"/>
    <x v="263"/>
    <x v="25"/>
    <x v="0"/>
    <s v="  01 - 11 - 2"/>
    <d v="2025-08-21T00:00:00"/>
    <x v="1"/>
    <s v="EMPLEADO ESTABLE"/>
    <x v="1"/>
    <x v="1"/>
    <x v="1"/>
    <n v="77"/>
    <m/>
  </r>
  <r>
    <x v="211"/>
    <x v="263"/>
    <x v="25"/>
    <x v="0"/>
    <s v="  01 - 11 - 2"/>
    <d v="2025-08-21T00:00:00"/>
    <x v="1"/>
    <s v="EMPLEADO ESTABLE"/>
    <x v="1"/>
    <x v="1"/>
    <x v="1"/>
    <n v="69.26000000000001"/>
    <m/>
  </r>
  <r>
    <x v="211"/>
    <x v="263"/>
    <x v="25"/>
    <x v="0"/>
    <s v="  01 - 11 - 2"/>
    <d v="2025-08-21T00:00:00"/>
    <x v="1"/>
    <s v="EMPLEADO ESTABLE"/>
    <x v="1"/>
    <x v="1"/>
    <x v="1"/>
    <n v="234.32"/>
    <m/>
  </r>
  <r>
    <x v="212"/>
    <x v="264"/>
    <x v="25"/>
    <x v="0"/>
    <s v="  01 - 11 - 2"/>
    <d v="2025-08-21T00:00:00"/>
    <x v="1"/>
    <s v="EMPLEADO ESTABLE"/>
    <x v="1"/>
    <x v="2"/>
    <x v="2"/>
    <n v="69.73999999999999"/>
    <m/>
  </r>
  <r>
    <x v="212"/>
    <x v="264"/>
    <x v="25"/>
    <x v="0"/>
    <s v="  01 - 11 - 2"/>
    <d v="2025-08-21T00:00:00"/>
    <x v="1"/>
    <s v="EMPLEADO ESTABLE"/>
    <x v="1"/>
    <x v="2"/>
    <x v="2"/>
    <n v="69.26000000000001"/>
    <m/>
  </r>
  <r>
    <x v="213"/>
    <x v="265"/>
    <x v="25"/>
    <x v="0"/>
    <s v="  01 - 11 - 4"/>
    <d v="2025-08-20T00:00:00"/>
    <x v="3"/>
    <s v="OBRERO ESTABLE"/>
    <x v="3"/>
    <x v="2"/>
    <x v="2"/>
    <n v="74.25"/>
    <m/>
  </r>
  <r>
    <x v="213"/>
    <x v="265"/>
    <x v="25"/>
    <x v="0"/>
    <s v="  01 - 11 - 4"/>
    <d v="2025-08-20T00:00:00"/>
    <x v="3"/>
    <s v="OBRERO ESTABLE"/>
    <x v="3"/>
    <x v="2"/>
    <x v="2"/>
    <n v="73.77"/>
    <m/>
  </r>
  <r>
    <x v="214"/>
    <x v="266"/>
    <x v="25"/>
    <x v="1"/>
    <s v="  05 - 11 - 1"/>
    <d v="2025-08-20T00:00:00"/>
    <x v="1"/>
    <s v="EMPLEADO ESTABLE"/>
    <x v="1"/>
    <x v="0"/>
    <x v="0"/>
    <n v="67"/>
    <m/>
  </r>
  <r>
    <x v="215"/>
    <x v="267"/>
    <x v="25"/>
    <x v="4"/>
    <s v="  09 - 11 - 2"/>
    <d v="2025-08-20T00:00:00"/>
    <x v="1"/>
    <s v="EMPLEADO ESTABLE"/>
    <x v="1"/>
    <x v="2"/>
    <x v="2"/>
    <n v="70.53"/>
    <m/>
  </r>
  <r>
    <x v="216"/>
    <x v="268"/>
    <x v="26"/>
    <x v="0"/>
    <s v="  01 - 11 - 2"/>
    <d v="2025-08-21T00:00:00"/>
    <x v="1"/>
    <s v="EMPLEADO ESTABLE"/>
    <x v="1"/>
    <x v="0"/>
    <x v="0"/>
    <n v="21.88"/>
    <m/>
  </r>
  <r>
    <x v="216"/>
    <x v="268"/>
    <x v="26"/>
    <x v="0"/>
    <s v="  01 - 11 - 2"/>
    <d v="2025-08-21T00:00:00"/>
    <x v="1"/>
    <s v="EMPLEADO ESTABLE"/>
    <x v="1"/>
    <x v="0"/>
    <x v="0"/>
    <n v="21.75"/>
    <m/>
  </r>
  <r>
    <x v="216"/>
    <x v="268"/>
    <x v="26"/>
    <x v="0"/>
    <s v="  01 - 11 - 2"/>
    <d v="2025-08-21T00:00:00"/>
    <x v="1"/>
    <s v="EMPLEADO ESTABLE"/>
    <x v="1"/>
    <x v="0"/>
    <x v="0"/>
    <n v="46.9"/>
    <m/>
  </r>
  <r>
    <x v="216"/>
    <x v="268"/>
    <x v="26"/>
    <x v="0"/>
    <s v="  01 - 11 - 2"/>
    <d v="2025-08-21T00:00:00"/>
    <x v="1"/>
    <s v="EMPLEADO ESTABLE"/>
    <x v="1"/>
    <x v="0"/>
    <x v="0"/>
    <n v="21"/>
    <m/>
  </r>
  <r>
    <x v="217"/>
    <x v="269"/>
    <x v="26"/>
    <x v="0"/>
    <s v="  01 - 11 - 4"/>
    <d v="2025-08-20T00:00:00"/>
    <x v="3"/>
    <s v="OBRERO ESTABLE"/>
    <x v="3"/>
    <x v="0"/>
    <x v="0"/>
    <n v="23.85"/>
    <m/>
  </r>
  <r>
    <x v="217"/>
    <x v="269"/>
    <x v="26"/>
    <x v="0"/>
    <s v="  01 - 11 - 4"/>
    <d v="2025-08-20T00:00:00"/>
    <x v="3"/>
    <s v="OBRERO ESTABLE"/>
    <x v="3"/>
    <x v="0"/>
    <x v="0"/>
    <n v="21.79"/>
    <m/>
  </r>
  <r>
    <x v="217"/>
    <x v="269"/>
    <x v="26"/>
    <x v="0"/>
    <s v="  01 - 11 - 4"/>
    <d v="2025-08-20T00:00:00"/>
    <x v="3"/>
    <s v="OBRERO ESTABLE"/>
    <x v="3"/>
    <x v="0"/>
    <x v="0"/>
    <n v="21.79"/>
    <m/>
  </r>
  <r>
    <x v="217"/>
    <x v="269"/>
    <x v="26"/>
    <x v="0"/>
    <s v="  01 - 11 - 4"/>
    <d v="2025-08-20T00:00:00"/>
    <x v="3"/>
    <s v="OBRERO ESTABLE"/>
    <x v="3"/>
    <x v="0"/>
    <x v="0"/>
    <n v="19.75"/>
    <m/>
  </r>
  <r>
    <x v="217"/>
    <x v="269"/>
    <x v="26"/>
    <x v="0"/>
    <s v="  01 - 11 - 4"/>
    <d v="2025-08-20T00:00:00"/>
    <x v="3"/>
    <s v="OBRERO ESTABLE"/>
    <x v="3"/>
    <x v="0"/>
    <x v="0"/>
    <n v="69.40000000000001"/>
    <m/>
  </r>
  <r>
    <x v="218"/>
    <x v="270"/>
    <x v="26"/>
    <x v="0"/>
    <s v="  01 - 11 - 2"/>
    <d v="2025-08-21T00:00:00"/>
    <x v="1"/>
    <s v="EMPLEADO ESTABLE"/>
    <x v="1"/>
    <x v="1"/>
    <x v="1"/>
    <n v="25"/>
    <m/>
  </r>
  <r>
    <x v="218"/>
    <x v="270"/>
    <x v="26"/>
    <x v="0"/>
    <s v="  01 - 11 - 2"/>
    <d v="2025-08-21T00:00:00"/>
    <x v="1"/>
    <s v="EMPLEADO ESTABLE"/>
    <x v="1"/>
    <x v="1"/>
    <x v="1"/>
    <n v="22.38"/>
    <m/>
  </r>
  <r>
    <x v="218"/>
    <x v="270"/>
    <x v="26"/>
    <x v="0"/>
    <s v="  01 - 11 - 2"/>
    <d v="2025-08-21T00:00:00"/>
    <x v="1"/>
    <s v="EMPLEADO ESTABLE"/>
    <x v="1"/>
    <x v="1"/>
    <x v="1"/>
    <n v="76.26000000000001"/>
    <m/>
  </r>
  <r>
    <x v="218"/>
    <x v="270"/>
    <x v="26"/>
    <x v="0"/>
    <s v="  01 - 11 - 2"/>
    <d v="2025-08-21T00:00:00"/>
    <x v="1"/>
    <s v="EMPLEADO ESTABLE"/>
    <x v="1"/>
    <x v="1"/>
    <x v="1"/>
    <n v="21.42"/>
    <m/>
  </r>
  <r>
    <x v="219"/>
    <x v="271"/>
    <x v="26"/>
    <x v="0"/>
    <s v="  01 - 11 - 2"/>
    <d v="2025-08-21T00:00:00"/>
    <x v="1"/>
    <s v="EMPLEADO ESTABLE"/>
    <x v="1"/>
    <x v="2"/>
    <x v="2"/>
    <n v="22.54"/>
    <m/>
  </r>
  <r>
    <x v="219"/>
    <x v="271"/>
    <x v="26"/>
    <x v="0"/>
    <s v="  01 - 11 - 2"/>
    <d v="2025-08-21T00:00:00"/>
    <x v="1"/>
    <s v="EMPLEADO ESTABLE"/>
    <x v="1"/>
    <x v="2"/>
    <x v="2"/>
    <n v="22.38"/>
    <m/>
  </r>
  <r>
    <x v="220"/>
    <x v="272"/>
    <x v="26"/>
    <x v="0"/>
    <s v="  01 - 11 - 4"/>
    <d v="2025-08-20T00:00:00"/>
    <x v="3"/>
    <s v="OBRERO ESTABLE"/>
    <x v="3"/>
    <x v="2"/>
    <x v="2"/>
    <n v="23.85"/>
    <m/>
  </r>
  <r>
    <x v="220"/>
    <x v="272"/>
    <x v="26"/>
    <x v="0"/>
    <s v="  01 - 11 - 4"/>
    <d v="2025-08-20T00:00:00"/>
    <x v="3"/>
    <s v="OBRERO ESTABLE"/>
    <x v="3"/>
    <x v="2"/>
    <x v="2"/>
    <n v="23"/>
    <m/>
  </r>
  <r>
    <x v="221"/>
    <x v="273"/>
    <x v="26"/>
    <x v="1"/>
    <s v="  05 - 11 - 1"/>
    <d v="2025-08-20T00:00:00"/>
    <x v="1"/>
    <s v="EMPLEADO ESTABLE"/>
    <x v="1"/>
    <x v="0"/>
    <x v="0"/>
    <n v="22.8"/>
    <m/>
  </r>
  <r>
    <x v="222"/>
    <x v="274"/>
    <x v="26"/>
    <x v="2"/>
    <s v="  06 - 11 - 3"/>
    <d v="2025-08-20T00:00:00"/>
    <x v="3"/>
    <s v="OBRERO ESTABLE"/>
    <x v="3"/>
    <x v="0"/>
    <x v="0"/>
    <n v="14"/>
    <m/>
  </r>
  <r>
    <x v="223"/>
    <x v="275"/>
    <x v="26"/>
    <x v="4"/>
    <s v="  09 - 11 - 2"/>
    <d v="2025-08-20T00:00:00"/>
    <x v="1"/>
    <s v="EMPLEADO ESTABLE"/>
    <x v="1"/>
    <x v="2"/>
    <x v="2"/>
    <n v="22.8"/>
    <m/>
  </r>
  <r>
    <x v="224"/>
    <x v="276"/>
    <x v="27"/>
    <x v="0"/>
    <s v="  01 - 11 - 2"/>
    <d v="2025-08-21T00:00:00"/>
    <x v="1"/>
    <s v="EMPLEADO ESTABLE"/>
    <x v="1"/>
    <x v="0"/>
    <x v="0"/>
    <n v="256.3"/>
    <m/>
  </r>
  <r>
    <x v="224"/>
    <x v="276"/>
    <x v="27"/>
    <x v="0"/>
    <s v="  01 - 11 - 2"/>
    <d v="2025-08-21T00:00:00"/>
    <x v="1"/>
    <s v="EMPLEADO ESTABLE"/>
    <x v="1"/>
    <x v="0"/>
    <x v="0"/>
    <n v="504.78"/>
    <m/>
  </r>
  <r>
    <x v="224"/>
    <x v="276"/>
    <x v="27"/>
    <x v="0"/>
    <s v="  01 - 11 - 2"/>
    <d v="2025-08-21T00:00:00"/>
    <x v="1"/>
    <s v="EMPLEADO ESTABLE"/>
    <x v="1"/>
    <x v="0"/>
    <x v="0"/>
    <n v="262.6"/>
    <m/>
  </r>
  <r>
    <x v="224"/>
    <x v="276"/>
    <x v="27"/>
    <x v="0"/>
    <s v="  01 - 11 - 2"/>
    <d v="2025-08-21T00:00:00"/>
    <x v="1"/>
    <s v="EMPLEADO ESTABLE"/>
    <x v="1"/>
    <x v="0"/>
    <x v="0"/>
    <n v="256.18"/>
    <m/>
  </r>
  <r>
    <x v="224"/>
    <x v="276"/>
    <x v="27"/>
    <x v="0"/>
    <s v="  01 - 11 - 2"/>
    <d v="2025-08-21T00:00:00"/>
    <x v="1"/>
    <s v="EMPLEADO ESTABLE"/>
    <x v="1"/>
    <x v="0"/>
    <x v="0"/>
    <n v="258.48"/>
    <m/>
  </r>
  <r>
    <x v="225"/>
    <x v="277"/>
    <x v="27"/>
    <x v="0"/>
    <s v="  01 - 11 - 4"/>
    <d v="2025-08-20T00:00:00"/>
    <x v="3"/>
    <s v="OBRERO ESTABLE"/>
    <x v="3"/>
    <x v="0"/>
    <x v="0"/>
    <n v="269"/>
    <m/>
  </r>
  <r>
    <x v="225"/>
    <x v="277"/>
    <x v="27"/>
    <x v="0"/>
    <s v="  01 - 11 - 4"/>
    <d v="2025-08-20T00:00:00"/>
    <x v="3"/>
    <s v="OBRERO ESTABLE"/>
    <x v="3"/>
    <x v="0"/>
    <x v="0"/>
    <n v="270"/>
    <m/>
  </r>
  <r>
    <x v="225"/>
    <x v="277"/>
    <x v="27"/>
    <x v="0"/>
    <s v="  01 - 11 - 4"/>
    <d v="2025-08-20T00:00:00"/>
    <x v="3"/>
    <s v="OBRERO ESTABLE"/>
    <x v="3"/>
    <x v="0"/>
    <x v="0"/>
    <n v="1054.38"/>
    <m/>
  </r>
  <r>
    <x v="225"/>
    <x v="277"/>
    <x v="27"/>
    <x v="0"/>
    <s v="  01 - 11 - 4"/>
    <d v="2025-08-20T00:00:00"/>
    <x v="3"/>
    <s v="OBRERO ESTABLE"/>
    <x v="3"/>
    <x v="0"/>
    <x v="0"/>
    <n v="269"/>
    <m/>
  </r>
  <r>
    <x v="226"/>
    <x v="278"/>
    <x v="27"/>
    <x v="0"/>
    <s v="  01 - 11 - 4"/>
    <d v="2025-08-20T00:00:00"/>
    <x v="3"/>
    <s v="OBRERO ESTABLE"/>
    <x v="3"/>
    <x v="2"/>
    <x v="2"/>
    <n v="276.85"/>
    <m/>
  </r>
  <r>
    <x v="226"/>
    <x v="278"/>
    <x v="27"/>
    <x v="0"/>
    <s v="  01 - 11 - 4"/>
    <d v="2025-08-20T00:00:00"/>
    <x v="3"/>
    <s v="OBRERO ESTABLE"/>
    <x v="3"/>
    <x v="2"/>
    <x v="2"/>
    <n v="265.2"/>
    <m/>
  </r>
  <r>
    <x v="227"/>
    <x v="279"/>
    <x v="27"/>
    <x v="1"/>
    <s v="  05 - 11 - 1"/>
    <d v="2025-08-20T00:00:00"/>
    <x v="1"/>
    <s v="EMPLEADO ESTABLE"/>
    <x v="1"/>
    <x v="0"/>
    <x v="0"/>
    <n v="256.3"/>
    <m/>
  </r>
  <r>
    <x v="228"/>
    <x v="280"/>
    <x v="27"/>
    <x v="2"/>
    <s v="  06 - 11 - 3"/>
    <d v="2025-08-20T00:00:00"/>
    <x v="3"/>
    <s v="OBRERO ESTABLE"/>
    <x v="3"/>
    <x v="0"/>
    <x v="0"/>
    <n v="204.62"/>
    <m/>
  </r>
  <r>
    <x v="229"/>
    <x v="281"/>
    <x v="27"/>
    <x v="4"/>
    <s v="  09 - 11 - 2"/>
    <d v="2025-08-20T00:00:00"/>
    <x v="1"/>
    <s v="EMPLEADO ESTABLE"/>
    <x v="1"/>
    <x v="2"/>
    <x v="2"/>
    <n v="258.43"/>
    <m/>
  </r>
  <r>
    <x v="230"/>
    <x v="282"/>
    <x v="28"/>
    <x v="0"/>
    <s v="  01 - 11 - 2"/>
    <d v="2025-08-21T00:00:00"/>
    <x v="1"/>
    <s v="EMPLEADO ESTABLE"/>
    <x v="1"/>
    <x v="1"/>
    <x v="1"/>
    <n v="22.87"/>
    <m/>
  </r>
  <r>
    <x v="231"/>
    <x v="283"/>
    <x v="28"/>
    <x v="2"/>
    <s v="  06 - 11 - 1"/>
    <d v="2025-08-20T00:00:00"/>
    <x v="1"/>
    <s v="EMPLEADO ESTABLE"/>
    <x v="1"/>
    <x v="2"/>
    <x v="2"/>
    <n v="28.5"/>
    <m/>
  </r>
  <r>
    <x v="232"/>
    <x v="284"/>
    <x v="29"/>
    <x v="0"/>
    <s v="  01 - 11 - 3"/>
    <d v="2025-08-20T00:00:00"/>
    <x v="2"/>
    <s v="OBRERO CONTRATADO"/>
    <x v="2"/>
    <x v="0"/>
    <x v="0"/>
    <n v="99"/>
    <m/>
  </r>
  <r>
    <x v="232"/>
    <x v="284"/>
    <x v="29"/>
    <x v="0"/>
    <s v="  01 - 11 - 3"/>
    <d v="2025-08-20T00:00:00"/>
    <x v="2"/>
    <s v="OBRERO CONTRATADO"/>
    <x v="2"/>
    <x v="0"/>
    <x v="0"/>
    <n v="517.5"/>
    <m/>
  </r>
  <r>
    <x v="232"/>
    <x v="284"/>
    <x v="29"/>
    <x v="0"/>
    <s v="  01 - 11 - 3"/>
    <d v="2025-08-20T00:00:00"/>
    <x v="2"/>
    <s v="OBRERO CONTRATADO"/>
    <x v="2"/>
    <x v="0"/>
    <x v="0"/>
    <n v="130.5"/>
    <m/>
  </r>
  <r>
    <x v="232"/>
    <x v="284"/>
    <x v="29"/>
    <x v="0"/>
    <s v="  01 - 11 - 3"/>
    <d v="2025-08-20T00:00:00"/>
    <x v="2"/>
    <s v="OBRERO CONTRATADO"/>
    <x v="2"/>
    <x v="0"/>
    <x v="0"/>
    <n v="67.5"/>
    <m/>
  </r>
  <r>
    <x v="232"/>
    <x v="285"/>
    <x v="29"/>
    <x v="0"/>
    <s v="  01 - 11 - 4"/>
    <d v="2025-08-20T00:00:00"/>
    <x v="3"/>
    <s v="OBRERO ESTABLE"/>
    <x v="3"/>
    <x v="0"/>
    <x v="0"/>
    <n v="157.5"/>
    <m/>
  </r>
  <r>
    <x v="232"/>
    <x v="285"/>
    <x v="29"/>
    <x v="0"/>
    <s v="  01 - 11 - 4"/>
    <d v="2025-08-20T00:00:00"/>
    <x v="3"/>
    <s v="OBRERO ESTABLE"/>
    <x v="3"/>
    <x v="0"/>
    <x v="0"/>
    <n v="2115"/>
    <m/>
  </r>
  <r>
    <x v="232"/>
    <x v="285"/>
    <x v="29"/>
    <x v="0"/>
    <s v="  01 - 11 - 4"/>
    <d v="2025-08-20T00:00:00"/>
    <x v="3"/>
    <s v="OBRERO ESTABLE"/>
    <x v="3"/>
    <x v="0"/>
    <x v="0"/>
    <n v="99"/>
    <m/>
  </r>
  <r>
    <x v="232"/>
    <x v="285"/>
    <x v="29"/>
    <x v="0"/>
    <s v="  01 - 11 - 4"/>
    <d v="2025-08-20T00:00:00"/>
    <x v="3"/>
    <s v="OBRERO ESTABLE"/>
    <x v="3"/>
    <x v="0"/>
    <x v="0"/>
    <n v="126"/>
    <m/>
  </r>
  <r>
    <x v="232"/>
    <x v="285"/>
    <x v="29"/>
    <x v="0"/>
    <s v="  01 - 11 - 4"/>
    <d v="2025-08-20T00:00:00"/>
    <x v="3"/>
    <s v="OBRERO ESTABLE"/>
    <x v="3"/>
    <x v="0"/>
    <x v="0"/>
    <n v="117"/>
    <m/>
  </r>
  <r>
    <x v="232"/>
    <x v="285"/>
    <x v="29"/>
    <x v="0"/>
    <s v="  01 - 11 - 8"/>
    <d v="2025-08-20T00:00:00"/>
    <x v="3"/>
    <s v="OBRERO ESTABLE"/>
    <x v="4"/>
    <x v="0"/>
    <x v="0"/>
    <n v="229.5"/>
    <m/>
  </r>
  <r>
    <x v="232"/>
    <x v="286"/>
    <x v="29"/>
    <x v="0"/>
    <s v="  01 - 11 - 2"/>
    <d v="2025-08-21T00:00:00"/>
    <x v="1"/>
    <s v="EMPLEADO ESTABLE"/>
    <x v="1"/>
    <x v="0"/>
    <x v="0"/>
    <n v="81"/>
    <m/>
  </r>
  <r>
    <x v="232"/>
    <x v="286"/>
    <x v="29"/>
    <x v="0"/>
    <s v="  01 - 11 - 2"/>
    <d v="2025-08-21T00:00:00"/>
    <x v="1"/>
    <s v="EMPLEADO ESTABLE"/>
    <x v="1"/>
    <x v="0"/>
    <x v="0"/>
    <n v="76.5"/>
    <m/>
  </r>
  <r>
    <x v="232"/>
    <x v="286"/>
    <x v="29"/>
    <x v="0"/>
    <s v="  01 - 11 - 2"/>
    <d v="2025-08-21T00:00:00"/>
    <x v="1"/>
    <s v="EMPLEADO ESTABLE"/>
    <x v="1"/>
    <x v="0"/>
    <x v="0"/>
    <n v="234"/>
    <m/>
  </r>
  <r>
    <x v="232"/>
    <x v="286"/>
    <x v="29"/>
    <x v="0"/>
    <s v="  01 - 11 - 2"/>
    <d v="2025-08-21T00:00:00"/>
    <x v="1"/>
    <s v="EMPLEADO ESTABLE"/>
    <x v="1"/>
    <x v="0"/>
    <x v="0"/>
    <n v="117"/>
    <m/>
  </r>
  <r>
    <x v="232"/>
    <x v="286"/>
    <x v="29"/>
    <x v="0"/>
    <s v="  01 - 11 - 2"/>
    <d v="2025-08-21T00:00:00"/>
    <x v="1"/>
    <s v="EMPLEADO ESTABLE"/>
    <x v="1"/>
    <x v="0"/>
    <x v="0"/>
    <n v="373.5"/>
    <m/>
  </r>
  <r>
    <x v="232"/>
    <x v="284"/>
    <x v="29"/>
    <x v="0"/>
    <s v="  01 - 11 - 7"/>
    <d v="2025-08-21T00:00:00"/>
    <x v="2"/>
    <s v="OBRERO CONTRATADO"/>
    <x v="5"/>
    <x v="0"/>
    <x v="0"/>
    <n v="117"/>
    <m/>
  </r>
  <r>
    <x v="233"/>
    <x v="287"/>
    <x v="29"/>
    <x v="0"/>
    <s v="  01 - 11 - 1"/>
    <d v="2025-08-20T00:00:00"/>
    <x v="0"/>
    <s v="EMPLEADO CONTRATADO"/>
    <x v="0"/>
    <x v="1"/>
    <x v="1"/>
    <n v="81"/>
    <m/>
  </r>
  <r>
    <x v="233"/>
    <x v="287"/>
    <x v="29"/>
    <x v="0"/>
    <s v="  01 - 11 - 1"/>
    <d v="2025-08-20T00:00:00"/>
    <x v="0"/>
    <s v="EMPLEADO CONTRATADO"/>
    <x v="0"/>
    <x v="1"/>
    <x v="1"/>
    <n v="153"/>
    <m/>
  </r>
  <r>
    <x v="233"/>
    <x v="287"/>
    <x v="29"/>
    <x v="0"/>
    <s v="  01 - 11 - 1"/>
    <d v="2025-08-20T00:00:00"/>
    <x v="0"/>
    <s v="EMPLEADO CONTRATADO"/>
    <x v="0"/>
    <x v="1"/>
    <x v="1"/>
    <n v="76.5"/>
    <m/>
  </r>
  <r>
    <x v="233"/>
    <x v="288"/>
    <x v="29"/>
    <x v="0"/>
    <s v="  01 - 11 - 4"/>
    <d v="2025-08-20T00:00:00"/>
    <x v="3"/>
    <s v="OBRERO ESTABLE"/>
    <x v="3"/>
    <x v="1"/>
    <x v="1"/>
    <n v="193.5"/>
    <m/>
  </r>
  <r>
    <x v="233"/>
    <x v="288"/>
    <x v="29"/>
    <x v="0"/>
    <s v="  01 - 11 - 4"/>
    <d v="2025-08-20T00:00:00"/>
    <x v="3"/>
    <s v="OBRERO ESTABLE"/>
    <x v="3"/>
    <x v="1"/>
    <x v="1"/>
    <n v="72"/>
    <m/>
  </r>
  <r>
    <x v="233"/>
    <x v="289"/>
    <x v="29"/>
    <x v="0"/>
    <s v="  01 - 11 - 6"/>
    <d v="2025-08-20T00:00:00"/>
    <x v="1"/>
    <s v="EMPLEADO ESTABLE"/>
    <x v="7"/>
    <x v="1"/>
    <x v="1"/>
    <n v="22.5"/>
    <m/>
  </r>
  <r>
    <x v="233"/>
    <x v="289"/>
    <x v="29"/>
    <x v="0"/>
    <s v="  01 - 11 - 6"/>
    <d v="2025-08-20T00:00:00"/>
    <x v="1"/>
    <s v="EMPLEADO ESTABLE"/>
    <x v="7"/>
    <x v="1"/>
    <x v="1"/>
    <n v="49.5"/>
    <m/>
  </r>
  <r>
    <x v="233"/>
    <x v="289"/>
    <x v="29"/>
    <x v="0"/>
    <s v="  01 - 11 - 2"/>
    <d v="2025-08-21T00:00:00"/>
    <x v="1"/>
    <s v="EMPLEADO ESTABLE"/>
    <x v="1"/>
    <x v="1"/>
    <x v="1"/>
    <n v="81"/>
    <m/>
  </r>
  <r>
    <x v="233"/>
    <x v="289"/>
    <x v="29"/>
    <x v="0"/>
    <s v="  01 - 11 - 2"/>
    <d v="2025-08-21T00:00:00"/>
    <x v="1"/>
    <s v="EMPLEADO ESTABLE"/>
    <x v="1"/>
    <x v="1"/>
    <x v="1"/>
    <n v="81"/>
    <m/>
  </r>
  <r>
    <x v="233"/>
    <x v="289"/>
    <x v="29"/>
    <x v="0"/>
    <s v="  01 - 11 - 2"/>
    <d v="2025-08-21T00:00:00"/>
    <x v="1"/>
    <s v="EMPLEADO ESTABLE"/>
    <x v="1"/>
    <x v="1"/>
    <x v="1"/>
    <n v="81"/>
    <m/>
  </r>
  <r>
    <x v="233"/>
    <x v="289"/>
    <x v="29"/>
    <x v="0"/>
    <s v="  01 - 11 - 2"/>
    <d v="2025-08-21T00:00:00"/>
    <x v="1"/>
    <s v="EMPLEADO ESTABLE"/>
    <x v="1"/>
    <x v="1"/>
    <x v="1"/>
    <n v="81"/>
    <m/>
  </r>
  <r>
    <x v="233"/>
    <x v="289"/>
    <x v="29"/>
    <x v="0"/>
    <s v="  01 - 11 - 2"/>
    <d v="2025-08-21T00:00:00"/>
    <x v="1"/>
    <s v="EMPLEADO ESTABLE"/>
    <x v="1"/>
    <x v="1"/>
    <x v="1"/>
    <n v="162"/>
    <m/>
  </r>
  <r>
    <x v="234"/>
    <x v="290"/>
    <x v="29"/>
    <x v="0"/>
    <s v="  01 - 11 - 3"/>
    <d v="2025-08-20T00:00:00"/>
    <x v="2"/>
    <s v="OBRERO CONTRATADO"/>
    <x v="2"/>
    <x v="2"/>
    <x v="2"/>
    <n v="198"/>
    <m/>
  </r>
  <r>
    <x v="234"/>
    <x v="291"/>
    <x v="29"/>
    <x v="0"/>
    <s v="  01 - 11 - 4"/>
    <d v="2025-08-20T00:00:00"/>
    <x v="3"/>
    <s v="OBRERO ESTABLE"/>
    <x v="3"/>
    <x v="2"/>
    <x v="2"/>
    <n v="99"/>
    <m/>
  </r>
  <r>
    <x v="234"/>
    <x v="291"/>
    <x v="29"/>
    <x v="0"/>
    <s v="  01 - 11 - 4"/>
    <d v="2025-08-20T00:00:00"/>
    <x v="3"/>
    <s v="OBRERO ESTABLE"/>
    <x v="3"/>
    <x v="2"/>
    <x v="2"/>
    <n v="544.5"/>
    <m/>
  </r>
  <r>
    <x v="234"/>
    <x v="292"/>
    <x v="29"/>
    <x v="0"/>
    <s v="  01 - 11 - 5"/>
    <d v="2025-08-20T00:00:00"/>
    <x v="0"/>
    <s v="EMPLEADO CONTRATADO"/>
    <x v="6"/>
    <x v="2"/>
    <x v="2"/>
    <n v="76.5"/>
    <m/>
  </r>
  <r>
    <x v="234"/>
    <x v="293"/>
    <x v="29"/>
    <x v="0"/>
    <s v="  01 - 11 - 6"/>
    <d v="2025-08-20T00:00:00"/>
    <x v="1"/>
    <s v="EMPLEADO ESTABLE"/>
    <x v="7"/>
    <x v="2"/>
    <x v="2"/>
    <n v="81"/>
    <m/>
  </r>
  <r>
    <x v="234"/>
    <x v="293"/>
    <x v="29"/>
    <x v="0"/>
    <s v="  01 - 11 - 2"/>
    <d v="2025-08-21T00:00:00"/>
    <x v="1"/>
    <s v="EMPLEADO ESTABLE"/>
    <x v="1"/>
    <x v="2"/>
    <x v="2"/>
    <n v="72"/>
    <m/>
  </r>
  <r>
    <x v="234"/>
    <x v="293"/>
    <x v="29"/>
    <x v="0"/>
    <s v="  01 - 11 - 2"/>
    <d v="2025-08-21T00:00:00"/>
    <x v="1"/>
    <s v="EMPLEADO ESTABLE"/>
    <x v="1"/>
    <x v="2"/>
    <x v="2"/>
    <n v="144"/>
    <m/>
  </r>
  <r>
    <x v="235"/>
    <x v="294"/>
    <x v="29"/>
    <x v="1"/>
    <s v="  05 - 11 - 1"/>
    <d v="2025-08-20T00:00:00"/>
    <x v="1"/>
    <s v="EMPLEADO ESTABLE"/>
    <x v="1"/>
    <x v="0"/>
    <x v="0"/>
    <n v="85.5"/>
    <m/>
  </r>
  <r>
    <x v="235"/>
    <x v="295"/>
    <x v="29"/>
    <x v="1"/>
    <s v="  05 - 11 - 2"/>
    <d v="2025-08-20T00:00:00"/>
    <x v="2"/>
    <s v="OBRERO CONTRATADO"/>
    <x v="2"/>
    <x v="0"/>
    <x v="0"/>
    <n v="337.5"/>
    <m/>
  </r>
  <r>
    <x v="235"/>
    <x v="295"/>
    <x v="29"/>
    <x v="1"/>
    <s v="  05 - 11 - 2"/>
    <d v="2025-08-20T00:00:00"/>
    <x v="2"/>
    <s v="OBRERO CONTRATADO"/>
    <x v="2"/>
    <x v="0"/>
    <x v="0"/>
    <n v="108"/>
    <m/>
  </r>
  <r>
    <x v="235"/>
    <x v="296"/>
    <x v="29"/>
    <x v="1"/>
    <s v="  05 - 11 - 3"/>
    <d v="2025-08-20T00:00:00"/>
    <x v="3"/>
    <s v="OBRERO ESTABLE"/>
    <x v="3"/>
    <x v="0"/>
    <x v="0"/>
    <n v="117"/>
    <m/>
  </r>
  <r>
    <x v="235"/>
    <x v="296"/>
    <x v="29"/>
    <x v="1"/>
    <s v="  05 - 11 - 4"/>
    <d v="2025-08-20T00:00:00"/>
    <x v="3"/>
    <s v="OBRERO ESTABLE"/>
    <x v="4"/>
    <x v="0"/>
    <x v="0"/>
    <n v="58.5"/>
    <m/>
  </r>
  <r>
    <x v="236"/>
    <x v="297"/>
    <x v="29"/>
    <x v="1"/>
    <s v="  05 - 11 - 3"/>
    <d v="2025-08-20T00:00:00"/>
    <x v="3"/>
    <s v="OBRERO ESTABLE"/>
    <x v="3"/>
    <x v="1"/>
    <x v="1"/>
    <n v="103.5"/>
    <m/>
  </r>
  <r>
    <x v="237"/>
    <x v="298"/>
    <x v="29"/>
    <x v="2"/>
    <s v="  06 - 11 - 2"/>
    <d v="2025-08-20T00:00:00"/>
    <x v="2"/>
    <s v="OBRERO CONTRATADO"/>
    <x v="2"/>
    <x v="0"/>
    <x v="0"/>
    <n v="76.5"/>
    <m/>
  </r>
  <r>
    <x v="237"/>
    <x v="299"/>
    <x v="29"/>
    <x v="2"/>
    <s v="  06 - 11 - 3"/>
    <d v="2025-08-20T00:00:00"/>
    <x v="3"/>
    <s v="OBRERO ESTABLE"/>
    <x v="3"/>
    <x v="0"/>
    <x v="0"/>
    <n v="162"/>
    <m/>
  </r>
  <r>
    <x v="237"/>
    <x v="299"/>
    <x v="29"/>
    <x v="2"/>
    <s v="  06 - 11 - 3"/>
    <d v="2025-08-20T00:00:00"/>
    <x v="3"/>
    <s v="OBRERO ESTABLE"/>
    <x v="3"/>
    <x v="0"/>
    <x v="0"/>
    <n v="211.5"/>
    <m/>
  </r>
  <r>
    <x v="238"/>
    <x v="300"/>
    <x v="29"/>
    <x v="2"/>
    <s v="  06 - 11 - 3"/>
    <d v="2025-08-20T00:00:00"/>
    <x v="3"/>
    <s v="OBRERO ESTABLE"/>
    <x v="3"/>
    <x v="3"/>
    <x v="3"/>
    <n v="103.5"/>
    <m/>
  </r>
  <r>
    <x v="238"/>
    <x v="301"/>
    <x v="29"/>
    <x v="2"/>
    <s v="  06 - 11 - 4"/>
    <d v="2025-08-20T00:00:00"/>
    <x v="3"/>
    <s v="OBRERO ESTABLE"/>
    <x v="4"/>
    <x v="4"/>
    <x v="3"/>
    <n v="49.5"/>
    <m/>
  </r>
  <r>
    <x v="239"/>
    <x v="302"/>
    <x v="29"/>
    <x v="3"/>
    <s v="  08 - 11 - 2"/>
    <d v="2025-08-20T00:00:00"/>
    <x v="2"/>
    <s v="OBRERO CONTRATADO"/>
    <x v="2"/>
    <x v="0"/>
    <x v="0"/>
    <n v="67.5"/>
    <m/>
  </r>
  <r>
    <x v="239"/>
    <x v="302"/>
    <x v="29"/>
    <x v="3"/>
    <s v="  08 - 11 - 2"/>
    <d v="2025-08-20T00:00:00"/>
    <x v="2"/>
    <s v="OBRERO CONTRATADO"/>
    <x v="2"/>
    <x v="0"/>
    <x v="0"/>
    <n v="76.5"/>
    <m/>
  </r>
  <r>
    <x v="239"/>
    <x v="303"/>
    <x v="29"/>
    <x v="3"/>
    <s v="  08 - 11 - 3"/>
    <d v="2025-08-20T00:00:00"/>
    <x v="3"/>
    <s v="OBRERO ESTABLE"/>
    <x v="3"/>
    <x v="0"/>
    <x v="0"/>
    <n v="81"/>
    <m/>
  </r>
  <r>
    <x v="239"/>
    <x v="303"/>
    <x v="29"/>
    <x v="3"/>
    <s v="  08 - 11 - 3"/>
    <d v="2025-08-20T00:00:00"/>
    <x v="3"/>
    <s v="OBRERO ESTABLE"/>
    <x v="3"/>
    <x v="0"/>
    <x v="0"/>
    <n v="76.5"/>
    <m/>
  </r>
  <r>
    <x v="239"/>
    <x v="303"/>
    <x v="29"/>
    <x v="3"/>
    <s v="  08 - 11 - 3"/>
    <d v="2025-08-20T00:00:00"/>
    <x v="3"/>
    <s v="OBRERO ESTABLE"/>
    <x v="3"/>
    <x v="0"/>
    <x v="0"/>
    <n v="126"/>
    <m/>
  </r>
  <r>
    <x v="240"/>
    <x v="304"/>
    <x v="29"/>
    <x v="4"/>
    <s v="  09 - 11 - 3"/>
    <d v="2025-08-20T00:00:00"/>
    <x v="3"/>
    <s v="OBRERO ESTABLE"/>
    <x v="3"/>
    <x v="0"/>
    <x v="0"/>
    <n v="117"/>
    <m/>
  </r>
  <r>
    <x v="240"/>
    <x v="304"/>
    <x v="29"/>
    <x v="4"/>
    <s v="  09 - 11 - 3"/>
    <d v="2025-08-20T00:00:00"/>
    <x v="3"/>
    <s v="OBRERO ESTABLE"/>
    <x v="3"/>
    <x v="0"/>
    <x v="0"/>
    <n v="117"/>
    <m/>
  </r>
  <r>
    <x v="240"/>
    <x v="304"/>
    <x v="29"/>
    <x v="4"/>
    <s v="  09 - 11 - 3"/>
    <d v="2025-08-20T00:00:00"/>
    <x v="3"/>
    <s v="OBRERO ESTABLE"/>
    <x v="3"/>
    <x v="0"/>
    <x v="0"/>
    <n v="25"/>
    <m/>
  </r>
  <r>
    <x v="240"/>
    <x v="304"/>
    <x v="29"/>
    <x v="4"/>
    <s v="  09 - 11 - 3"/>
    <d v="2025-08-20T00:00:00"/>
    <x v="3"/>
    <s v="OBRERO ESTABLE"/>
    <x v="3"/>
    <x v="0"/>
    <x v="0"/>
    <n v="216"/>
    <m/>
  </r>
  <r>
    <x v="240"/>
    <x v="304"/>
    <x v="29"/>
    <x v="4"/>
    <s v="  09 - 11 - 4"/>
    <d v="2025-08-20T00:00:00"/>
    <x v="3"/>
    <s v="OBRERO ESTABLE"/>
    <x v="4"/>
    <x v="0"/>
    <x v="0"/>
    <n v="117"/>
    <m/>
  </r>
  <r>
    <x v="241"/>
    <x v="305"/>
    <x v="29"/>
    <x v="4"/>
    <s v="  09 - 11 - 3"/>
    <d v="2025-08-20T00:00:00"/>
    <x v="3"/>
    <s v="OBRERO ESTABLE"/>
    <x v="3"/>
    <x v="3"/>
    <x v="3"/>
    <n v="243"/>
    <m/>
  </r>
  <r>
    <x v="242"/>
    <x v="306"/>
    <x v="29"/>
    <x v="4"/>
    <s v="  09 - 11 - 2"/>
    <d v="2025-08-20T00:00:00"/>
    <x v="1"/>
    <s v="EMPLEADO ESTABLE"/>
    <x v="1"/>
    <x v="2"/>
    <x v="2"/>
    <n v="81"/>
    <m/>
  </r>
  <r>
    <x v="243"/>
    <x v="307"/>
    <x v="30"/>
    <x v="0"/>
    <s v="  01 - 11 - 2"/>
    <d v="2025-08-21T00:00:00"/>
    <x v="1"/>
    <s v="EMPLEADO ESTABLE"/>
    <x v="1"/>
    <x v="0"/>
    <x v="0"/>
    <n v="51.72"/>
    <m/>
  </r>
  <r>
    <x v="244"/>
    <x v="308"/>
    <x v="30"/>
    <x v="0"/>
    <s v="  01 - 11 - 6"/>
    <d v="2025-08-20T00:00:00"/>
    <x v="1"/>
    <s v="EMPLEADO ESTABLE"/>
    <x v="7"/>
    <x v="1"/>
    <x v="1"/>
    <n v="51.91"/>
    <m/>
  </r>
  <r>
    <x v="244"/>
    <x v="308"/>
    <x v="30"/>
    <x v="0"/>
    <s v="  01 - 11 - 2"/>
    <d v="2025-08-21T00:00:00"/>
    <x v="1"/>
    <s v="EMPLEADO ESTABLE"/>
    <x v="1"/>
    <x v="1"/>
    <x v="1"/>
    <n v="53.6"/>
    <m/>
  </r>
  <r>
    <x v="244"/>
    <x v="308"/>
    <x v="30"/>
    <x v="0"/>
    <s v="  01 - 11 - 2"/>
    <d v="2025-08-21T00:00:00"/>
    <x v="1"/>
    <s v="EMPLEADO ESTABLE"/>
    <x v="1"/>
    <x v="1"/>
    <x v="1"/>
    <n v="57.3"/>
    <m/>
  </r>
  <r>
    <x v="245"/>
    <x v="309"/>
    <x v="30"/>
    <x v="0"/>
    <s v="  01 - 11 - 2"/>
    <d v="2025-08-21T00:00:00"/>
    <x v="1"/>
    <s v="EMPLEADO ESTABLE"/>
    <x v="1"/>
    <x v="2"/>
    <x v="2"/>
    <n v="54.42"/>
    <m/>
  </r>
  <r>
    <x v="246"/>
    <x v="310"/>
    <x v="31"/>
    <x v="0"/>
    <s v="  01 - 11 - 1"/>
    <d v="2025-08-20T00:00:00"/>
    <x v="0"/>
    <s v="EMPLEADO CONTRATADO"/>
    <x v="0"/>
    <x v="0"/>
    <x v="0"/>
    <n v="112.5"/>
    <m/>
  </r>
  <r>
    <x v="246"/>
    <x v="311"/>
    <x v="31"/>
    <x v="0"/>
    <s v="  01 - 11 - 3"/>
    <d v="2025-08-20T00:00:00"/>
    <x v="2"/>
    <s v="OBRERO CONTRATADO"/>
    <x v="2"/>
    <x v="0"/>
    <x v="0"/>
    <n v="132.39"/>
    <m/>
  </r>
  <r>
    <x v="246"/>
    <x v="311"/>
    <x v="31"/>
    <x v="0"/>
    <s v="  01 - 11 - 3"/>
    <d v="2025-08-20T00:00:00"/>
    <x v="2"/>
    <s v="OBRERO CONTRATADO"/>
    <x v="2"/>
    <x v="0"/>
    <x v="0"/>
    <n v="999.83"/>
    <m/>
  </r>
  <r>
    <x v="246"/>
    <x v="311"/>
    <x v="31"/>
    <x v="0"/>
    <s v="  01 - 11 - 3"/>
    <d v="2025-08-20T00:00:00"/>
    <x v="2"/>
    <s v="OBRERO CONTRATADO"/>
    <x v="2"/>
    <x v="0"/>
    <x v="0"/>
    <n v="138.89"/>
    <m/>
  </r>
  <r>
    <x v="246"/>
    <x v="311"/>
    <x v="31"/>
    <x v="0"/>
    <s v="  01 - 11 - 3"/>
    <d v="2025-08-20T00:00:00"/>
    <x v="2"/>
    <s v="OBRERO CONTRATADO"/>
    <x v="2"/>
    <x v="0"/>
    <x v="0"/>
    <n v="494.21"/>
    <m/>
  </r>
  <r>
    <x v="246"/>
    <x v="312"/>
    <x v="31"/>
    <x v="0"/>
    <s v="  01 - 11 - 4"/>
    <d v="2025-08-20T00:00:00"/>
    <x v="3"/>
    <s v="OBRERO ESTABLE"/>
    <x v="3"/>
    <x v="0"/>
    <x v="0"/>
    <n v="4472.32"/>
    <m/>
  </r>
  <r>
    <x v="246"/>
    <x v="312"/>
    <x v="31"/>
    <x v="0"/>
    <s v="  01 - 11 - 4"/>
    <d v="2025-08-20T00:00:00"/>
    <x v="3"/>
    <s v="OBRERO ESTABLE"/>
    <x v="3"/>
    <x v="0"/>
    <x v="0"/>
    <n v="145.28"/>
    <m/>
  </r>
  <r>
    <x v="246"/>
    <x v="312"/>
    <x v="31"/>
    <x v="0"/>
    <s v="  01 - 11 - 4"/>
    <d v="2025-08-20T00:00:00"/>
    <x v="3"/>
    <s v="OBRERO ESTABLE"/>
    <x v="3"/>
    <x v="0"/>
    <x v="0"/>
    <n v="324.68"/>
    <m/>
  </r>
  <r>
    <x v="246"/>
    <x v="312"/>
    <x v="31"/>
    <x v="0"/>
    <s v="  01 - 11 - 4"/>
    <d v="2025-08-20T00:00:00"/>
    <x v="3"/>
    <s v="OBRERO ESTABLE"/>
    <x v="3"/>
    <x v="0"/>
    <x v="0"/>
    <n v="445.66"/>
    <m/>
  </r>
  <r>
    <x v="246"/>
    <x v="312"/>
    <x v="31"/>
    <x v="0"/>
    <s v="  01 - 11 - 4"/>
    <d v="2025-08-20T00:00:00"/>
    <x v="3"/>
    <s v="OBRERO ESTABLE"/>
    <x v="3"/>
    <x v="0"/>
    <x v="0"/>
    <n v="188.02"/>
    <m/>
  </r>
  <r>
    <x v="246"/>
    <x v="312"/>
    <x v="31"/>
    <x v="0"/>
    <s v="  01 - 11 - 4"/>
    <d v="2025-08-20T00:00:00"/>
    <x v="3"/>
    <s v="OBRERO ESTABLE"/>
    <x v="3"/>
    <x v="0"/>
    <x v="0"/>
    <n v="417.93"/>
    <m/>
  </r>
  <r>
    <x v="246"/>
    <x v="312"/>
    <x v="31"/>
    <x v="0"/>
    <s v="  01 - 11 - 4"/>
    <d v="2025-08-20T00:00:00"/>
    <x v="3"/>
    <s v="OBRERO ESTABLE"/>
    <x v="3"/>
    <x v="0"/>
    <x v="0"/>
    <n v="604.02"/>
    <m/>
  </r>
  <r>
    <x v="246"/>
    <x v="312"/>
    <x v="31"/>
    <x v="0"/>
    <s v="  01 - 11 - 4"/>
    <d v="2025-08-20T00:00:00"/>
    <x v="3"/>
    <s v="OBRERO ESTABLE"/>
    <x v="3"/>
    <x v="0"/>
    <x v="0"/>
    <n v="638.37"/>
    <m/>
  </r>
  <r>
    <x v="246"/>
    <x v="312"/>
    <x v="31"/>
    <x v="0"/>
    <s v="  01 - 11 - 8"/>
    <d v="2025-08-20T00:00:00"/>
    <x v="3"/>
    <s v="OBRERO ESTABLE"/>
    <x v="4"/>
    <x v="0"/>
    <x v="0"/>
    <n v="136.44"/>
    <m/>
  </r>
  <r>
    <x v="246"/>
    <x v="312"/>
    <x v="31"/>
    <x v="0"/>
    <s v="  01 - 11 - 8"/>
    <d v="2025-08-20T00:00:00"/>
    <x v="3"/>
    <s v="OBRERO ESTABLE"/>
    <x v="4"/>
    <x v="0"/>
    <x v="0"/>
    <n v="716.67"/>
    <m/>
  </r>
  <r>
    <x v="246"/>
    <x v="312"/>
    <x v="31"/>
    <x v="0"/>
    <s v="  01 - 11 - 8"/>
    <d v="2025-08-20T00:00:00"/>
    <x v="3"/>
    <s v="OBRERO ESTABLE"/>
    <x v="4"/>
    <x v="0"/>
    <x v="0"/>
    <n v="130.86"/>
    <m/>
  </r>
  <r>
    <x v="246"/>
    <x v="313"/>
    <x v="31"/>
    <x v="0"/>
    <s v="  01 - 11 - 2"/>
    <d v="2025-08-21T00:00:00"/>
    <x v="1"/>
    <s v="EMPLEADO ESTABLE"/>
    <x v="1"/>
    <x v="0"/>
    <x v="0"/>
    <n v="154.17"/>
    <m/>
  </r>
  <r>
    <x v="246"/>
    <x v="313"/>
    <x v="31"/>
    <x v="0"/>
    <s v="  01 - 11 - 2"/>
    <d v="2025-08-21T00:00:00"/>
    <x v="1"/>
    <s v="EMPLEADO ESTABLE"/>
    <x v="1"/>
    <x v="0"/>
    <x v="0"/>
    <n v="360.33"/>
    <m/>
  </r>
  <r>
    <x v="246"/>
    <x v="313"/>
    <x v="31"/>
    <x v="0"/>
    <s v="  01 - 11 - 2"/>
    <d v="2025-08-21T00:00:00"/>
    <x v="1"/>
    <s v="EMPLEADO ESTABLE"/>
    <x v="1"/>
    <x v="0"/>
    <x v="0"/>
    <n v="447.47"/>
    <m/>
  </r>
  <r>
    <x v="246"/>
    <x v="313"/>
    <x v="31"/>
    <x v="0"/>
    <s v="  01 - 11 - 2"/>
    <d v="2025-08-21T00:00:00"/>
    <x v="1"/>
    <s v="EMPLEADO ESTABLE"/>
    <x v="1"/>
    <x v="0"/>
    <x v="0"/>
    <n v="680.9400000000001"/>
    <m/>
  </r>
  <r>
    <x v="246"/>
    <x v="313"/>
    <x v="31"/>
    <x v="0"/>
    <s v="  01 - 11 - 2"/>
    <d v="2025-08-21T00:00:00"/>
    <x v="1"/>
    <s v="EMPLEADO ESTABLE"/>
    <x v="1"/>
    <x v="0"/>
    <x v="0"/>
    <n v="196.82"/>
    <m/>
  </r>
  <r>
    <x v="246"/>
    <x v="313"/>
    <x v="31"/>
    <x v="0"/>
    <s v="  01 - 11 - 2"/>
    <d v="2025-08-21T00:00:00"/>
    <x v="1"/>
    <s v="EMPLEADO ESTABLE"/>
    <x v="1"/>
    <x v="0"/>
    <x v="0"/>
    <n v="1359.7"/>
    <m/>
  </r>
  <r>
    <x v="246"/>
    <x v="311"/>
    <x v="31"/>
    <x v="0"/>
    <s v="  01 - 11 - 7"/>
    <d v="2025-08-21T00:00:00"/>
    <x v="2"/>
    <s v="OBRERO CONTRATADO"/>
    <x v="5"/>
    <x v="0"/>
    <x v="0"/>
    <n v="143.49"/>
    <m/>
  </r>
  <r>
    <x v="247"/>
    <x v="314"/>
    <x v="31"/>
    <x v="0"/>
    <s v="  01 - 11 - 1"/>
    <d v="2025-08-20T00:00:00"/>
    <x v="0"/>
    <s v="EMPLEADO CONTRATADO"/>
    <x v="0"/>
    <x v="1"/>
    <x v="1"/>
    <n v="383.31"/>
    <m/>
  </r>
  <r>
    <x v="247"/>
    <x v="314"/>
    <x v="31"/>
    <x v="0"/>
    <s v="  01 - 11 - 1"/>
    <d v="2025-08-20T00:00:00"/>
    <x v="0"/>
    <s v="EMPLEADO CONTRATADO"/>
    <x v="0"/>
    <x v="1"/>
    <x v="1"/>
    <n v="113.49"/>
    <m/>
  </r>
  <r>
    <x v="247"/>
    <x v="314"/>
    <x v="31"/>
    <x v="0"/>
    <s v="  01 - 11 - 1"/>
    <d v="2025-08-20T00:00:00"/>
    <x v="0"/>
    <s v="EMPLEADO CONTRATADO"/>
    <x v="0"/>
    <x v="1"/>
    <x v="1"/>
    <n v="308.43"/>
    <m/>
  </r>
  <r>
    <x v="247"/>
    <x v="314"/>
    <x v="31"/>
    <x v="0"/>
    <s v="  01 - 11 - 1"/>
    <d v="2025-08-20T00:00:00"/>
    <x v="0"/>
    <s v="EMPLEADO CONTRATADO"/>
    <x v="0"/>
    <x v="1"/>
    <x v="1"/>
    <n v="116.82"/>
    <m/>
  </r>
  <r>
    <x v="247"/>
    <x v="314"/>
    <x v="31"/>
    <x v="0"/>
    <s v="  01 - 11 - 1"/>
    <d v="2025-08-20T00:00:00"/>
    <x v="0"/>
    <s v="EMPLEADO CONTRATADO"/>
    <x v="0"/>
    <x v="1"/>
    <x v="1"/>
    <n v="164.93"/>
    <m/>
  </r>
  <r>
    <x v="247"/>
    <x v="314"/>
    <x v="31"/>
    <x v="0"/>
    <s v="  01 - 11 - 1"/>
    <d v="2025-08-20T00:00:00"/>
    <x v="0"/>
    <s v="EMPLEADO CONTRATADO"/>
    <x v="0"/>
    <x v="1"/>
    <x v="1"/>
    <n v="254.88"/>
    <m/>
  </r>
  <r>
    <x v="247"/>
    <x v="314"/>
    <x v="31"/>
    <x v="0"/>
    <s v="  01 - 11 - 1"/>
    <d v="2025-08-20T00:00:00"/>
    <x v="0"/>
    <s v="EMPLEADO CONTRATADO"/>
    <x v="0"/>
    <x v="1"/>
    <x v="1"/>
    <n v="179.73"/>
    <m/>
  </r>
  <r>
    <x v="247"/>
    <x v="315"/>
    <x v="31"/>
    <x v="0"/>
    <s v="  01 - 11 - 3"/>
    <d v="2025-08-20T00:00:00"/>
    <x v="2"/>
    <s v="OBRERO CONTRATADO"/>
    <x v="2"/>
    <x v="1"/>
    <x v="1"/>
    <n v="106.33"/>
    <m/>
  </r>
  <r>
    <x v="247"/>
    <x v="316"/>
    <x v="31"/>
    <x v="0"/>
    <s v="  01 - 11 - 4"/>
    <d v="2025-08-20T00:00:00"/>
    <x v="3"/>
    <s v="OBRERO ESTABLE"/>
    <x v="3"/>
    <x v="1"/>
    <x v="1"/>
    <n v="136.29"/>
    <m/>
  </r>
  <r>
    <x v="247"/>
    <x v="316"/>
    <x v="31"/>
    <x v="0"/>
    <s v="  01 - 11 - 4"/>
    <d v="2025-08-20T00:00:00"/>
    <x v="3"/>
    <s v="OBRERO ESTABLE"/>
    <x v="3"/>
    <x v="1"/>
    <x v="1"/>
    <n v="315.82"/>
    <m/>
  </r>
  <r>
    <x v="247"/>
    <x v="314"/>
    <x v="31"/>
    <x v="0"/>
    <s v="  01 - 11 - 5"/>
    <d v="2025-08-20T00:00:00"/>
    <x v="0"/>
    <s v="EMPLEADO CONTRATADO"/>
    <x v="6"/>
    <x v="1"/>
    <x v="1"/>
    <n v="178.01"/>
    <m/>
  </r>
  <r>
    <x v="247"/>
    <x v="317"/>
    <x v="31"/>
    <x v="0"/>
    <s v="  01 - 11 - 6"/>
    <d v="2025-08-20T00:00:00"/>
    <x v="1"/>
    <s v="EMPLEADO ESTABLE"/>
    <x v="7"/>
    <x v="1"/>
    <x v="1"/>
    <n v="169.91"/>
    <m/>
  </r>
  <r>
    <x v="247"/>
    <x v="317"/>
    <x v="31"/>
    <x v="0"/>
    <s v="  01 - 11 - 6"/>
    <d v="2025-08-20T00:00:00"/>
    <x v="1"/>
    <s v="EMPLEADO ESTABLE"/>
    <x v="7"/>
    <x v="1"/>
    <x v="1"/>
    <n v="220.62"/>
    <m/>
  </r>
  <r>
    <x v="247"/>
    <x v="317"/>
    <x v="31"/>
    <x v="0"/>
    <s v="  01 - 11 - 2"/>
    <d v="2025-08-21T00:00:00"/>
    <x v="1"/>
    <s v="EMPLEADO ESTABLE"/>
    <x v="1"/>
    <x v="1"/>
    <x v="1"/>
    <n v="188"/>
    <m/>
  </r>
  <r>
    <x v="247"/>
    <x v="317"/>
    <x v="31"/>
    <x v="0"/>
    <s v="  01 - 11 - 2"/>
    <d v="2025-08-21T00:00:00"/>
    <x v="1"/>
    <s v="EMPLEADO ESTABLE"/>
    <x v="1"/>
    <x v="1"/>
    <x v="1"/>
    <n v="832.2"/>
    <m/>
  </r>
  <r>
    <x v="247"/>
    <x v="317"/>
    <x v="31"/>
    <x v="0"/>
    <s v="  01 - 11 - 2"/>
    <d v="2025-08-21T00:00:00"/>
    <x v="1"/>
    <s v="EMPLEADO ESTABLE"/>
    <x v="1"/>
    <x v="1"/>
    <x v="1"/>
    <n v="178.74"/>
    <m/>
  </r>
  <r>
    <x v="247"/>
    <x v="317"/>
    <x v="31"/>
    <x v="0"/>
    <s v="  01 - 11 - 2"/>
    <d v="2025-08-21T00:00:00"/>
    <x v="1"/>
    <s v="EMPLEADO ESTABLE"/>
    <x v="1"/>
    <x v="1"/>
    <x v="1"/>
    <n v="843.39"/>
    <m/>
  </r>
  <r>
    <x v="247"/>
    <x v="317"/>
    <x v="31"/>
    <x v="0"/>
    <s v="  01 - 11 - 2"/>
    <d v="2025-08-21T00:00:00"/>
    <x v="1"/>
    <s v="EMPLEADO ESTABLE"/>
    <x v="1"/>
    <x v="1"/>
    <x v="1"/>
    <n v="466.34"/>
    <m/>
  </r>
  <r>
    <x v="247"/>
    <x v="317"/>
    <x v="31"/>
    <x v="0"/>
    <s v="  01 - 11 - 2"/>
    <d v="2025-08-21T00:00:00"/>
    <x v="1"/>
    <s v="EMPLEADO ESTABLE"/>
    <x v="1"/>
    <x v="1"/>
    <x v="1"/>
    <n v="219.84"/>
    <m/>
  </r>
  <r>
    <x v="247"/>
    <x v="317"/>
    <x v="31"/>
    <x v="0"/>
    <s v="  01 - 11 - 2"/>
    <d v="2025-08-21T00:00:00"/>
    <x v="1"/>
    <s v="EMPLEADO ESTABLE"/>
    <x v="1"/>
    <x v="1"/>
    <x v="1"/>
    <n v="166.86"/>
    <m/>
  </r>
  <r>
    <x v="247"/>
    <x v="317"/>
    <x v="31"/>
    <x v="0"/>
    <s v="  01 - 11 - 2"/>
    <d v="2025-08-21T00:00:00"/>
    <x v="1"/>
    <s v="EMPLEADO ESTABLE"/>
    <x v="1"/>
    <x v="1"/>
    <x v="1"/>
    <n v="253.08"/>
    <m/>
  </r>
  <r>
    <x v="247"/>
    <x v="317"/>
    <x v="31"/>
    <x v="0"/>
    <s v="  01 - 11 - 2"/>
    <d v="2025-08-21T00:00:00"/>
    <x v="1"/>
    <s v="EMPLEADO ESTABLE"/>
    <x v="1"/>
    <x v="1"/>
    <x v="1"/>
    <n v="343.97"/>
    <m/>
  </r>
  <r>
    <x v="247"/>
    <x v="317"/>
    <x v="31"/>
    <x v="0"/>
    <s v="  01 - 11 - 2"/>
    <d v="2025-08-21T00:00:00"/>
    <x v="1"/>
    <s v="EMPLEADO ESTABLE"/>
    <x v="1"/>
    <x v="1"/>
    <x v="1"/>
    <n v="308.48"/>
    <m/>
  </r>
  <r>
    <x v="247"/>
    <x v="317"/>
    <x v="31"/>
    <x v="0"/>
    <s v="  01 - 11 - 2"/>
    <d v="2025-08-21T00:00:00"/>
    <x v="1"/>
    <s v="EMPLEADO ESTABLE"/>
    <x v="1"/>
    <x v="1"/>
    <x v="1"/>
    <n v="446.22"/>
    <m/>
  </r>
  <r>
    <x v="248"/>
    <x v="318"/>
    <x v="31"/>
    <x v="0"/>
    <s v="  01 - 11 - 1"/>
    <d v="2025-08-20T00:00:00"/>
    <x v="0"/>
    <s v="EMPLEADO CONTRATADO"/>
    <x v="0"/>
    <x v="2"/>
    <x v="2"/>
    <n v="288.09"/>
    <m/>
  </r>
  <r>
    <x v="248"/>
    <x v="319"/>
    <x v="31"/>
    <x v="0"/>
    <s v="  01 - 11 - 3"/>
    <d v="2025-08-20T00:00:00"/>
    <x v="2"/>
    <s v="OBRERO CONTRATADO"/>
    <x v="2"/>
    <x v="2"/>
    <x v="2"/>
    <n v="103.59"/>
    <m/>
  </r>
  <r>
    <x v="248"/>
    <x v="319"/>
    <x v="31"/>
    <x v="0"/>
    <s v="  01 - 11 - 3"/>
    <d v="2025-08-20T00:00:00"/>
    <x v="2"/>
    <s v="OBRERO CONTRATADO"/>
    <x v="2"/>
    <x v="2"/>
    <x v="2"/>
    <n v="461.47"/>
    <m/>
  </r>
  <r>
    <x v="248"/>
    <x v="320"/>
    <x v="31"/>
    <x v="0"/>
    <s v="  01 - 11 - 4"/>
    <d v="2025-08-20T00:00:00"/>
    <x v="3"/>
    <s v="OBRERO ESTABLE"/>
    <x v="3"/>
    <x v="2"/>
    <x v="2"/>
    <n v="1160.72"/>
    <m/>
  </r>
  <r>
    <x v="248"/>
    <x v="320"/>
    <x v="31"/>
    <x v="0"/>
    <s v="  01 - 11 - 4"/>
    <d v="2025-08-20T00:00:00"/>
    <x v="3"/>
    <s v="OBRERO ESTABLE"/>
    <x v="3"/>
    <x v="2"/>
    <x v="2"/>
    <n v="196.84"/>
    <m/>
  </r>
  <r>
    <x v="248"/>
    <x v="318"/>
    <x v="31"/>
    <x v="0"/>
    <s v="  01 - 11 - 5"/>
    <d v="2025-08-20T00:00:00"/>
    <x v="0"/>
    <s v="EMPLEADO CONTRATADO"/>
    <x v="6"/>
    <x v="2"/>
    <x v="2"/>
    <n v="203"/>
    <m/>
  </r>
  <r>
    <x v="248"/>
    <x v="321"/>
    <x v="31"/>
    <x v="0"/>
    <s v="  01 - 11 - 6"/>
    <d v="2025-08-20T00:00:00"/>
    <x v="1"/>
    <s v="EMPLEADO ESTABLE"/>
    <x v="7"/>
    <x v="2"/>
    <x v="2"/>
    <n v="189.61"/>
    <m/>
  </r>
  <r>
    <x v="248"/>
    <x v="321"/>
    <x v="31"/>
    <x v="0"/>
    <s v="  01 - 11 - 2"/>
    <d v="2025-08-21T00:00:00"/>
    <x v="1"/>
    <s v="EMPLEADO ESTABLE"/>
    <x v="1"/>
    <x v="2"/>
    <x v="2"/>
    <n v="619.77"/>
    <m/>
  </r>
  <r>
    <x v="248"/>
    <x v="321"/>
    <x v="31"/>
    <x v="0"/>
    <s v="  01 - 11 - 2"/>
    <d v="2025-08-21T00:00:00"/>
    <x v="1"/>
    <s v="EMPLEADO ESTABLE"/>
    <x v="1"/>
    <x v="2"/>
    <x v="2"/>
    <n v="203.97"/>
    <m/>
  </r>
  <r>
    <x v="248"/>
    <x v="321"/>
    <x v="31"/>
    <x v="0"/>
    <s v="  01 - 11 - 2"/>
    <d v="2025-08-21T00:00:00"/>
    <x v="1"/>
    <s v="EMPLEADO ESTABLE"/>
    <x v="1"/>
    <x v="2"/>
    <x v="2"/>
    <n v="441.87"/>
    <m/>
  </r>
  <r>
    <x v="248"/>
    <x v="321"/>
    <x v="31"/>
    <x v="0"/>
    <s v="  01 - 11 - 2"/>
    <d v="2025-08-21T00:00:00"/>
    <x v="1"/>
    <s v="EMPLEADO ESTABLE"/>
    <x v="1"/>
    <x v="2"/>
    <x v="2"/>
    <n v="173.88"/>
    <m/>
  </r>
  <r>
    <x v="248"/>
    <x v="319"/>
    <x v="31"/>
    <x v="0"/>
    <s v="  01 - 11 - 7"/>
    <d v="2025-08-21T00:00:00"/>
    <x v="2"/>
    <s v="OBRERO CONTRATADO"/>
    <x v="5"/>
    <x v="2"/>
    <x v="2"/>
    <n v="112.77"/>
    <m/>
  </r>
  <r>
    <x v="249"/>
    <x v="322"/>
    <x v="31"/>
    <x v="1"/>
    <s v="  05 - 11 - 1"/>
    <d v="2025-08-20T00:00:00"/>
    <x v="1"/>
    <s v="EMPLEADO ESTABLE"/>
    <x v="1"/>
    <x v="0"/>
    <x v="0"/>
    <n v="214.95"/>
    <m/>
  </r>
  <r>
    <x v="249"/>
    <x v="323"/>
    <x v="31"/>
    <x v="1"/>
    <s v="  05 - 11 - 2"/>
    <d v="2025-08-20T00:00:00"/>
    <x v="2"/>
    <s v="OBRERO CONTRATADO"/>
    <x v="2"/>
    <x v="0"/>
    <x v="0"/>
    <n v="329.61"/>
    <m/>
  </r>
  <r>
    <x v="249"/>
    <x v="323"/>
    <x v="31"/>
    <x v="1"/>
    <s v="  05 - 11 - 2"/>
    <d v="2025-08-20T00:00:00"/>
    <x v="2"/>
    <s v="OBRERO CONTRATADO"/>
    <x v="2"/>
    <x v="0"/>
    <x v="0"/>
    <n v="468.9"/>
    <m/>
  </r>
  <r>
    <x v="249"/>
    <x v="323"/>
    <x v="31"/>
    <x v="1"/>
    <s v="  05 - 11 - 2"/>
    <d v="2025-08-20T00:00:00"/>
    <x v="2"/>
    <s v="OBRERO CONTRATADO"/>
    <x v="2"/>
    <x v="0"/>
    <x v="0"/>
    <n v="117.35"/>
    <m/>
  </r>
  <r>
    <x v="249"/>
    <x v="324"/>
    <x v="31"/>
    <x v="1"/>
    <s v="  05 - 11 - 3"/>
    <d v="2025-08-20T00:00:00"/>
    <x v="3"/>
    <s v="OBRERO ESTABLE"/>
    <x v="3"/>
    <x v="0"/>
    <x v="0"/>
    <n v="268.95"/>
    <m/>
  </r>
  <r>
    <x v="249"/>
    <x v="324"/>
    <x v="31"/>
    <x v="1"/>
    <s v="  05 - 11 - 4"/>
    <d v="2025-08-20T00:00:00"/>
    <x v="3"/>
    <s v="OBRERO ESTABLE"/>
    <x v="4"/>
    <x v="0"/>
    <x v="0"/>
    <n v="177.86"/>
    <m/>
  </r>
  <r>
    <x v="249"/>
    <x v="323"/>
    <x v="31"/>
    <x v="1"/>
    <s v="  05 - 11 - 5"/>
    <d v="2025-08-20T00:00:00"/>
    <x v="2"/>
    <s v="OBRERO CONTRATADO"/>
    <x v="5"/>
    <x v="0"/>
    <x v="0"/>
    <n v="93.87"/>
    <m/>
  </r>
  <r>
    <x v="250"/>
    <x v="325"/>
    <x v="31"/>
    <x v="1"/>
    <s v="  05 - 11 - 1"/>
    <d v="2025-08-20T00:00:00"/>
    <x v="1"/>
    <s v="EMPLEADO ESTABLE"/>
    <x v="1"/>
    <x v="1"/>
    <x v="1"/>
    <n v="220.5"/>
    <m/>
  </r>
  <r>
    <x v="250"/>
    <x v="326"/>
    <x v="31"/>
    <x v="1"/>
    <s v="  05 - 11 - 3"/>
    <d v="2025-08-20T00:00:00"/>
    <x v="3"/>
    <s v="OBRERO ESTABLE"/>
    <x v="3"/>
    <x v="1"/>
    <x v="1"/>
    <n v="155.75"/>
    <m/>
  </r>
  <r>
    <x v="251"/>
    <x v="327"/>
    <x v="31"/>
    <x v="1"/>
    <s v="  05 - 11 - 1"/>
    <d v="2025-08-20T00:00:00"/>
    <x v="1"/>
    <s v="EMPLEADO ESTABLE"/>
    <x v="1"/>
    <x v="2"/>
    <x v="2"/>
    <n v="183.78"/>
    <m/>
  </r>
  <r>
    <x v="252"/>
    <x v="328"/>
    <x v="31"/>
    <x v="2"/>
    <s v="  06 - 11 - 2"/>
    <d v="2025-08-20T00:00:00"/>
    <x v="2"/>
    <s v="OBRERO CONTRATADO"/>
    <x v="2"/>
    <x v="0"/>
    <x v="0"/>
    <n v="148.19"/>
    <m/>
  </r>
  <r>
    <x v="252"/>
    <x v="329"/>
    <x v="31"/>
    <x v="2"/>
    <s v="  06 - 11 - 3"/>
    <d v="2025-08-20T00:00:00"/>
    <x v="3"/>
    <s v="OBRERO ESTABLE"/>
    <x v="3"/>
    <x v="0"/>
    <x v="0"/>
    <n v="374.84"/>
    <m/>
  </r>
  <r>
    <x v="252"/>
    <x v="329"/>
    <x v="31"/>
    <x v="2"/>
    <s v="  06 - 11 - 3"/>
    <d v="2025-08-20T00:00:00"/>
    <x v="3"/>
    <s v="OBRERO ESTABLE"/>
    <x v="3"/>
    <x v="0"/>
    <x v="0"/>
    <n v="430.1"/>
    <m/>
  </r>
  <r>
    <x v="253"/>
    <x v="330"/>
    <x v="31"/>
    <x v="2"/>
    <s v="  06 - 11 - 3"/>
    <d v="2025-08-20T00:00:00"/>
    <x v="3"/>
    <s v="OBRERO ESTABLE"/>
    <x v="3"/>
    <x v="3"/>
    <x v="3"/>
    <n v="170.48"/>
    <m/>
  </r>
  <r>
    <x v="253"/>
    <x v="331"/>
    <x v="31"/>
    <x v="2"/>
    <s v="  06 - 11 - 4"/>
    <d v="2025-08-20T00:00:00"/>
    <x v="3"/>
    <s v="OBRERO ESTABLE"/>
    <x v="4"/>
    <x v="4"/>
    <x v="3"/>
    <n v="162.96"/>
    <m/>
  </r>
  <r>
    <x v="254"/>
    <x v="332"/>
    <x v="31"/>
    <x v="2"/>
    <s v="  06 - 11 - 1"/>
    <d v="2025-08-20T00:00:00"/>
    <x v="1"/>
    <s v="EMPLEADO ESTABLE"/>
    <x v="1"/>
    <x v="1"/>
    <x v="1"/>
    <n v="135.78"/>
    <m/>
  </r>
  <r>
    <x v="254"/>
    <x v="332"/>
    <x v="31"/>
    <x v="2"/>
    <s v="  06 - 11 - 1"/>
    <d v="2025-08-20T00:00:00"/>
    <x v="1"/>
    <s v="EMPLEADO ESTABLE"/>
    <x v="1"/>
    <x v="1"/>
    <x v="1"/>
    <n v="209.52"/>
    <m/>
  </r>
  <r>
    <x v="255"/>
    <x v="333"/>
    <x v="31"/>
    <x v="2"/>
    <s v="  06 - 11 - 1"/>
    <d v="2025-08-20T00:00:00"/>
    <x v="1"/>
    <s v="EMPLEADO ESTABLE"/>
    <x v="1"/>
    <x v="2"/>
    <x v="2"/>
    <n v="183.78"/>
    <m/>
  </r>
  <r>
    <x v="256"/>
    <x v="334"/>
    <x v="31"/>
    <x v="3"/>
    <s v="  08 - 11 - 2"/>
    <d v="2025-08-20T00:00:00"/>
    <x v="2"/>
    <s v="OBRERO CONTRATADO"/>
    <x v="2"/>
    <x v="0"/>
    <x v="0"/>
    <n v="163.84"/>
    <m/>
  </r>
  <r>
    <x v="256"/>
    <x v="334"/>
    <x v="31"/>
    <x v="3"/>
    <s v="  08 - 11 - 2"/>
    <d v="2025-08-20T00:00:00"/>
    <x v="2"/>
    <s v="OBRERO CONTRATADO"/>
    <x v="2"/>
    <x v="0"/>
    <x v="0"/>
    <n v="184.08"/>
    <m/>
  </r>
  <r>
    <x v="256"/>
    <x v="335"/>
    <x v="31"/>
    <x v="3"/>
    <s v="  08 - 11 - 3"/>
    <d v="2025-08-20T00:00:00"/>
    <x v="3"/>
    <s v="OBRERO ESTABLE"/>
    <x v="3"/>
    <x v="0"/>
    <x v="0"/>
    <n v="326.05"/>
    <m/>
  </r>
  <r>
    <x v="256"/>
    <x v="335"/>
    <x v="31"/>
    <x v="3"/>
    <s v="  08 - 11 - 3"/>
    <d v="2025-08-20T00:00:00"/>
    <x v="3"/>
    <s v="OBRERO ESTABLE"/>
    <x v="3"/>
    <x v="0"/>
    <x v="0"/>
    <n v="311.16"/>
    <m/>
  </r>
  <r>
    <x v="256"/>
    <x v="335"/>
    <x v="31"/>
    <x v="3"/>
    <s v="  08 - 11 - 3"/>
    <d v="2025-08-20T00:00:00"/>
    <x v="3"/>
    <s v="OBRERO ESTABLE"/>
    <x v="3"/>
    <x v="0"/>
    <x v="0"/>
    <n v="192.66"/>
    <m/>
  </r>
  <r>
    <x v="256"/>
    <x v="335"/>
    <x v="31"/>
    <x v="3"/>
    <s v="  08 - 11 - 4"/>
    <d v="2025-08-20T00:00:00"/>
    <x v="3"/>
    <s v="OBRERO ESTABLE"/>
    <x v="4"/>
    <x v="0"/>
    <x v="0"/>
    <n v="156.06"/>
    <m/>
  </r>
  <r>
    <x v="257"/>
    <x v="336"/>
    <x v="31"/>
    <x v="3"/>
    <s v="  08 - 11 - 1"/>
    <d v="2025-08-20T00:00:00"/>
    <x v="1"/>
    <s v="EMPLEADO ESTABLE"/>
    <x v="1"/>
    <x v="1"/>
    <x v="1"/>
    <n v="160.65"/>
    <m/>
  </r>
  <r>
    <x v="258"/>
    <x v="337"/>
    <x v="31"/>
    <x v="3"/>
    <s v="  08 - 11 - 1"/>
    <d v="2025-08-20T00:00:00"/>
    <x v="1"/>
    <s v="EMPLEADO ESTABLE"/>
    <x v="1"/>
    <x v="2"/>
    <x v="2"/>
    <n v="143.28"/>
    <m/>
  </r>
  <r>
    <x v="259"/>
    <x v="338"/>
    <x v="31"/>
    <x v="4"/>
    <s v="  09 - 11 - 3"/>
    <d v="2025-08-20T00:00:00"/>
    <x v="3"/>
    <s v="OBRERO ESTABLE"/>
    <x v="3"/>
    <x v="0"/>
    <x v="0"/>
    <n v="193.12"/>
    <m/>
  </r>
  <r>
    <x v="259"/>
    <x v="338"/>
    <x v="31"/>
    <x v="4"/>
    <s v="  09 - 11 - 3"/>
    <d v="2025-08-20T00:00:00"/>
    <x v="3"/>
    <s v="OBRERO ESTABLE"/>
    <x v="3"/>
    <x v="0"/>
    <x v="0"/>
    <n v="171.55"/>
    <m/>
  </r>
  <r>
    <x v="259"/>
    <x v="338"/>
    <x v="31"/>
    <x v="4"/>
    <s v="  09 - 11 - 3"/>
    <d v="2025-08-20T00:00:00"/>
    <x v="3"/>
    <s v="OBRERO ESTABLE"/>
    <x v="3"/>
    <x v="0"/>
    <x v="0"/>
    <n v="375.76"/>
    <m/>
  </r>
  <r>
    <x v="259"/>
    <x v="338"/>
    <x v="31"/>
    <x v="4"/>
    <s v="  09 - 11 - 3"/>
    <d v="2025-08-20T00:00:00"/>
    <x v="3"/>
    <s v="OBRERO ESTABLE"/>
    <x v="3"/>
    <x v="0"/>
    <x v="0"/>
    <n v="200.71"/>
    <m/>
  </r>
  <r>
    <x v="259"/>
    <x v="338"/>
    <x v="31"/>
    <x v="4"/>
    <s v="  09 - 11 - 4"/>
    <d v="2025-08-20T00:00:00"/>
    <x v="3"/>
    <s v="OBRERO ESTABLE"/>
    <x v="4"/>
    <x v="0"/>
    <x v="0"/>
    <n v="189.14"/>
    <m/>
  </r>
  <r>
    <x v="260"/>
    <x v="339"/>
    <x v="31"/>
    <x v="4"/>
    <s v="  09 - 11 - 3"/>
    <d v="2025-08-20T00:00:00"/>
    <x v="3"/>
    <s v="OBRERO ESTABLE"/>
    <x v="3"/>
    <x v="3"/>
    <x v="3"/>
    <n v="631.52"/>
    <m/>
  </r>
  <r>
    <x v="260"/>
    <x v="339"/>
    <x v="31"/>
    <x v="4"/>
    <s v="  09 - 11 - 3"/>
    <d v="2025-08-20T00:00:00"/>
    <x v="3"/>
    <s v="OBRERO ESTABLE"/>
    <x v="3"/>
    <x v="3"/>
    <x v="3"/>
    <n v="132.75"/>
    <m/>
  </r>
  <r>
    <x v="261"/>
    <x v="340"/>
    <x v="31"/>
    <x v="4"/>
    <s v="  09 - 11 - 1"/>
    <d v="2025-08-20T00:00:00"/>
    <x v="0"/>
    <s v="EMPLEADO CONTRATADO"/>
    <x v="0"/>
    <x v="1"/>
    <x v="1"/>
    <n v="190.08"/>
    <m/>
  </r>
  <r>
    <x v="262"/>
    <x v="341"/>
    <x v="31"/>
    <x v="4"/>
    <s v="  09 - 11 - 2"/>
    <d v="2025-08-20T00:00:00"/>
    <x v="1"/>
    <s v="EMPLEADO ESTABLE"/>
    <x v="1"/>
    <x v="2"/>
    <x v="2"/>
    <n v="196.35"/>
    <m/>
  </r>
  <r>
    <x v="263"/>
    <x v="342"/>
    <x v="32"/>
    <x v="0"/>
    <s v="  01 - 11 - 1"/>
    <d v="2025-08-20T00:00:00"/>
    <x v="0"/>
    <s v="EMPLEADO CONTRATADO"/>
    <x v="0"/>
    <x v="0"/>
    <x v="0"/>
    <n v="2.25"/>
    <m/>
  </r>
  <r>
    <x v="263"/>
    <x v="342"/>
    <x v="32"/>
    <x v="0"/>
    <s v="  01 - 11 - 1"/>
    <d v="2025-08-20T00:00:00"/>
    <x v="0"/>
    <s v="EMPLEADO CONTRATADO"/>
    <x v="0"/>
    <x v="0"/>
    <x v="0"/>
    <n v="13.13"/>
    <m/>
  </r>
  <r>
    <x v="263"/>
    <x v="343"/>
    <x v="32"/>
    <x v="0"/>
    <s v="  01 - 11 - 3"/>
    <d v="2025-08-20T00:00:00"/>
    <x v="2"/>
    <s v="OBRERO CONTRATADO"/>
    <x v="2"/>
    <x v="0"/>
    <x v="0"/>
    <n v="116.65"/>
    <m/>
  </r>
  <r>
    <x v="263"/>
    <x v="343"/>
    <x v="32"/>
    <x v="0"/>
    <s v="  01 - 11 - 3"/>
    <d v="2025-08-20T00:00:00"/>
    <x v="2"/>
    <s v="OBRERO CONTRATADO"/>
    <x v="2"/>
    <x v="0"/>
    <x v="0"/>
    <n v="15.44"/>
    <m/>
  </r>
  <r>
    <x v="263"/>
    <x v="343"/>
    <x v="32"/>
    <x v="0"/>
    <s v="  01 - 11 - 3"/>
    <d v="2025-08-20T00:00:00"/>
    <x v="2"/>
    <s v="OBRERO CONTRATADO"/>
    <x v="2"/>
    <x v="0"/>
    <x v="0"/>
    <n v="16.2"/>
    <m/>
  </r>
  <r>
    <x v="263"/>
    <x v="343"/>
    <x v="32"/>
    <x v="0"/>
    <s v="  01 - 11 - 3"/>
    <d v="2025-08-20T00:00:00"/>
    <x v="2"/>
    <s v="OBRERO CONTRATADO"/>
    <x v="2"/>
    <x v="0"/>
    <x v="0"/>
    <n v="57.66"/>
    <m/>
  </r>
  <r>
    <x v="263"/>
    <x v="343"/>
    <x v="32"/>
    <x v="0"/>
    <s v="  01 - 11 - 3"/>
    <d v="2025-08-20T00:00:00"/>
    <x v="2"/>
    <s v="OBRERO CONTRATADO"/>
    <x v="2"/>
    <x v="0"/>
    <x v="0"/>
    <n v="2.65"/>
    <m/>
  </r>
  <r>
    <x v="263"/>
    <x v="343"/>
    <x v="32"/>
    <x v="0"/>
    <s v="  01 - 11 - 3"/>
    <d v="2025-08-20T00:00:00"/>
    <x v="2"/>
    <s v="OBRERO CONTRATADO"/>
    <x v="2"/>
    <x v="0"/>
    <x v="0"/>
    <n v="2.78"/>
    <m/>
  </r>
  <r>
    <x v="263"/>
    <x v="343"/>
    <x v="32"/>
    <x v="0"/>
    <s v="  01 - 11 - 3"/>
    <d v="2025-08-20T00:00:00"/>
    <x v="2"/>
    <s v="OBRERO CONTRATADO"/>
    <x v="2"/>
    <x v="0"/>
    <x v="0"/>
    <n v="20"/>
    <m/>
  </r>
  <r>
    <x v="263"/>
    <x v="343"/>
    <x v="32"/>
    <x v="0"/>
    <s v="  01 - 11 - 3"/>
    <d v="2025-08-20T00:00:00"/>
    <x v="2"/>
    <s v="OBRERO CONTRATADO"/>
    <x v="2"/>
    <x v="0"/>
    <x v="0"/>
    <n v="9.880000000000001"/>
    <m/>
  </r>
  <r>
    <x v="263"/>
    <x v="344"/>
    <x v="32"/>
    <x v="0"/>
    <s v="  01 - 11 - 4"/>
    <d v="2025-08-20T00:00:00"/>
    <x v="3"/>
    <s v="OBRERO ESTABLE"/>
    <x v="3"/>
    <x v="0"/>
    <x v="0"/>
    <n v="12.77"/>
    <m/>
  </r>
  <r>
    <x v="263"/>
    <x v="344"/>
    <x v="32"/>
    <x v="0"/>
    <s v="  01 - 11 - 4"/>
    <d v="2025-08-20T00:00:00"/>
    <x v="3"/>
    <s v="OBRERO ESTABLE"/>
    <x v="3"/>
    <x v="0"/>
    <x v="0"/>
    <n v="74.48"/>
    <m/>
  </r>
  <r>
    <x v="263"/>
    <x v="344"/>
    <x v="32"/>
    <x v="0"/>
    <s v="  01 - 11 - 4"/>
    <d v="2025-08-20T00:00:00"/>
    <x v="3"/>
    <s v="OBRERO ESTABLE"/>
    <x v="3"/>
    <x v="0"/>
    <x v="0"/>
    <n v="89.47"/>
    <m/>
  </r>
  <r>
    <x v="263"/>
    <x v="344"/>
    <x v="32"/>
    <x v="0"/>
    <s v="  01 - 11 - 4"/>
    <d v="2025-08-20T00:00:00"/>
    <x v="3"/>
    <s v="OBRERO ESTABLE"/>
    <x v="3"/>
    <x v="0"/>
    <x v="0"/>
    <n v="2.91"/>
    <m/>
  </r>
  <r>
    <x v="263"/>
    <x v="344"/>
    <x v="32"/>
    <x v="0"/>
    <s v="  01 - 11 - 4"/>
    <d v="2025-08-20T00:00:00"/>
    <x v="3"/>
    <s v="OBRERO ESTABLE"/>
    <x v="3"/>
    <x v="0"/>
    <x v="0"/>
    <n v="6.49"/>
    <m/>
  </r>
  <r>
    <x v="263"/>
    <x v="344"/>
    <x v="32"/>
    <x v="0"/>
    <s v="  01 - 11 - 4"/>
    <d v="2025-08-20T00:00:00"/>
    <x v="3"/>
    <s v="OBRERO ESTABLE"/>
    <x v="3"/>
    <x v="0"/>
    <x v="0"/>
    <n v="8.91"/>
    <m/>
  </r>
  <r>
    <x v="263"/>
    <x v="344"/>
    <x v="32"/>
    <x v="0"/>
    <s v="  01 - 11 - 4"/>
    <d v="2025-08-20T00:00:00"/>
    <x v="3"/>
    <s v="OBRERO ESTABLE"/>
    <x v="3"/>
    <x v="0"/>
    <x v="0"/>
    <n v="3.76"/>
    <m/>
  </r>
  <r>
    <x v="263"/>
    <x v="344"/>
    <x v="32"/>
    <x v="0"/>
    <s v="  01 - 11 - 4"/>
    <d v="2025-08-20T00:00:00"/>
    <x v="3"/>
    <s v="OBRERO ESTABLE"/>
    <x v="3"/>
    <x v="0"/>
    <x v="0"/>
    <n v="8.359999999999999"/>
    <m/>
  </r>
  <r>
    <x v="263"/>
    <x v="344"/>
    <x v="32"/>
    <x v="0"/>
    <s v="  01 - 11 - 4"/>
    <d v="2025-08-20T00:00:00"/>
    <x v="3"/>
    <s v="OBRERO ESTABLE"/>
    <x v="3"/>
    <x v="0"/>
    <x v="0"/>
    <n v="12.08"/>
    <m/>
  </r>
  <r>
    <x v="263"/>
    <x v="344"/>
    <x v="32"/>
    <x v="0"/>
    <s v="  01 - 11 - 4"/>
    <d v="2025-08-20T00:00:00"/>
    <x v="3"/>
    <s v="OBRERO ESTABLE"/>
    <x v="3"/>
    <x v="0"/>
    <x v="0"/>
    <n v="521.78"/>
    <m/>
  </r>
  <r>
    <x v="263"/>
    <x v="344"/>
    <x v="32"/>
    <x v="0"/>
    <s v="  01 - 11 - 4"/>
    <d v="2025-08-20T00:00:00"/>
    <x v="3"/>
    <s v="OBRERO ESTABLE"/>
    <x v="3"/>
    <x v="0"/>
    <x v="0"/>
    <n v="16.95"/>
    <m/>
  </r>
  <r>
    <x v="263"/>
    <x v="344"/>
    <x v="32"/>
    <x v="0"/>
    <s v="  01 - 11 - 4"/>
    <d v="2025-08-20T00:00:00"/>
    <x v="3"/>
    <s v="OBRERO ESTABLE"/>
    <x v="3"/>
    <x v="0"/>
    <x v="0"/>
    <n v="37.88"/>
    <m/>
  </r>
  <r>
    <x v="263"/>
    <x v="344"/>
    <x v="32"/>
    <x v="0"/>
    <s v="  01 - 11 - 4"/>
    <d v="2025-08-20T00:00:00"/>
    <x v="3"/>
    <s v="OBRERO ESTABLE"/>
    <x v="3"/>
    <x v="0"/>
    <x v="0"/>
    <n v="52"/>
    <m/>
  </r>
  <r>
    <x v="263"/>
    <x v="344"/>
    <x v="32"/>
    <x v="0"/>
    <s v="  01 - 11 - 4"/>
    <d v="2025-08-20T00:00:00"/>
    <x v="3"/>
    <s v="OBRERO ESTABLE"/>
    <x v="3"/>
    <x v="0"/>
    <x v="0"/>
    <n v="21.94"/>
    <m/>
  </r>
  <r>
    <x v="263"/>
    <x v="344"/>
    <x v="32"/>
    <x v="0"/>
    <s v="  01 - 11 - 4"/>
    <d v="2025-08-20T00:00:00"/>
    <x v="3"/>
    <s v="OBRERO ESTABLE"/>
    <x v="3"/>
    <x v="0"/>
    <x v="0"/>
    <n v="48.76"/>
    <m/>
  </r>
  <r>
    <x v="263"/>
    <x v="344"/>
    <x v="32"/>
    <x v="0"/>
    <s v="  01 - 11 - 4"/>
    <d v="2025-08-20T00:00:00"/>
    <x v="3"/>
    <s v="OBRERO ESTABLE"/>
    <x v="3"/>
    <x v="0"/>
    <x v="0"/>
    <n v="70.47"/>
    <m/>
  </r>
  <r>
    <x v="263"/>
    <x v="344"/>
    <x v="32"/>
    <x v="0"/>
    <s v="  01 - 11 - 8"/>
    <d v="2025-08-20T00:00:00"/>
    <x v="3"/>
    <s v="OBRERO ESTABLE"/>
    <x v="4"/>
    <x v="0"/>
    <x v="0"/>
    <n v="2.62"/>
    <m/>
  </r>
  <r>
    <x v="263"/>
    <x v="344"/>
    <x v="32"/>
    <x v="0"/>
    <s v="  01 - 11 - 8"/>
    <d v="2025-08-20T00:00:00"/>
    <x v="3"/>
    <s v="OBRERO ESTABLE"/>
    <x v="4"/>
    <x v="0"/>
    <x v="0"/>
    <n v="14.33"/>
    <m/>
  </r>
  <r>
    <x v="263"/>
    <x v="344"/>
    <x v="32"/>
    <x v="0"/>
    <s v="  01 - 11 - 8"/>
    <d v="2025-08-20T00:00:00"/>
    <x v="3"/>
    <s v="OBRERO ESTABLE"/>
    <x v="4"/>
    <x v="0"/>
    <x v="0"/>
    <n v="15.92"/>
    <m/>
  </r>
  <r>
    <x v="263"/>
    <x v="344"/>
    <x v="32"/>
    <x v="0"/>
    <s v="  01 - 11 - 8"/>
    <d v="2025-08-20T00:00:00"/>
    <x v="3"/>
    <s v="OBRERO ESTABLE"/>
    <x v="4"/>
    <x v="0"/>
    <x v="0"/>
    <n v="15.27"/>
    <m/>
  </r>
  <r>
    <x v="263"/>
    <x v="344"/>
    <x v="32"/>
    <x v="0"/>
    <s v="  01 - 11 - 8"/>
    <d v="2025-08-20T00:00:00"/>
    <x v="3"/>
    <s v="OBRERO ESTABLE"/>
    <x v="4"/>
    <x v="0"/>
    <x v="0"/>
    <n v="83.61"/>
    <m/>
  </r>
  <r>
    <x v="263"/>
    <x v="344"/>
    <x v="32"/>
    <x v="0"/>
    <s v="  01 - 11 - 8"/>
    <d v="2025-08-20T00:00:00"/>
    <x v="3"/>
    <s v="OBRERO ESTABLE"/>
    <x v="4"/>
    <x v="0"/>
    <x v="0"/>
    <n v="2.73"/>
    <m/>
  </r>
  <r>
    <x v="263"/>
    <x v="345"/>
    <x v="32"/>
    <x v="0"/>
    <s v="  01 - 11 - 2"/>
    <d v="2025-08-21T00:00:00"/>
    <x v="1"/>
    <s v="EMPLEADO ESTABLE"/>
    <x v="1"/>
    <x v="0"/>
    <x v="0"/>
    <n v="79.45"/>
    <m/>
  </r>
  <r>
    <x v="263"/>
    <x v="345"/>
    <x v="32"/>
    <x v="0"/>
    <s v="  01 - 11 - 2"/>
    <d v="2025-08-21T00:00:00"/>
    <x v="1"/>
    <s v="EMPLEADO ESTABLE"/>
    <x v="1"/>
    <x v="0"/>
    <x v="0"/>
    <n v="22.96"/>
    <m/>
  </r>
  <r>
    <x v="263"/>
    <x v="345"/>
    <x v="32"/>
    <x v="0"/>
    <s v="  01 - 11 - 2"/>
    <d v="2025-08-21T00:00:00"/>
    <x v="1"/>
    <s v="EMPLEADO ESTABLE"/>
    <x v="1"/>
    <x v="0"/>
    <x v="0"/>
    <n v="158.63"/>
    <m/>
  </r>
  <r>
    <x v="263"/>
    <x v="345"/>
    <x v="32"/>
    <x v="0"/>
    <s v="  01 - 11 - 2"/>
    <d v="2025-08-21T00:00:00"/>
    <x v="1"/>
    <s v="EMPLEADO ESTABLE"/>
    <x v="1"/>
    <x v="0"/>
    <x v="0"/>
    <n v="42.04"/>
    <m/>
  </r>
  <r>
    <x v="263"/>
    <x v="345"/>
    <x v="32"/>
    <x v="0"/>
    <s v="  01 - 11 - 2"/>
    <d v="2025-08-21T00:00:00"/>
    <x v="1"/>
    <s v="EMPLEADO ESTABLE"/>
    <x v="1"/>
    <x v="0"/>
    <x v="0"/>
    <n v="17.99"/>
    <m/>
  </r>
  <r>
    <x v="263"/>
    <x v="345"/>
    <x v="32"/>
    <x v="0"/>
    <s v="  01 - 11 - 2"/>
    <d v="2025-08-21T00:00:00"/>
    <x v="1"/>
    <s v="EMPLEADO ESTABLE"/>
    <x v="1"/>
    <x v="0"/>
    <x v="0"/>
    <n v="27.19"/>
    <m/>
  </r>
  <r>
    <x v="263"/>
    <x v="345"/>
    <x v="32"/>
    <x v="0"/>
    <s v="  01 - 11 - 2"/>
    <d v="2025-08-21T00:00:00"/>
    <x v="1"/>
    <s v="EMPLEADO ESTABLE"/>
    <x v="1"/>
    <x v="0"/>
    <x v="0"/>
    <n v="3.94"/>
    <m/>
  </r>
  <r>
    <x v="263"/>
    <x v="345"/>
    <x v="32"/>
    <x v="0"/>
    <s v="  01 - 11 - 2"/>
    <d v="2025-08-21T00:00:00"/>
    <x v="1"/>
    <s v="EMPLEADO ESTABLE"/>
    <x v="1"/>
    <x v="0"/>
    <x v="0"/>
    <n v="13.63"/>
    <m/>
  </r>
  <r>
    <x v="263"/>
    <x v="345"/>
    <x v="32"/>
    <x v="0"/>
    <s v="  01 - 11 - 2"/>
    <d v="2025-08-21T00:00:00"/>
    <x v="1"/>
    <s v="EMPLEADO ESTABLE"/>
    <x v="1"/>
    <x v="0"/>
    <x v="0"/>
    <n v="8.949999999999999"/>
    <m/>
  </r>
  <r>
    <x v="263"/>
    <x v="345"/>
    <x v="32"/>
    <x v="0"/>
    <s v="  01 - 11 - 2"/>
    <d v="2025-08-21T00:00:00"/>
    <x v="1"/>
    <s v="EMPLEADO ESTABLE"/>
    <x v="1"/>
    <x v="0"/>
    <x v="0"/>
    <n v="3.08"/>
    <m/>
  </r>
  <r>
    <x v="263"/>
    <x v="345"/>
    <x v="32"/>
    <x v="0"/>
    <s v="  01 - 11 - 2"/>
    <d v="2025-08-21T00:00:00"/>
    <x v="1"/>
    <s v="EMPLEADO ESTABLE"/>
    <x v="1"/>
    <x v="0"/>
    <x v="0"/>
    <n v="7.21"/>
    <m/>
  </r>
  <r>
    <x v="263"/>
    <x v="345"/>
    <x v="32"/>
    <x v="0"/>
    <s v="  01 - 11 - 2"/>
    <d v="2025-08-21T00:00:00"/>
    <x v="1"/>
    <s v="EMPLEADO ESTABLE"/>
    <x v="1"/>
    <x v="0"/>
    <x v="0"/>
    <n v="52.21"/>
    <m/>
  </r>
  <r>
    <x v="263"/>
    <x v="343"/>
    <x v="32"/>
    <x v="0"/>
    <s v="  01 - 11 - 7"/>
    <d v="2025-08-21T00:00:00"/>
    <x v="2"/>
    <s v="OBRERO CONTRATADO"/>
    <x v="5"/>
    <x v="0"/>
    <x v="0"/>
    <n v="2.87"/>
    <m/>
  </r>
  <r>
    <x v="263"/>
    <x v="343"/>
    <x v="32"/>
    <x v="0"/>
    <s v="  01 - 11 - 7"/>
    <d v="2025-08-21T00:00:00"/>
    <x v="2"/>
    <s v="OBRERO CONTRATADO"/>
    <x v="5"/>
    <x v="0"/>
    <x v="0"/>
    <n v="16.74"/>
    <m/>
  </r>
  <r>
    <x v="264"/>
    <x v="346"/>
    <x v="32"/>
    <x v="0"/>
    <s v="  01 - 11 - 1"/>
    <d v="2025-08-20T00:00:00"/>
    <x v="0"/>
    <s v="EMPLEADO CONTRATADO"/>
    <x v="0"/>
    <x v="1"/>
    <x v="1"/>
    <n v="19.24"/>
    <m/>
  </r>
  <r>
    <x v="264"/>
    <x v="346"/>
    <x v="32"/>
    <x v="0"/>
    <s v="  01 - 11 - 1"/>
    <d v="2025-08-20T00:00:00"/>
    <x v="0"/>
    <s v="EMPLEADO CONTRATADO"/>
    <x v="0"/>
    <x v="1"/>
    <x v="1"/>
    <n v="35.98"/>
    <m/>
  </r>
  <r>
    <x v="264"/>
    <x v="346"/>
    <x v="32"/>
    <x v="0"/>
    <s v="  01 - 11 - 1"/>
    <d v="2025-08-20T00:00:00"/>
    <x v="0"/>
    <s v="EMPLEADO CONTRATADO"/>
    <x v="0"/>
    <x v="1"/>
    <x v="1"/>
    <n v="13.63"/>
    <m/>
  </r>
  <r>
    <x v="264"/>
    <x v="346"/>
    <x v="32"/>
    <x v="0"/>
    <s v="  01 - 11 - 1"/>
    <d v="2025-08-20T00:00:00"/>
    <x v="0"/>
    <s v="EMPLEADO CONTRATADO"/>
    <x v="0"/>
    <x v="1"/>
    <x v="1"/>
    <n v="13.24"/>
    <m/>
  </r>
  <r>
    <x v="264"/>
    <x v="346"/>
    <x v="32"/>
    <x v="0"/>
    <s v="  01 - 11 - 1"/>
    <d v="2025-08-20T00:00:00"/>
    <x v="0"/>
    <s v="EMPLEADO CONTRATADO"/>
    <x v="0"/>
    <x v="1"/>
    <x v="1"/>
    <n v="44.72"/>
    <m/>
  </r>
  <r>
    <x v="264"/>
    <x v="346"/>
    <x v="32"/>
    <x v="0"/>
    <s v="  01 - 11 - 1"/>
    <d v="2025-08-20T00:00:00"/>
    <x v="0"/>
    <s v="EMPLEADO CONTRATADO"/>
    <x v="0"/>
    <x v="1"/>
    <x v="1"/>
    <n v="3.3"/>
    <m/>
  </r>
  <r>
    <x v="264"/>
    <x v="346"/>
    <x v="32"/>
    <x v="0"/>
    <s v="  01 - 11 - 1"/>
    <d v="2025-08-20T00:00:00"/>
    <x v="0"/>
    <s v="EMPLEADO CONTRATADO"/>
    <x v="0"/>
    <x v="1"/>
    <x v="1"/>
    <n v="29.74"/>
    <m/>
  </r>
  <r>
    <x v="264"/>
    <x v="346"/>
    <x v="32"/>
    <x v="0"/>
    <s v="  01 - 11 - 1"/>
    <d v="2025-08-20T00:00:00"/>
    <x v="0"/>
    <s v="EMPLEADO CONTRATADO"/>
    <x v="0"/>
    <x v="1"/>
    <x v="1"/>
    <n v="6.17"/>
    <m/>
  </r>
  <r>
    <x v="264"/>
    <x v="346"/>
    <x v="32"/>
    <x v="0"/>
    <s v="  01 - 11 - 1"/>
    <d v="2025-08-20T00:00:00"/>
    <x v="0"/>
    <s v="EMPLEADO CONTRATADO"/>
    <x v="0"/>
    <x v="1"/>
    <x v="1"/>
    <n v="3.59"/>
    <m/>
  </r>
  <r>
    <x v="264"/>
    <x v="346"/>
    <x v="32"/>
    <x v="0"/>
    <s v="  01 - 11 - 1"/>
    <d v="2025-08-20T00:00:00"/>
    <x v="0"/>
    <s v="EMPLEADO CONTRATADO"/>
    <x v="0"/>
    <x v="1"/>
    <x v="1"/>
    <n v="5.1"/>
    <m/>
  </r>
  <r>
    <x v="264"/>
    <x v="346"/>
    <x v="32"/>
    <x v="0"/>
    <s v="  01 - 11 - 1"/>
    <d v="2025-08-20T00:00:00"/>
    <x v="0"/>
    <s v="EMPLEADO CONTRATADO"/>
    <x v="0"/>
    <x v="1"/>
    <x v="1"/>
    <n v="7.66"/>
    <m/>
  </r>
  <r>
    <x v="264"/>
    <x v="346"/>
    <x v="32"/>
    <x v="0"/>
    <s v="  01 - 11 - 1"/>
    <d v="2025-08-20T00:00:00"/>
    <x v="0"/>
    <s v="EMPLEADO CONTRATADO"/>
    <x v="0"/>
    <x v="1"/>
    <x v="1"/>
    <n v="2.34"/>
    <m/>
  </r>
  <r>
    <x v="264"/>
    <x v="346"/>
    <x v="32"/>
    <x v="0"/>
    <s v="  01 - 11 - 1"/>
    <d v="2025-08-20T00:00:00"/>
    <x v="0"/>
    <s v="EMPLEADO CONTRATADO"/>
    <x v="0"/>
    <x v="1"/>
    <x v="1"/>
    <n v="2.27"/>
    <m/>
  </r>
  <r>
    <x v="264"/>
    <x v="346"/>
    <x v="32"/>
    <x v="0"/>
    <s v="  01 - 11 - 1"/>
    <d v="2025-08-20T00:00:00"/>
    <x v="0"/>
    <s v="EMPLEADO CONTRATADO"/>
    <x v="0"/>
    <x v="1"/>
    <x v="1"/>
    <n v="20.97"/>
    <m/>
  </r>
  <r>
    <x v="264"/>
    <x v="347"/>
    <x v="32"/>
    <x v="0"/>
    <s v="  01 - 11 - 3"/>
    <d v="2025-08-20T00:00:00"/>
    <x v="2"/>
    <s v="OBRERO CONTRATADO"/>
    <x v="2"/>
    <x v="1"/>
    <x v="1"/>
    <n v="12.41"/>
    <m/>
  </r>
  <r>
    <x v="264"/>
    <x v="347"/>
    <x v="32"/>
    <x v="0"/>
    <s v="  01 - 11 - 3"/>
    <d v="2025-08-20T00:00:00"/>
    <x v="2"/>
    <s v="OBRERO CONTRATADO"/>
    <x v="2"/>
    <x v="1"/>
    <x v="1"/>
    <n v="2.13"/>
    <m/>
  </r>
  <r>
    <x v="264"/>
    <x v="348"/>
    <x v="32"/>
    <x v="0"/>
    <s v="  01 - 11 - 4"/>
    <d v="2025-08-20T00:00:00"/>
    <x v="3"/>
    <s v="OBRERO ESTABLE"/>
    <x v="3"/>
    <x v="1"/>
    <x v="1"/>
    <n v="6.32"/>
    <m/>
  </r>
  <r>
    <x v="264"/>
    <x v="348"/>
    <x v="32"/>
    <x v="0"/>
    <s v="  01 - 11 - 4"/>
    <d v="2025-08-20T00:00:00"/>
    <x v="3"/>
    <s v="OBRERO ESTABLE"/>
    <x v="3"/>
    <x v="1"/>
    <x v="1"/>
    <n v="2.73"/>
    <m/>
  </r>
  <r>
    <x v="264"/>
    <x v="348"/>
    <x v="32"/>
    <x v="0"/>
    <s v="  01 - 11 - 4"/>
    <d v="2025-08-20T00:00:00"/>
    <x v="3"/>
    <s v="OBRERO ESTABLE"/>
    <x v="3"/>
    <x v="1"/>
    <x v="1"/>
    <n v="15.9"/>
    <m/>
  </r>
  <r>
    <x v="264"/>
    <x v="348"/>
    <x v="32"/>
    <x v="0"/>
    <s v="  01 - 11 - 4"/>
    <d v="2025-08-20T00:00:00"/>
    <x v="3"/>
    <s v="OBRERO ESTABLE"/>
    <x v="3"/>
    <x v="1"/>
    <x v="1"/>
    <n v="36.84"/>
    <m/>
  </r>
  <r>
    <x v="264"/>
    <x v="346"/>
    <x v="32"/>
    <x v="0"/>
    <s v="  01 - 11 - 5"/>
    <d v="2025-08-20T00:00:00"/>
    <x v="0"/>
    <s v="EMPLEADO CONTRATADO"/>
    <x v="6"/>
    <x v="1"/>
    <x v="1"/>
    <n v="3.56"/>
    <m/>
  </r>
  <r>
    <x v="264"/>
    <x v="346"/>
    <x v="32"/>
    <x v="0"/>
    <s v="  01 - 11 - 5"/>
    <d v="2025-08-20T00:00:00"/>
    <x v="0"/>
    <s v="EMPLEADO CONTRATADO"/>
    <x v="6"/>
    <x v="1"/>
    <x v="1"/>
    <n v="20.77"/>
    <m/>
  </r>
  <r>
    <x v="264"/>
    <x v="349"/>
    <x v="32"/>
    <x v="0"/>
    <s v="  01 - 11 - 6"/>
    <d v="2025-08-20T00:00:00"/>
    <x v="1"/>
    <s v="EMPLEADO ESTABLE"/>
    <x v="7"/>
    <x v="1"/>
    <x v="1"/>
    <n v="19.82"/>
    <m/>
  </r>
  <r>
    <x v="264"/>
    <x v="349"/>
    <x v="32"/>
    <x v="0"/>
    <s v="  01 - 11 - 6"/>
    <d v="2025-08-20T00:00:00"/>
    <x v="1"/>
    <s v="EMPLEADO ESTABLE"/>
    <x v="7"/>
    <x v="1"/>
    <x v="1"/>
    <n v="4.41"/>
    <m/>
  </r>
  <r>
    <x v="264"/>
    <x v="349"/>
    <x v="32"/>
    <x v="0"/>
    <s v="  01 - 11 - 6"/>
    <d v="2025-08-20T00:00:00"/>
    <x v="1"/>
    <s v="EMPLEADO ESTABLE"/>
    <x v="7"/>
    <x v="1"/>
    <x v="1"/>
    <n v="3.4"/>
    <m/>
  </r>
  <r>
    <x v="264"/>
    <x v="349"/>
    <x v="32"/>
    <x v="0"/>
    <s v="  01 - 11 - 6"/>
    <d v="2025-08-20T00:00:00"/>
    <x v="1"/>
    <s v="EMPLEADO ESTABLE"/>
    <x v="7"/>
    <x v="1"/>
    <x v="1"/>
    <n v="25.74"/>
    <m/>
  </r>
  <r>
    <x v="264"/>
    <x v="349"/>
    <x v="32"/>
    <x v="0"/>
    <s v="  01 - 11 - 2"/>
    <d v="2025-08-21T00:00:00"/>
    <x v="1"/>
    <s v="EMPLEADO ESTABLE"/>
    <x v="1"/>
    <x v="1"/>
    <x v="1"/>
    <n v="6.17"/>
    <m/>
  </r>
  <r>
    <x v="264"/>
    <x v="349"/>
    <x v="32"/>
    <x v="0"/>
    <s v="  01 - 11 - 2"/>
    <d v="2025-08-21T00:00:00"/>
    <x v="1"/>
    <s v="EMPLEADO ESTABLE"/>
    <x v="1"/>
    <x v="1"/>
    <x v="1"/>
    <n v="8.92"/>
    <m/>
  </r>
  <r>
    <x v="264"/>
    <x v="349"/>
    <x v="32"/>
    <x v="0"/>
    <s v="  01 - 11 - 2"/>
    <d v="2025-08-21T00:00:00"/>
    <x v="1"/>
    <s v="EMPLEADO ESTABLE"/>
    <x v="1"/>
    <x v="1"/>
    <x v="1"/>
    <n v="16.64"/>
    <m/>
  </r>
  <r>
    <x v="264"/>
    <x v="349"/>
    <x v="32"/>
    <x v="0"/>
    <s v="  01 - 11 - 2"/>
    <d v="2025-08-21T00:00:00"/>
    <x v="1"/>
    <s v="EMPLEADO ESTABLE"/>
    <x v="1"/>
    <x v="1"/>
    <x v="1"/>
    <n v="3.57"/>
    <m/>
  </r>
  <r>
    <x v="264"/>
    <x v="349"/>
    <x v="32"/>
    <x v="0"/>
    <s v="  01 - 11 - 2"/>
    <d v="2025-08-21T00:00:00"/>
    <x v="1"/>
    <s v="EMPLEADO ESTABLE"/>
    <x v="1"/>
    <x v="1"/>
    <x v="1"/>
    <n v="16.88"/>
    <m/>
  </r>
  <r>
    <x v="264"/>
    <x v="349"/>
    <x v="32"/>
    <x v="0"/>
    <s v="  01 - 11 - 2"/>
    <d v="2025-08-21T00:00:00"/>
    <x v="1"/>
    <s v="EMPLEADO ESTABLE"/>
    <x v="1"/>
    <x v="1"/>
    <x v="1"/>
    <n v="9.32"/>
    <m/>
  </r>
  <r>
    <x v="264"/>
    <x v="349"/>
    <x v="32"/>
    <x v="0"/>
    <s v="  01 - 11 - 2"/>
    <d v="2025-08-21T00:00:00"/>
    <x v="1"/>
    <s v="EMPLEADO ESTABLE"/>
    <x v="1"/>
    <x v="1"/>
    <x v="1"/>
    <n v="4.4"/>
    <m/>
  </r>
  <r>
    <x v="264"/>
    <x v="349"/>
    <x v="32"/>
    <x v="0"/>
    <s v="  01 - 11 - 2"/>
    <d v="2025-08-21T00:00:00"/>
    <x v="1"/>
    <s v="EMPLEADO ESTABLE"/>
    <x v="1"/>
    <x v="1"/>
    <x v="1"/>
    <n v="19.47"/>
    <m/>
  </r>
  <r>
    <x v="264"/>
    <x v="349"/>
    <x v="32"/>
    <x v="0"/>
    <s v="  01 - 11 - 2"/>
    <d v="2025-08-21T00:00:00"/>
    <x v="1"/>
    <s v="EMPLEADO ESTABLE"/>
    <x v="1"/>
    <x v="1"/>
    <x v="1"/>
    <n v="25.65"/>
    <m/>
  </r>
  <r>
    <x v="264"/>
    <x v="349"/>
    <x v="32"/>
    <x v="0"/>
    <s v="  01 - 11 - 2"/>
    <d v="2025-08-21T00:00:00"/>
    <x v="1"/>
    <s v="EMPLEADO ESTABLE"/>
    <x v="1"/>
    <x v="1"/>
    <x v="1"/>
    <n v="54.4"/>
    <m/>
  </r>
  <r>
    <x v="264"/>
    <x v="349"/>
    <x v="32"/>
    <x v="0"/>
    <s v="  01 - 11 - 2"/>
    <d v="2025-08-21T00:00:00"/>
    <x v="1"/>
    <s v="EMPLEADO ESTABLE"/>
    <x v="1"/>
    <x v="1"/>
    <x v="1"/>
    <n v="98.40000000000001"/>
    <m/>
  </r>
  <r>
    <x v="264"/>
    <x v="349"/>
    <x v="32"/>
    <x v="0"/>
    <s v="  01 - 11 - 2"/>
    <d v="2025-08-21T00:00:00"/>
    <x v="1"/>
    <s v="EMPLEADO ESTABLE"/>
    <x v="1"/>
    <x v="1"/>
    <x v="1"/>
    <n v="35.99"/>
    <m/>
  </r>
  <r>
    <x v="264"/>
    <x v="349"/>
    <x v="32"/>
    <x v="0"/>
    <s v="  01 - 11 - 2"/>
    <d v="2025-08-21T00:00:00"/>
    <x v="1"/>
    <s v="EMPLEADO ESTABLE"/>
    <x v="1"/>
    <x v="1"/>
    <x v="1"/>
    <n v="21.93"/>
    <m/>
  </r>
  <r>
    <x v="264"/>
    <x v="349"/>
    <x v="32"/>
    <x v="0"/>
    <s v="  01 - 11 - 2"/>
    <d v="2025-08-21T00:00:00"/>
    <x v="1"/>
    <s v="EMPLEADO ESTABLE"/>
    <x v="1"/>
    <x v="1"/>
    <x v="1"/>
    <n v="97.08"/>
    <m/>
  </r>
  <r>
    <x v="264"/>
    <x v="349"/>
    <x v="32"/>
    <x v="0"/>
    <s v="  01 - 11 - 2"/>
    <d v="2025-08-21T00:00:00"/>
    <x v="1"/>
    <s v="EMPLEADO ESTABLE"/>
    <x v="1"/>
    <x v="1"/>
    <x v="1"/>
    <n v="52.06"/>
    <m/>
  </r>
  <r>
    <x v="264"/>
    <x v="349"/>
    <x v="32"/>
    <x v="0"/>
    <s v="  01 - 11 - 2"/>
    <d v="2025-08-21T00:00:00"/>
    <x v="1"/>
    <s v="EMPLEADO ESTABLE"/>
    <x v="1"/>
    <x v="1"/>
    <x v="1"/>
    <n v="29.53"/>
    <m/>
  </r>
  <r>
    <x v="264"/>
    <x v="349"/>
    <x v="32"/>
    <x v="0"/>
    <s v="  01 - 11 - 2"/>
    <d v="2025-08-21T00:00:00"/>
    <x v="1"/>
    <s v="EMPLEADO ESTABLE"/>
    <x v="1"/>
    <x v="1"/>
    <x v="1"/>
    <n v="40.13"/>
    <m/>
  </r>
  <r>
    <x v="264"/>
    <x v="349"/>
    <x v="32"/>
    <x v="0"/>
    <s v="  01 - 11 - 2"/>
    <d v="2025-08-21T00:00:00"/>
    <x v="1"/>
    <s v="EMPLEADO ESTABLE"/>
    <x v="1"/>
    <x v="1"/>
    <x v="1"/>
    <n v="20.85"/>
    <m/>
  </r>
  <r>
    <x v="264"/>
    <x v="349"/>
    <x v="32"/>
    <x v="0"/>
    <s v="  01 - 11 - 2"/>
    <d v="2025-08-21T00:00:00"/>
    <x v="1"/>
    <s v="EMPLEADO ESTABLE"/>
    <x v="1"/>
    <x v="1"/>
    <x v="1"/>
    <n v="3.34"/>
    <m/>
  </r>
  <r>
    <x v="264"/>
    <x v="349"/>
    <x v="32"/>
    <x v="0"/>
    <s v="  01 - 11 - 2"/>
    <d v="2025-08-21T00:00:00"/>
    <x v="1"/>
    <s v="EMPLEADO ESTABLE"/>
    <x v="1"/>
    <x v="1"/>
    <x v="1"/>
    <n v="5.06"/>
    <m/>
  </r>
  <r>
    <x v="264"/>
    <x v="349"/>
    <x v="32"/>
    <x v="0"/>
    <s v="  01 - 11 - 2"/>
    <d v="2025-08-21T00:00:00"/>
    <x v="1"/>
    <s v="EMPLEADO ESTABLE"/>
    <x v="1"/>
    <x v="1"/>
    <x v="1"/>
    <n v="6.88"/>
    <m/>
  </r>
  <r>
    <x v="264"/>
    <x v="349"/>
    <x v="32"/>
    <x v="0"/>
    <s v="  01 - 11 - 2"/>
    <d v="2025-08-21T00:00:00"/>
    <x v="1"/>
    <s v="EMPLEADO ESTABLE"/>
    <x v="1"/>
    <x v="1"/>
    <x v="1"/>
    <n v="3.76"/>
    <m/>
  </r>
  <r>
    <x v="265"/>
    <x v="350"/>
    <x v="32"/>
    <x v="0"/>
    <s v="  01 - 11 - 1"/>
    <d v="2025-08-20T00:00:00"/>
    <x v="0"/>
    <s v="EMPLEADO CONTRATADO"/>
    <x v="0"/>
    <x v="2"/>
    <x v="2"/>
    <n v="5.76"/>
    <m/>
  </r>
  <r>
    <x v="265"/>
    <x v="350"/>
    <x v="32"/>
    <x v="0"/>
    <s v="  01 - 11 - 1"/>
    <d v="2025-08-20T00:00:00"/>
    <x v="0"/>
    <s v="EMPLEADO CONTRATADO"/>
    <x v="0"/>
    <x v="2"/>
    <x v="2"/>
    <n v="33.61"/>
    <m/>
  </r>
  <r>
    <x v="265"/>
    <x v="351"/>
    <x v="32"/>
    <x v="0"/>
    <s v="  01 - 11 - 3"/>
    <d v="2025-08-20T00:00:00"/>
    <x v="2"/>
    <s v="OBRERO CONTRATADO"/>
    <x v="2"/>
    <x v="2"/>
    <x v="2"/>
    <n v="53.83"/>
    <m/>
  </r>
  <r>
    <x v="265"/>
    <x v="351"/>
    <x v="32"/>
    <x v="0"/>
    <s v="  01 - 11 - 3"/>
    <d v="2025-08-20T00:00:00"/>
    <x v="2"/>
    <s v="OBRERO CONTRATADO"/>
    <x v="2"/>
    <x v="2"/>
    <x v="2"/>
    <n v="12.09"/>
    <m/>
  </r>
  <r>
    <x v="265"/>
    <x v="351"/>
    <x v="32"/>
    <x v="0"/>
    <s v="  01 - 11 - 3"/>
    <d v="2025-08-20T00:00:00"/>
    <x v="2"/>
    <s v="OBRERO CONTRATADO"/>
    <x v="2"/>
    <x v="2"/>
    <x v="2"/>
    <n v="9.24"/>
    <m/>
  </r>
  <r>
    <x v="265"/>
    <x v="351"/>
    <x v="32"/>
    <x v="0"/>
    <s v="  01 - 11 - 3"/>
    <d v="2025-08-20T00:00:00"/>
    <x v="2"/>
    <s v="OBRERO CONTRATADO"/>
    <x v="2"/>
    <x v="2"/>
    <x v="2"/>
    <n v="2.07"/>
    <m/>
  </r>
  <r>
    <x v="265"/>
    <x v="352"/>
    <x v="32"/>
    <x v="0"/>
    <s v="  01 - 11 - 4"/>
    <d v="2025-08-20T00:00:00"/>
    <x v="3"/>
    <s v="OBRERO ESTABLE"/>
    <x v="3"/>
    <x v="2"/>
    <x v="2"/>
    <n v="23.21"/>
    <m/>
  </r>
  <r>
    <x v="265"/>
    <x v="352"/>
    <x v="32"/>
    <x v="0"/>
    <s v="  01 - 11 - 4"/>
    <d v="2025-08-20T00:00:00"/>
    <x v="3"/>
    <s v="OBRERO ESTABLE"/>
    <x v="3"/>
    <x v="2"/>
    <x v="2"/>
    <n v="3.94"/>
    <m/>
  </r>
  <r>
    <x v="265"/>
    <x v="352"/>
    <x v="32"/>
    <x v="0"/>
    <s v="  01 - 11 - 4"/>
    <d v="2025-08-20T00:00:00"/>
    <x v="3"/>
    <s v="OBRERO ESTABLE"/>
    <x v="3"/>
    <x v="2"/>
    <x v="2"/>
    <n v="135.43"/>
    <m/>
  </r>
  <r>
    <x v="265"/>
    <x v="352"/>
    <x v="32"/>
    <x v="0"/>
    <s v="  01 - 11 - 4"/>
    <d v="2025-08-20T00:00:00"/>
    <x v="3"/>
    <s v="OBRERO ESTABLE"/>
    <x v="3"/>
    <x v="2"/>
    <x v="2"/>
    <n v="22.96"/>
    <m/>
  </r>
  <r>
    <x v="265"/>
    <x v="350"/>
    <x v="32"/>
    <x v="0"/>
    <s v="  01 - 11 - 5"/>
    <d v="2025-08-20T00:00:00"/>
    <x v="0"/>
    <s v="EMPLEADO CONTRATADO"/>
    <x v="6"/>
    <x v="2"/>
    <x v="2"/>
    <n v="4.06"/>
    <m/>
  </r>
  <r>
    <x v="265"/>
    <x v="350"/>
    <x v="32"/>
    <x v="0"/>
    <s v="  01 - 11 - 5"/>
    <d v="2025-08-20T00:00:00"/>
    <x v="0"/>
    <s v="EMPLEADO CONTRATADO"/>
    <x v="6"/>
    <x v="2"/>
    <x v="2"/>
    <n v="23.68"/>
    <m/>
  </r>
  <r>
    <x v="265"/>
    <x v="353"/>
    <x v="32"/>
    <x v="0"/>
    <s v="  01 - 11 - 6"/>
    <d v="2025-08-20T00:00:00"/>
    <x v="1"/>
    <s v="EMPLEADO ESTABLE"/>
    <x v="7"/>
    <x v="2"/>
    <x v="2"/>
    <n v="22.12"/>
    <m/>
  </r>
  <r>
    <x v="265"/>
    <x v="353"/>
    <x v="32"/>
    <x v="0"/>
    <s v="  01 - 11 - 6"/>
    <d v="2025-08-20T00:00:00"/>
    <x v="1"/>
    <s v="EMPLEADO ESTABLE"/>
    <x v="7"/>
    <x v="2"/>
    <x v="2"/>
    <n v="3.79"/>
    <m/>
  </r>
  <r>
    <x v="265"/>
    <x v="353"/>
    <x v="32"/>
    <x v="0"/>
    <s v="  01 - 11 - 2"/>
    <d v="2025-08-21T00:00:00"/>
    <x v="1"/>
    <s v="EMPLEADO ESTABLE"/>
    <x v="1"/>
    <x v="2"/>
    <x v="2"/>
    <n v="20.29"/>
    <m/>
  </r>
  <r>
    <x v="265"/>
    <x v="353"/>
    <x v="32"/>
    <x v="0"/>
    <s v="  01 - 11 - 2"/>
    <d v="2025-08-21T00:00:00"/>
    <x v="1"/>
    <s v="EMPLEADO ESTABLE"/>
    <x v="1"/>
    <x v="2"/>
    <x v="2"/>
    <n v="51.55"/>
    <m/>
  </r>
  <r>
    <x v="265"/>
    <x v="353"/>
    <x v="32"/>
    <x v="0"/>
    <s v="  01 - 11 - 2"/>
    <d v="2025-08-21T00:00:00"/>
    <x v="1"/>
    <s v="EMPLEADO ESTABLE"/>
    <x v="1"/>
    <x v="2"/>
    <x v="2"/>
    <n v="23.8"/>
    <m/>
  </r>
  <r>
    <x v="265"/>
    <x v="353"/>
    <x v="32"/>
    <x v="0"/>
    <s v="  01 - 11 - 2"/>
    <d v="2025-08-21T00:00:00"/>
    <x v="1"/>
    <s v="EMPLEADO ESTABLE"/>
    <x v="1"/>
    <x v="2"/>
    <x v="2"/>
    <n v="72.31"/>
    <m/>
  </r>
  <r>
    <x v="265"/>
    <x v="353"/>
    <x v="32"/>
    <x v="0"/>
    <s v="  01 - 11 - 2"/>
    <d v="2025-08-21T00:00:00"/>
    <x v="1"/>
    <s v="EMPLEADO ESTABLE"/>
    <x v="1"/>
    <x v="2"/>
    <x v="2"/>
    <n v="12.39"/>
    <m/>
  </r>
  <r>
    <x v="265"/>
    <x v="353"/>
    <x v="32"/>
    <x v="0"/>
    <s v="  01 - 11 - 2"/>
    <d v="2025-08-21T00:00:00"/>
    <x v="1"/>
    <s v="EMPLEADO ESTABLE"/>
    <x v="1"/>
    <x v="2"/>
    <x v="2"/>
    <n v="4.08"/>
    <m/>
  </r>
  <r>
    <x v="265"/>
    <x v="353"/>
    <x v="32"/>
    <x v="0"/>
    <s v="  01 - 11 - 2"/>
    <d v="2025-08-21T00:00:00"/>
    <x v="1"/>
    <s v="EMPLEADO ESTABLE"/>
    <x v="1"/>
    <x v="2"/>
    <x v="2"/>
    <n v="8.84"/>
    <m/>
  </r>
  <r>
    <x v="265"/>
    <x v="353"/>
    <x v="32"/>
    <x v="0"/>
    <s v="  01 - 11 - 2"/>
    <d v="2025-08-21T00:00:00"/>
    <x v="1"/>
    <s v="EMPLEADO ESTABLE"/>
    <x v="1"/>
    <x v="2"/>
    <x v="2"/>
    <n v="3.48"/>
    <m/>
  </r>
  <r>
    <x v="265"/>
    <x v="351"/>
    <x v="32"/>
    <x v="0"/>
    <s v="  01 - 11 - 7"/>
    <d v="2025-08-21T00:00:00"/>
    <x v="2"/>
    <s v="OBRERO CONTRATADO"/>
    <x v="5"/>
    <x v="2"/>
    <x v="2"/>
    <n v="13.16"/>
    <m/>
  </r>
  <r>
    <x v="265"/>
    <x v="351"/>
    <x v="32"/>
    <x v="0"/>
    <s v="  01 - 11 - 7"/>
    <d v="2025-08-21T00:00:00"/>
    <x v="2"/>
    <s v="OBRERO CONTRATADO"/>
    <x v="5"/>
    <x v="2"/>
    <x v="2"/>
    <n v="2.26"/>
    <m/>
  </r>
  <r>
    <x v="266"/>
    <x v="354"/>
    <x v="32"/>
    <x v="1"/>
    <s v="  05 - 11 - 1"/>
    <d v="2025-08-20T00:00:00"/>
    <x v="1"/>
    <s v="EMPLEADO ESTABLE"/>
    <x v="1"/>
    <x v="0"/>
    <x v="0"/>
    <n v="25.08"/>
    <m/>
  </r>
  <r>
    <x v="266"/>
    <x v="354"/>
    <x v="32"/>
    <x v="1"/>
    <s v="  05 - 11 - 1"/>
    <d v="2025-08-20T00:00:00"/>
    <x v="1"/>
    <s v="EMPLEADO ESTABLE"/>
    <x v="1"/>
    <x v="0"/>
    <x v="0"/>
    <n v="4.3"/>
    <m/>
  </r>
  <r>
    <x v="266"/>
    <x v="355"/>
    <x v="32"/>
    <x v="1"/>
    <s v="  05 - 11 - 2"/>
    <d v="2025-08-20T00:00:00"/>
    <x v="2"/>
    <s v="OBRERO CONTRATADO"/>
    <x v="2"/>
    <x v="0"/>
    <x v="0"/>
    <n v="2.35"/>
    <m/>
  </r>
  <r>
    <x v="266"/>
    <x v="355"/>
    <x v="32"/>
    <x v="1"/>
    <s v="  05 - 11 - 2"/>
    <d v="2025-08-20T00:00:00"/>
    <x v="2"/>
    <s v="OBRERO CONTRATADO"/>
    <x v="2"/>
    <x v="0"/>
    <x v="0"/>
    <n v="9.369999999999999"/>
    <m/>
  </r>
  <r>
    <x v="266"/>
    <x v="355"/>
    <x v="32"/>
    <x v="1"/>
    <s v="  05 - 11 - 2"/>
    <d v="2025-08-20T00:00:00"/>
    <x v="2"/>
    <s v="OBRERO CONTRATADO"/>
    <x v="2"/>
    <x v="0"/>
    <x v="0"/>
    <n v="54.71"/>
    <m/>
  </r>
  <r>
    <x v="266"/>
    <x v="355"/>
    <x v="32"/>
    <x v="1"/>
    <s v="  05 - 11 - 2"/>
    <d v="2025-08-20T00:00:00"/>
    <x v="2"/>
    <s v="OBRERO CONTRATADO"/>
    <x v="2"/>
    <x v="0"/>
    <x v="0"/>
    <n v="38.46"/>
    <m/>
  </r>
  <r>
    <x v="266"/>
    <x v="355"/>
    <x v="32"/>
    <x v="1"/>
    <s v="  05 - 11 - 2"/>
    <d v="2025-08-20T00:00:00"/>
    <x v="2"/>
    <s v="OBRERO CONTRATADO"/>
    <x v="2"/>
    <x v="0"/>
    <x v="0"/>
    <n v="13.69"/>
    <m/>
  </r>
  <r>
    <x v="266"/>
    <x v="355"/>
    <x v="32"/>
    <x v="1"/>
    <s v="  05 - 11 - 2"/>
    <d v="2025-08-20T00:00:00"/>
    <x v="2"/>
    <s v="OBRERO CONTRATADO"/>
    <x v="2"/>
    <x v="0"/>
    <x v="0"/>
    <n v="6.6"/>
    <m/>
  </r>
  <r>
    <x v="266"/>
    <x v="356"/>
    <x v="32"/>
    <x v="1"/>
    <s v="  05 - 11 - 3"/>
    <d v="2025-08-20T00:00:00"/>
    <x v="3"/>
    <s v="OBRERO ESTABLE"/>
    <x v="3"/>
    <x v="0"/>
    <x v="0"/>
    <n v="5.38"/>
    <m/>
  </r>
  <r>
    <x v="266"/>
    <x v="356"/>
    <x v="32"/>
    <x v="1"/>
    <s v="  05 - 11 - 3"/>
    <d v="2025-08-20T00:00:00"/>
    <x v="3"/>
    <s v="OBRERO ESTABLE"/>
    <x v="3"/>
    <x v="0"/>
    <x v="0"/>
    <n v="31.38"/>
    <m/>
  </r>
  <r>
    <x v="266"/>
    <x v="356"/>
    <x v="32"/>
    <x v="1"/>
    <s v="  05 - 11 - 4"/>
    <d v="2025-08-20T00:00:00"/>
    <x v="3"/>
    <s v="OBRERO ESTABLE"/>
    <x v="4"/>
    <x v="0"/>
    <x v="0"/>
    <n v="20.75"/>
    <m/>
  </r>
  <r>
    <x v="266"/>
    <x v="356"/>
    <x v="32"/>
    <x v="1"/>
    <s v="  05 - 11 - 4"/>
    <d v="2025-08-20T00:00:00"/>
    <x v="3"/>
    <s v="OBRERO ESTABLE"/>
    <x v="4"/>
    <x v="0"/>
    <x v="0"/>
    <n v="3.56"/>
    <m/>
  </r>
  <r>
    <x v="266"/>
    <x v="355"/>
    <x v="32"/>
    <x v="1"/>
    <s v="  05 - 11 - 5"/>
    <d v="2025-08-20T00:00:00"/>
    <x v="2"/>
    <s v="OBRERO CONTRATADO"/>
    <x v="5"/>
    <x v="0"/>
    <x v="0"/>
    <n v="10.95"/>
    <m/>
  </r>
  <r>
    <x v="266"/>
    <x v="355"/>
    <x v="32"/>
    <x v="1"/>
    <s v="  05 - 11 - 5"/>
    <d v="2025-08-20T00:00:00"/>
    <x v="2"/>
    <s v="OBRERO CONTRATADO"/>
    <x v="5"/>
    <x v="0"/>
    <x v="0"/>
    <n v="1.88"/>
    <m/>
  </r>
  <r>
    <x v="267"/>
    <x v="357"/>
    <x v="32"/>
    <x v="1"/>
    <s v="  05 - 11 - 1"/>
    <d v="2025-08-20T00:00:00"/>
    <x v="1"/>
    <s v="EMPLEADO ESTABLE"/>
    <x v="1"/>
    <x v="1"/>
    <x v="1"/>
    <n v="25.73"/>
    <m/>
  </r>
  <r>
    <x v="267"/>
    <x v="357"/>
    <x v="32"/>
    <x v="1"/>
    <s v="  05 - 11 - 1"/>
    <d v="2025-08-20T00:00:00"/>
    <x v="1"/>
    <s v="EMPLEADO ESTABLE"/>
    <x v="1"/>
    <x v="1"/>
    <x v="1"/>
    <n v="4.41"/>
    <m/>
  </r>
  <r>
    <x v="267"/>
    <x v="358"/>
    <x v="32"/>
    <x v="1"/>
    <s v="  05 - 11 - 3"/>
    <d v="2025-08-20T00:00:00"/>
    <x v="3"/>
    <s v="OBRERO ESTABLE"/>
    <x v="3"/>
    <x v="1"/>
    <x v="1"/>
    <n v="18.17"/>
    <m/>
  </r>
  <r>
    <x v="267"/>
    <x v="358"/>
    <x v="32"/>
    <x v="1"/>
    <s v="  05 - 11 - 3"/>
    <d v="2025-08-20T00:00:00"/>
    <x v="3"/>
    <s v="OBRERO ESTABLE"/>
    <x v="3"/>
    <x v="1"/>
    <x v="1"/>
    <n v="3.12"/>
    <m/>
  </r>
  <r>
    <x v="268"/>
    <x v="359"/>
    <x v="32"/>
    <x v="1"/>
    <s v="  05 - 11 - 1"/>
    <d v="2025-08-20T00:00:00"/>
    <x v="1"/>
    <s v="EMPLEADO ESTABLE"/>
    <x v="1"/>
    <x v="2"/>
    <x v="2"/>
    <n v="21.44"/>
    <m/>
  </r>
  <r>
    <x v="268"/>
    <x v="359"/>
    <x v="32"/>
    <x v="1"/>
    <s v="  05 - 11 - 1"/>
    <d v="2025-08-20T00:00:00"/>
    <x v="1"/>
    <s v="EMPLEADO ESTABLE"/>
    <x v="1"/>
    <x v="2"/>
    <x v="2"/>
    <n v="3.68"/>
    <m/>
  </r>
  <r>
    <x v="269"/>
    <x v="360"/>
    <x v="32"/>
    <x v="2"/>
    <s v="  06 - 11 - 2"/>
    <d v="2025-08-20T00:00:00"/>
    <x v="2"/>
    <s v="OBRERO CONTRATADO"/>
    <x v="2"/>
    <x v="0"/>
    <x v="0"/>
    <n v="17.29"/>
    <m/>
  </r>
  <r>
    <x v="269"/>
    <x v="360"/>
    <x v="32"/>
    <x v="2"/>
    <s v="  06 - 11 - 2"/>
    <d v="2025-08-20T00:00:00"/>
    <x v="2"/>
    <s v="OBRERO CONTRATADO"/>
    <x v="2"/>
    <x v="0"/>
    <x v="0"/>
    <n v="2.96"/>
    <m/>
  </r>
  <r>
    <x v="269"/>
    <x v="361"/>
    <x v="32"/>
    <x v="2"/>
    <s v="  06 - 11 - 3"/>
    <d v="2025-08-20T00:00:00"/>
    <x v="3"/>
    <s v="OBRERO ESTABLE"/>
    <x v="3"/>
    <x v="0"/>
    <x v="0"/>
    <n v="50.18"/>
    <m/>
  </r>
  <r>
    <x v="269"/>
    <x v="361"/>
    <x v="32"/>
    <x v="2"/>
    <s v="  06 - 11 - 3"/>
    <d v="2025-08-20T00:00:00"/>
    <x v="3"/>
    <s v="OBRERO ESTABLE"/>
    <x v="3"/>
    <x v="0"/>
    <x v="0"/>
    <n v="43.73"/>
    <m/>
  </r>
  <r>
    <x v="269"/>
    <x v="361"/>
    <x v="32"/>
    <x v="2"/>
    <s v="  06 - 11 - 3"/>
    <d v="2025-08-20T00:00:00"/>
    <x v="3"/>
    <s v="OBRERO ESTABLE"/>
    <x v="3"/>
    <x v="0"/>
    <x v="0"/>
    <n v="7.49"/>
    <m/>
  </r>
  <r>
    <x v="269"/>
    <x v="361"/>
    <x v="32"/>
    <x v="2"/>
    <s v="  06 - 11 - 3"/>
    <d v="2025-08-20T00:00:00"/>
    <x v="3"/>
    <s v="OBRERO ESTABLE"/>
    <x v="3"/>
    <x v="0"/>
    <x v="0"/>
    <n v="8.6"/>
    <m/>
  </r>
  <r>
    <x v="270"/>
    <x v="362"/>
    <x v="32"/>
    <x v="2"/>
    <s v="  06 - 11 - 3"/>
    <d v="2025-08-20T00:00:00"/>
    <x v="3"/>
    <s v="OBRERO ESTABLE"/>
    <x v="3"/>
    <x v="3"/>
    <x v="3"/>
    <n v="3.41"/>
    <m/>
  </r>
  <r>
    <x v="270"/>
    <x v="362"/>
    <x v="32"/>
    <x v="2"/>
    <s v="  06 - 11 - 3"/>
    <d v="2025-08-20T00:00:00"/>
    <x v="3"/>
    <s v="OBRERO ESTABLE"/>
    <x v="3"/>
    <x v="3"/>
    <x v="3"/>
    <n v="19.89"/>
    <m/>
  </r>
  <r>
    <x v="270"/>
    <x v="363"/>
    <x v="32"/>
    <x v="2"/>
    <s v="  06 - 11 - 4"/>
    <d v="2025-08-20T00:00:00"/>
    <x v="3"/>
    <s v="OBRERO ESTABLE"/>
    <x v="4"/>
    <x v="4"/>
    <x v="3"/>
    <n v="19.01"/>
    <m/>
  </r>
  <r>
    <x v="270"/>
    <x v="363"/>
    <x v="32"/>
    <x v="2"/>
    <s v="  06 - 11 - 4"/>
    <d v="2025-08-20T00:00:00"/>
    <x v="3"/>
    <s v="OBRERO ESTABLE"/>
    <x v="4"/>
    <x v="4"/>
    <x v="3"/>
    <n v="3.26"/>
    <m/>
  </r>
  <r>
    <x v="271"/>
    <x v="364"/>
    <x v="32"/>
    <x v="2"/>
    <s v="  06 - 11 - 1"/>
    <d v="2025-08-20T00:00:00"/>
    <x v="1"/>
    <s v="EMPLEADO ESTABLE"/>
    <x v="1"/>
    <x v="1"/>
    <x v="1"/>
    <n v="15.84"/>
    <m/>
  </r>
  <r>
    <x v="271"/>
    <x v="364"/>
    <x v="32"/>
    <x v="2"/>
    <s v="  06 - 11 - 1"/>
    <d v="2025-08-20T00:00:00"/>
    <x v="1"/>
    <s v="EMPLEADO ESTABLE"/>
    <x v="1"/>
    <x v="1"/>
    <x v="1"/>
    <n v="2.72"/>
    <m/>
  </r>
  <r>
    <x v="271"/>
    <x v="364"/>
    <x v="32"/>
    <x v="2"/>
    <s v="  06 - 11 - 1"/>
    <d v="2025-08-20T00:00:00"/>
    <x v="1"/>
    <s v="EMPLEADO ESTABLE"/>
    <x v="1"/>
    <x v="1"/>
    <x v="1"/>
    <n v="4.19"/>
    <m/>
  </r>
  <r>
    <x v="271"/>
    <x v="364"/>
    <x v="32"/>
    <x v="2"/>
    <s v="  06 - 11 - 1"/>
    <d v="2025-08-20T00:00:00"/>
    <x v="1"/>
    <s v="EMPLEADO ESTABLE"/>
    <x v="1"/>
    <x v="1"/>
    <x v="1"/>
    <n v="24.44"/>
    <m/>
  </r>
  <r>
    <x v="272"/>
    <x v="365"/>
    <x v="32"/>
    <x v="2"/>
    <s v="  06 - 11 - 1"/>
    <d v="2025-08-20T00:00:00"/>
    <x v="1"/>
    <s v="EMPLEADO ESTABLE"/>
    <x v="1"/>
    <x v="2"/>
    <x v="2"/>
    <n v="21.44"/>
    <m/>
  </r>
  <r>
    <x v="272"/>
    <x v="365"/>
    <x v="32"/>
    <x v="2"/>
    <s v="  06 - 11 - 1"/>
    <d v="2025-08-20T00:00:00"/>
    <x v="1"/>
    <s v="EMPLEADO ESTABLE"/>
    <x v="1"/>
    <x v="2"/>
    <x v="2"/>
    <n v="3.68"/>
    <m/>
  </r>
  <r>
    <x v="273"/>
    <x v="366"/>
    <x v="32"/>
    <x v="3"/>
    <s v="  08 - 11 - 2"/>
    <d v="2025-08-20T00:00:00"/>
    <x v="2"/>
    <s v="OBRERO CONTRATADO"/>
    <x v="2"/>
    <x v="0"/>
    <x v="0"/>
    <n v="3.68"/>
    <m/>
  </r>
  <r>
    <x v="273"/>
    <x v="366"/>
    <x v="32"/>
    <x v="3"/>
    <s v="  08 - 11 - 2"/>
    <d v="2025-08-20T00:00:00"/>
    <x v="2"/>
    <s v="OBRERO CONTRATADO"/>
    <x v="2"/>
    <x v="0"/>
    <x v="0"/>
    <n v="19.11"/>
    <m/>
  </r>
  <r>
    <x v="273"/>
    <x v="366"/>
    <x v="32"/>
    <x v="3"/>
    <s v="  08 - 11 - 2"/>
    <d v="2025-08-20T00:00:00"/>
    <x v="2"/>
    <s v="OBRERO CONTRATADO"/>
    <x v="2"/>
    <x v="0"/>
    <x v="0"/>
    <n v="21.48"/>
    <m/>
  </r>
  <r>
    <x v="273"/>
    <x v="366"/>
    <x v="32"/>
    <x v="3"/>
    <s v="  08 - 11 - 2"/>
    <d v="2025-08-20T00:00:00"/>
    <x v="2"/>
    <s v="OBRERO CONTRATADO"/>
    <x v="2"/>
    <x v="0"/>
    <x v="0"/>
    <n v="3.28"/>
    <m/>
  </r>
  <r>
    <x v="273"/>
    <x v="367"/>
    <x v="32"/>
    <x v="3"/>
    <s v="  08 - 11 - 3"/>
    <d v="2025-08-20T00:00:00"/>
    <x v="3"/>
    <s v="OBRERO ESTABLE"/>
    <x v="3"/>
    <x v="0"/>
    <x v="0"/>
    <n v="36.3"/>
    <m/>
  </r>
  <r>
    <x v="273"/>
    <x v="367"/>
    <x v="32"/>
    <x v="3"/>
    <s v="  08 - 11 - 3"/>
    <d v="2025-08-20T00:00:00"/>
    <x v="3"/>
    <s v="OBRERO ESTABLE"/>
    <x v="3"/>
    <x v="0"/>
    <x v="0"/>
    <n v="38.04"/>
    <m/>
  </r>
  <r>
    <x v="273"/>
    <x v="367"/>
    <x v="32"/>
    <x v="3"/>
    <s v="  08 - 11 - 3"/>
    <d v="2025-08-20T00:00:00"/>
    <x v="3"/>
    <s v="OBRERO ESTABLE"/>
    <x v="3"/>
    <x v="0"/>
    <x v="0"/>
    <n v="3.85"/>
    <m/>
  </r>
  <r>
    <x v="273"/>
    <x v="367"/>
    <x v="32"/>
    <x v="3"/>
    <s v="  08 - 11 - 3"/>
    <d v="2025-08-20T00:00:00"/>
    <x v="3"/>
    <s v="OBRERO ESTABLE"/>
    <x v="3"/>
    <x v="0"/>
    <x v="0"/>
    <n v="6.23"/>
    <m/>
  </r>
  <r>
    <x v="273"/>
    <x v="367"/>
    <x v="32"/>
    <x v="3"/>
    <s v="  08 - 11 - 3"/>
    <d v="2025-08-20T00:00:00"/>
    <x v="3"/>
    <s v="OBRERO ESTABLE"/>
    <x v="3"/>
    <x v="0"/>
    <x v="0"/>
    <n v="22.48"/>
    <m/>
  </r>
  <r>
    <x v="273"/>
    <x v="367"/>
    <x v="32"/>
    <x v="3"/>
    <s v="  08 - 11 - 3"/>
    <d v="2025-08-20T00:00:00"/>
    <x v="3"/>
    <s v="OBRERO ESTABLE"/>
    <x v="3"/>
    <x v="0"/>
    <x v="0"/>
    <n v="6.52"/>
    <m/>
  </r>
  <r>
    <x v="273"/>
    <x v="367"/>
    <x v="32"/>
    <x v="3"/>
    <s v="  08 - 11 - 4"/>
    <d v="2025-08-20T00:00:00"/>
    <x v="3"/>
    <s v="OBRERO ESTABLE"/>
    <x v="4"/>
    <x v="0"/>
    <x v="0"/>
    <n v="3.12"/>
    <m/>
  </r>
  <r>
    <x v="273"/>
    <x v="367"/>
    <x v="32"/>
    <x v="3"/>
    <s v="  08 - 11 - 4"/>
    <d v="2025-08-20T00:00:00"/>
    <x v="3"/>
    <s v="OBRERO ESTABLE"/>
    <x v="4"/>
    <x v="0"/>
    <x v="0"/>
    <n v="18.21"/>
    <m/>
  </r>
  <r>
    <x v="274"/>
    <x v="368"/>
    <x v="32"/>
    <x v="3"/>
    <s v="  08 - 11 - 1"/>
    <d v="2025-08-20T00:00:00"/>
    <x v="1"/>
    <s v="EMPLEADO ESTABLE"/>
    <x v="1"/>
    <x v="1"/>
    <x v="1"/>
    <n v="18.74"/>
    <m/>
  </r>
  <r>
    <x v="274"/>
    <x v="368"/>
    <x v="32"/>
    <x v="3"/>
    <s v="  08 - 11 - 1"/>
    <d v="2025-08-20T00:00:00"/>
    <x v="1"/>
    <s v="EMPLEADO ESTABLE"/>
    <x v="1"/>
    <x v="1"/>
    <x v="1"/>
    <n v="3.21"/>
    <m/>
  </r>
  <r>
    <x v="275"/>
    <x v="369"/>
    <x v="32"/>
    <x v="3"/>
    <s v="  08 - 11 - 1"/>
    <d v="2025-08-20T00:00:00"/>
    <x v="1"/>
    <s v="EMPLEADO ESTABLE"/>
    <x v="1"/>
    <x v="2"/>
    <x v="2"/>
    <n v="2.87"/>
    <m/>
  </r>
  <r>
    <x v="275"/>
    <x v="369"/>
    <x v="32"/>
    <x v="3"/>
    <s v="  08 - 11 - 1"/>
    <d v="2025-08-20T00:00:00"/>
    <x v="1"/>
    <s v="EMPLEADO ESTABLE"/>
    <x v="1"/>
    <x v="2"/>
    <x v="2"/>
    <n v="16.72"/>
    <m/>
  </r>
  <r>
    <x v="276"/>
    <x v="370"/>
    <x v="32"/>
    <x v="4"/>
    <s v="  09 - 11 - 3"/>
    <d v="2025-08-20T00:00:00"/>
    <x v="3"/>
    <s v="OBRERO ESTABLE"/>
    <x v="3"/>
    <x v="0"/>
    <x v="0"/>
    <n v="43.84"/>
    <m/>
  </r>
  <r>
    <x v="276"/>
    <x v="370"/>
    <x v="32"/>
    <x v="4"/>
    <s v="  09 - 11 - 3"/>
    <d v="2025-08-20T00:00:00"/>
    <x v="3"/>
    <s v="OBRERO ESTABLE"/>
    <x v="3"/>
    <x v="0"/>
    <x v="0"/>
    <n v="23.42"/>
    <m/>
  </r>
  <r>
    <x v="276"/>
    <x v="370"/>
    <x v="32"/>
    <x v="4"/>
    <s v="  09 - 11 - 3"/>
    <d v="2025-08-20T00:00:00"/>
    <x v="3"/>
    <s v="OBRERO ESTABLE"/>
    <x v="3"/>
    <x v="0"/>
    <x v="0"/>
    <n v="22.53"/>
    <m/>
  </r>
  <r>
    <x v="276"/>
    <x v="370"/>
    <x v="32"/>
    <x v="4"/>
    <s v="  09 - 11 - 3"/>
    <d v="2025-08-20T00:00:00"/>
    <x v="3"/>
    <s v="OBRERO ESTABLE"/>
    <x v="3"/>
    <x v="0"/>
    <x v="0"/>
    <n v="7.52"/>
    <m/>
  </r>
  <r>
    <x v="276"/>
    <x v="370"/>
    <x v="32"/>
    <x v="4"/>
    <s v="  09 - 11 - 3"/>
    <d v="2025-08-20T00:00:00"/>
    <x v="3"/>
    <s v="OBRERO ESTABLE"/>
    <x v="3"/>
    <x v="0"/>
    <x v="0"/>
    <n v="20.01"/>
    <m/>
  </r>
  <r>
    <x v="276"/>
    <x v="370"/>
    <x v="32"/>
    <x v="4"/>
    <s v="  09 - 11 - 3"/>
    <d v="2025-08-20T00:00:00"/>
    <x v="3"/>
    <s v="OBRERO ESTABLE"/>
    <x v="3"/>
    <x v="0"/>
    <x v="0"/>
    <n v="4.01"/>
    <m/>
  </r>
  <r>
    <x v="276"/>
    <x v="370"/>
    <x v="32"/>
    <x v="4"/>
    <s v="  09 - 11 - 3"/>
    <d v="2025-08-20T00:00:00"/>
    <x v="3"/>
    <s v="OBRERO ESTABLE"/>
    <x v="3"/>
    <x v="0"/>
    <x v="0"/>
    <n v="3.43"/>
    <m/>
  </r>
  <r>
    <x v="276"/>
    <x v="370"/>
    <x v="32"/>
    <x v="4"/>
    <s v="  09 - 11 - 3"/>
    <d v="2025-08-20T00:00:00"/>
    <x v="3"/>
    <s v="OBRERO ESTABLE"/>
    <x v="3"/>
    <x v="0"/>
    <x v="0"/>
    <n v="3.86"/>
    <m/>
  </r>
  <r>
    <x v="276"/>
    <x v="370"/>
    <x v="32"/>
    <x v="4"/>
    <s v="  09 - 11 - 4"/>
    <d v="2025-08-20T00:00:00"/>
    <x v="3"/>
    <s v="OBRERO ESTABLE"/>
    <x v="4"/>
    <x v="0"/>
    <x v="0"/>
    <n v="3.78"/>
    <m/>
  </r>
  <r>
    <x v="276"/>
    <x v="370"/>
    <x v="32"/>
    <x v="4"/>
    <s v="  09 - 11 - 4"/>
    <d v="2025-08-20T00:00:00"/>
    <x v="3"/>
    <s v="OBRERO ESTABLE"/>
    <x v="4"/>
    <x v="0"/>
    <x v="0"/>
    <n v="22.07"/>
    <m/>
  </r>
  <r>
    <x v="277"/>
    <x v="371"/>
    <x v="32"/>
    <x v="4"/>
    <s v="  09 - 11 - 3"/>
    <d v="2025-08-20T00:00:00"/>
    <x v="3"/>
    <s v="OBRERO ESTABLE"/>
    <x v="3"/>
    <x v="3"/>
    <x v="3"/>
    <n v="15.49"/>
    <m/>
  </r>
  <r>
    <x v="277"/>
    <x v="371"/>
    <x v="32"/>
    <x v="4"/>
    <s v="  09 - 11 - 3"/>
    <d v="2025-08-20T00:00:00"/>
    <x v="3"/>
    <s v="OBRERO ESTABLE"/>
    <x v="3"/>
    <x v="3"/>
    <x v="3"/>
    <n v="73.68000000000001"/>
    <m/>
  </r>
  <r>
    <x v="277"/>
    <x v="371"/>
    <x v="32"/>
    <x v="4"/>
    <s v="  09 - 11 - 3"/>
    <d v="2025-08-20T00:00:00"/>
    <x v="3"/>
    <s v="OBRERO ESTABLE"/>
    <x v="3"/>
    <x v="3"/>
    <x v="3"/>
    <n v="2.66"/>
    <m/>
  </r>
  <r>
    <x v="277"/>
    <x v="371"/>
    <x v="32"/>
    <x v="4"/>
    <s v="  09 - 11 - 3"/>
    <d v="2025-08-20T00:00:00"/>
    <x v="3"/>
    <s v="OBRERO ESTABLE"/>
    <x v="3"/>
    <x v="3"/>
    <x v="3"/>
    <n v="12.64"/>
    <m/>
  </r>
  <r>
    <x v="278"/>
    <x v="372"/>
    <x v="32"/>
    <x v="4"/>
    <s v="  09 - 11 - 1"/>
    <d v="2025-08-20T00:00:00"/>
    <x v="0"/>
    <s v="EMPLEADO CONTRATADO"/>
    <x v="0"/>
    <x v="1"/>
    <x v="1"/>
    <n v="3.8"/>
    <m/>
  </r>
  <r>
    <x v="278"/>
    <x v="372"/>
    <x v="32"/>
    <x v="4"/>
    <s v="  09 - 11 - 1"/>
    <d v="2025-08-20T00:00:00"/>
    <x v="0"/>
    <s v="EMPLEADO CONTRATADO"/>
    <x v="0"/>
    <x v="1"/>
    <x v="1"/>
    <n v="22.18"/>
    <m/>
  </r>
  <r>
    <x v="279"/>
    <x v="373"/>
    <x v="32"/>
    <x v="4"/>
    <s v="  09 - 11 - 2"/>
    <d v="2025-08-20T00:00:00"/>
    <x v="1"/>
    <s v="EMPLEADO ESTABLE"/>
    <x v="1"/>
    <x v="2"/>
    <x v="2"/>
    <n v="3.93"/>
    <m/>
  </r>
  <r>
    <x v="279"/>
    <x v="373"/>
    <x v="32"/>
    <x v="4"/>
    <s v="  09 - 11 - 2"/>
    <d v="2025-08-20T00:00:00"/>
    <x v="1"/>
    <s v="EMPLEADO ESTABLE"/>
    <x v="1"/>
    <x v="2"/>
    <x v="2"/>
    <n v="22.91"/>
    <m/>
  </r>
  <r>
    <x v="280"/>
    <x v="374"/>
    <x v="33"/>
    <x v="0"/>
    <s v="  01 - 11 - 9"/>
    <d v="2025-08-20T00:00:00"/>
    <x v="5"/>
    <s v="LEY 20530"/>
    <x v="16"/>
    <x v="1"/>
    <x v="1"/>
    <n v="1471.22"/>
    <m/>
  </r>
  <r>
    <x v="280"/>
    <x v="374"/>
    <x v="33"/>
    <x v="0"/>
    <s v="  01 - 11 - 9"/>
    <d v="2025-08-20T00:00:00"/>
    <x v="5"/>
    <s v="LEY 20530"/>
    <x v="16"/>
    <x v="1"/>
    <x v="1"/>
    <n v="370"/>
    <m/>
  </r>
  <r>
    <x v="281"/>
    <x v="375"/>
    <x v="34"/>
    <x v="0"/>
    <s v="  01 - 3 - o/s:/Cmppag:(01)E001152/518"/>
    <d v="2025-08-01T00:00:00"/>
    <x v="4"/>
    <s v=""/>
    <x v="17"/>
    <x v="0"/>
    <x v="0"/>
    <n v="3310.44"/>
    <m/>
  </r>
  <r>
    <x v="282"/>
    <x v="376"/>
    <x v="34"/>
    <x v="1"/>
    <s v="  05 - 3 - o/s:/Cmppag:(01)E001183/88"/>
    <d v="2025-08-29T00:00:00"/>
    <x v="4"/>
    <s v=""/>
    <x v="18"/>
    <x v="0"/>
    <x v="0"/>
    <n v="350"/>
    <m/>
  </r>
  <r>
    <x v="282"/>
    <x v="376"/>
    <x v="34"/>
    <x v="1"/>
    <s v="  05 - 6 - 6036"/>
    <d v="2025-08-31T00:00:00"/>
    <x v="4"/>
    <s v=""/>
    <x v="19"/>
    <x v="0"/>
    <x v="0"/>
    <n v="10"/>
    <m/>
  </r>
  <r>
    <x v="282"/>
    <x v="376"/>
    <x v="34"/>
    <x v="1"/>
    <s v="  05 - 6 - 6036"/>
    <d v="2025-08-31T00:00:00"/>
    <x v="4"/>
    <s v=""/>
    <x v="19"/>
    <x v="0"/>
    <x v="0"/>
    <n v="100"/>
    <m/>
  </r>
  <r>
    <x v="282"/>
    <x v="376"/>
    <x v="34"/>
    <x v="1"/>
    <s v="  05 - 6 - 6036"/>
    <d v="2025-08-31T00:00:00"/>
    <x v="4"/>
    <s v=""/>
    <x v="19"/>
    <x v="0"/>
    <x v="0"/>
    <n v="10"/>
    <m/>
  </r>
  <r>
    <x v="283"/>
    <x v="377"/>
    <x v="34"/>
    <x v="1"/>
    <s v="  05 - 6 - 6036"/>
    <d v="2025-08-31T00:00:00"/>
    <x v="4"/>
    <s v=""/>
    <x v="19"/>
    <x v="1"/>
    <x v="1"/>
    <n v="10"/>
    <m/>
  </r>
  <r>
    <x v="284"/>
    <x v="378"/>
    <x v="34"/>
    <x v="2"/>
    <s v="  06 - 6 - 6024"/>
    <d v="2025-08-31T00:00:00"/>
    <x v="4"/>
    <s v=""/>
    <x v="20"/>
    <x v="0"/>
    <x v="0"/>
    <n v="15"/>
    <m/>
  </r>
  <r>
    <x v="284"/>
    <x v="378"/>
    <x v="34"/>
    <x v="2"/>
    <s v="  06 - 6 - 6024"/>
    <d v="2025-08-31T00:00:00"/>
    <x v="4"/>
    <s v=""/>
    <x v="20"/>
    <x v="0"/>
    <x v="0"/>
    <n v="15"/>
    <m/>
  </r>
  <r>
    <x v="285"/>
    <x v="379"/>
    <x v="34"/>
    <x v="5"/>
    <s v="  07 - 6 - 6023"/>
    <d v="2025-08-31T00:00:00"/>
    <x v="4"/>
    <s v=""/>
    <x v="21"/>
    <x v="0"/>
    <x v="0"/>
    <n v="10"/>
    <m/>
  </r>
  <r>
    <x v="285"/>
    <x v="379"/>
    <x v="34"/>
    <x v="5"/>
    <s v="  07 - 6 - 6023"/>
    <d v="2025-08-31T00:00:00"/>
    <x v="4"/>
    <s v=""/>
    <x v="21"/>
    <x v="0"/>
    <x v="0"/>
    <n v="15"/>
    <m/>
  </r>
  <r>
    <x v="285"/>
    <x v="379"/>
    <x v="34"/>
    <x v="5"/>
    <s v="  07 - 6 - 6023"/>
    <d v="2025-08-31T00:00:00"/>
    <x v="4"/>
    <s v=""/>
    <x v="21"/>
    <x v="0"/>
    <x v="0"/>
    <n v="12"/>
    <m/>
  </r>
  <r>
    <x v="286"/>
    <x v="380"/>
    <x v="34"/>
    <x v="5"/>
    <s v="  07 - 6 - 6023"/>
    <d v="2025-08-31T00:00:00"/>
    <x v="4"/>
    <s v=""/>
    <x v="21"/>
    <x v="1"/>
    <x v="1"/>
    <n v="7"/>
    <m/>
  </r>
  <r>
    <x v="287"/>
    <x v="381"/>
    <x v="34"/>
    <x v="4"/>
    <s v="  09 - 6 - 6040"/>
    <d v="2025-08-31T00:00:00"/>
    <x v="4"/>
    <s v=""/>
    <x v="22"/>
    <x v="1"/>
    <x v="1"/>
    <n v="35"/>
    <m/>
  </r>
  <r>
    <x v="287"/>
    <x v="381"/>
    <x v="34"/>
    <x v="4"/>
    <s v="  09 - 6 - 6040"/>
    <d v="2025-08-31T00:00:00"/>
    <x v="4"/>
    <s v=""/>
    <x v="22"/>
    <x v="1"/>
    <x v="1"/>
    <n v="20"/>
    <m/>
  </r>
  <r>
    <x v="287"/>
    <x v="381"/>
    <x v="34"/>
    <x v="4"/>
    <s v="  09 - 6 - 6040"/>
    <d v="2025-08-31T00:00:00"/>
    <x v="4"/>
    <s v=""/>
    <x v="22"/>
    <x v="1"/>
    <x v="1"/>
    <n v="20"/>
    <m/>
  </r>
  <r>
    <x v="288"/>
    <x v="382"/>
    <x v="35"/>
    <x v="0"/>
    <s v="  01 - 6 - 6117"/>
    <d v="2025-08-31T00:00:00"/>
    <x v="4"/>
    <s v=""/>
    <x v="23"/>
    <x v="0"/>
    <x v="0"/>
    <n v="1460"/>
    <m/>
  </r>
  <r>
    <x v="288"/>
    <x v="382"/>
    <x v="35"/>
    <x v="0"/>
    <s v="  01 - 6 - 6118"/>
    <d v="2025-08-31T00:00:00"/>
    <x v="4"/>
    <s v=""/>
    <x v="24"/>
    <x v="0"/>
    <x v="0"/>
    <n v="1460"/>
    <m/>
  </r>
  <r>
    <x v="288"/>
    <x v="382"/>
    <x v="35"/>
    <x v="0"/>
    <s v="  01 - 6 - 6119"/>
    <d v="2025-08-31T00:00:00"/>
    <x v="4"/>
    <s v=""/>
    <x v="25"/>
    <x v="0"/>
    <x v="0"/>
    <n v="1460"/>
    <m/>
  </r>
  <r>
    <x v="288"/>
    <x v="382"/>
    <x v="35"/>
    <x v="0"/>
    <s v="  01 - 6 - 6120"/>
    <d v="2025-08-31T00:00:00"/>
    <x v="4"/>
    <s v=""/>
    <x v="26"/>
    <x v="0"/>
    <x v="0"/>
    <n v="1460"/>
    <m/>
  </r>
  <r>
    <x v="288"/>
    <x v="382"/>
    <x v="35"/>
    <x v="0"/>
    <s v="  01 - 6 - 6121"/>
    <d v="2025-08-31T00:00:00"/>
    <x v="4"/>
    <s v=""/>
    <x v="27"/>
    <x v="0"/>
    <x v="0"/>
    <n v="1460"/>
    <m/>
  </r>
  <r>
    <x v="289"/>
    <x v="383"/>
    <x v="35"/>
    <x v="0"/>
    <s v="  01 - 6 - 6007"/>
    <d v="2025-08-12T00:00:00"/>
    <x v="4"/>
    <s v=""/>
    <x v="28"/>
    <x v="1"/>
    <x v="1"/>
    <n v="116.6"/>
    <m/>
  </r>
  <r>
    <x v="289"/>
    <x v="383"/>
    <x v="35"/>
    <x v="0"/>
    <s v="  01 - 6 - 6020"/>
    <d v="2025-08-14T00:00:00"/>
    <x v="4"/>
    <s v=""/>
    <x v="29"/>
    <x v="1"/>
    <x v="1"/>
    <n v="288"/>
    <m/>
  </r>
  <r>
    <x v="289"/>
    <x v="383"/>
    <x v="35"/>
    <x v="0"/>
    <s v="  01 - 6 - 6028"/>
    <d v="2025-08-19T00:00:00"/>
    <x v="4"/>
    <s v=""/>
    <x v="30"/>
    <x v="1"/>
    <x v="1"/>
    <n v="542"/>
    <m/>
  </r>
  <r>
    <x v="289"/>
    <x v="383"/>
    <x v="35"/>
    <x v="0"/>
    <s v="  01 - 6 - 6078"/>
    <d v="2025-08-28T00:00:00"/>
    <x v="4"/>
    <s v=""/>
    <x v="31"/>
    <x v="1"/>
    <x v="1"/>
    <n v="374.5"/>
    <m/>
  </r>
  <r>
    <x v="289"/>
    <x v="383"/>
    <x v="35"/>
    <x v="0"/>
    <s v="  01 - 6 - 6080"/>
    <d v="2025-08-29T00:00:00"/>
    <x v="4"/>
    <s v=""/>
    <x v="32"/>
    <x v="1"/>
    <x v="1"/>
    <n v="310.5"/>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89"/>
    <x v="383"/>
    <x v="35"/>
    <x v="0"/>
    <s v="  01 - 8 - 3062"/>
    <d v="2025-08-30T00:00:00"/>
    <x v="4"/>
    <s v=""/>
    <x v="33"/>
    <x v="1"/>
    <x v="1"/>
    <n v="10"/>
    <m/>
  </r>
  <r>
    <x v="290"/>
    <x v="384"/>
    <x v="35"/>
    <x v="5"/>
    <s v="  07 - 6 - 6024"/>
    <d v="2025-08-31T00:00:00"/>
    <x v="4"/>
    <s v=""/>
    <x v="34"/>
    <x v="2"/>
    <x v="2"/>
    <n v="51"/>
    <m/>
  </r>
  <r>
    <x v="290"/>
    <x v="384"/>
    <x v="35"/>
    <x v="5"/>
    <s v="  07 - 6 - 6025"/>
    <d v="2025-08-31T00:00:00"/>
    <x v="4"/>
    <s v=""/>
    <x v="35"/>
    <x v="2"/>
    <x v="2"/>
    <n v="51"/>
    <m/>
  </r>
  <r>
    <x v="291"/>
    <x v="385"/>
    <x v="35"/>
    <x v="4"/>
    <s v="  09 - 6 - 6041"/>
    <d v="2025-08-31T00:00:00"/>
    <x v="4"/>
    <s v=""/>
    <x v="36"/>
    <x v="1"/>
    <x v="1"/>
    <n v="30"/>
    <m/>
  </r>
  <r>
    <x v="292"/>
    <x v="386"/>
    <x v="36"/>
    <x v="1"/>
    <s v="  05 - 6 - 6036"/>
    <d v="2025-08-31T00:00:00"/>
    <x v="4"/>
    <s v=""/>
    <x v="19"/>
    <x v="1"/>
    <x v="1"/>
    <n v="20"/>
    <m/>
  </r>
  <r>
    <x v="292"/>
    <x v="386"/>
    <x v="36"/>
    <x v="1"/>
    <s v="  05 - 6 - 6036"/>
    <d v="2025-08-31T00:00:00"/>
    <x v="4"/>
    <s v=""/>
    <x v="19"/>
    <x v="1"/>
    <x v="1"/>
    <n v="20"/>
    <m/>
  </r>
  <r>
    <x v="292"/>
    <x v="386"/>
    <x v="36"/>
    <x v="1"/>
    <s v="  05 - 6 - 6036"/>
    <d v="2025-08-31T00:00:00"/>
    <x v="4"/>
    <s v=""/>
    <x v="19"/>
    <x v="1"/>
    <x v="1"/>
    <n v="20"/>
    <m/>
  </r>
  <r>
    <x v="293"/>
    <x v="387"/>
    <x v="36"/>
    <x v="1"/>
    <s v="  05 - 6 - 6036"/>
    <d v="2025-08-31T00:00:00"/>
    <x v="4"/>
    <s v=""/>
    <x v="19"/>
    <x v="2"/>
    <x v="2"/>
    <n v="20"/>
    <m/>
  </r>
  <r>
    <x v="293"/>
    <x v="387"/>
    <x v="36"/>
    <x v="1"/>
    <s v="  05 - 6 - 6036"/>
    <d v="2025-08-31T00:00:00"/>
    <x v="4"/>
    <s v=""/>
    <x v="19"/>
    <x v="2"/>
    <x v="2"/>
    <n v="20"/>
    <m/>
  </r>
  <r>
    <x v="294"/>
    <x v="388"/>
    <x v="36"/>
    <x v="2"/>
    <s v="  06 - 6 - 6024"/>
    <d v="2025-08-31T00:00:00"/>
    <x v="4"/>
    <s v=""/>
    <x v="20"/>
    <x v="1"/>
    <x v="1"/>
    <n v="70"/>
    <m/>
  </r>
  <r>
    <x v="294"/>
    <x v="388"/>
    <x v="36"/>
    <x v="2"/>
    <s v="  06 - 6 - 6024"/>
    <d v="2025-08-31T00:00:00"/>
    <x v="4"/>
    <s v=""/>
    <x v="20"/>
    <x v="1"/>
    <x v="1"/>
    <n v="60"/>
    <m/>
  </r>
  <r>
    <x v="295"/>
    <x v="389"/>
    <x v="36"/>
    <x v="2"/>
    <s v="  06 - 6 - 6024"/>
    <d v="2025-08-31T00:00:00"/>
    <x v="4"/>
    <s v=""/>
    <x v="20"/>
    <x v="2"/>
    <x v="2"/>
    <n v="30"/>
    <m/>
  </r>
  <r>
    <x v="295"/>
    <x v="389"/>
    <x v="36"/>
    <x v="2"/>
    <s v="  06 - 6 - 6024"/>
    <d v="2025-08-31T00:00:00"/>
    <x v="4"/>
    <s v=""/>
    <x v="20"/>
    <x v="2"/>
    <x v="2"/>
    <n v="30"/>
    <m/>
  </r>
  <r>
    <x v="296"/>
    <x v="390"/>
    <x v="36"/>
    <x v="5"/>
    <s v="  07 - 6 - 6023"/>
    <d v="2025-08-31T00:00:00"/>
    <x v="4"/>
    <s v=""/>
    <x v="21"/>
    <x v="0"/>
    <x v="0"/>
    <n v="10"/>
    <m/>
  </r>
  <r>
    <x v="297"/>
    <x v="391"/>
    <x v="36"/>
    <x v="5"/>
    <s v="  07 - 6 - 6023"/>
    <d v="2025-08-31T00:00:00"/>
    <x v="4"/>
    <s v=""/>
    <x v="21"/>
    <x v="1"/>
    <x v="1"/>
    <n v="30"/>
    <m/>
  </r>
  <r>
    <x v="297"/>
    <x v="391"/>
    <x v="36"/>
    <x v="5"/>
    <s v="  07 - 6 - 6023"/>
    <d v="2025-08-31T00:00:00"/>
    <x v="4"/>
    <s v=""/>
    <x v="21"/>
    <x v="1"/>
    <x v="1"/>
    <n v="30"/>
    <m/>
  </r>
  <r>
    <x v="298"/>
    <x v="392"/>
    <x v="36"/>
    <x v="5"/>
    <s v="  07 - 6 - 6023"/>
    <d v="2025-08-31T00:00:00"/>
    <x v="4"/>
    <s v=""/>
    <x v="21"/>
    <x v="2"/>
    <x v="2"/>
    <n v="30"/>
    <m/>
  </r>
  <r>
    <x v="298"/>
    <x v="392"/>
    <x v="36"/>
    <x v="5"/>
    <s v="  07 - 6 - 6023"/>
    <d v="2025-08-31T00:00:00"/>
    <x v="4"/>
    <s v=""/>
    <x v="21"/>
    <x v="2"/>
    <x v="2"/>
    <n v="30"/>
    <m/>
  </r>
  <r>
    <x v="298"/>
    <x v="392"/>
    <x v="36"/>
    <x v="5"/>
    <s v="  07 - 6 - 6023"/>
    <d v="2025-08-31T00:00:00"/>
    <x v="4"/>
    <s v=""/>
    <x v="21"/>
    <x v="2"/>
    <x v="2"/>
    <n v="30"/>
    <m/>
  </r>
  <r>
    <x v="298"/>
    <x v="392"/>
    <x v="36"/>
    <x v="5"/>
    <s v="  07 - 6 - 6024"/>
    <d v="2025-08-31T00:00:00"/>
    <x v="4"/>
    <s v=""/>
    <x v="34"/>
    <x v="2"/>
    <x v="2"/>
    <n v="30"/>
    <m/>
  </r>
  <r>
    <x v="298"/>
    <x v="392"/>
    <x v="36"/>
    <x v="5"/>
    <s v="  07 - 6 - 6025"/>
    <d v="2025-08-31T00:00:00"/>
    <x v="4"/>
    <s v=""/>
    <x v="35"/>
    <x v="2"/>
    <x v="2"/>
    <n v="30"/>
    <m/>
  </r>
  <r>
    <x v="299"/>
    <x v="393"/>
    <x v="36"/>
    <x v="3"/>
    <s v="  08 - 6 - 6043"/>
    <d v="2025-08-31T00:00:00"/>
    <x v="4"/>
    <s v=""/>
    <x v="37"/>
    <x v="0"/>
    <x v="0"/>
    <n v="20"/>
    <m/>
  </r>
  <r>
    <x v="300"/>
    <x v="394"/>
    <x v="36"/>
    <x v="3"/>
    <s v="  08 - 6 - 6040"/>
    <d v="2025-08-31T00:00:00"/>
    <x v="4"/>
    <s v=""/>
    <x v="38"/>
    <x v="1"/>
    <x v="1"/>
    <n v="30"/>
    <m/>
  </r>
  <r>
    <x v="300"/>
    <x v="394"/>
    <x v="36"/>
    <x v="3"/>
    <s v="  08 - 6 - 6041"/>
    <d v="2025-08-31T00:00:00"/>
    <x v="4"/>
    <s v=""/>
    <x v="39"/>
    <x v="1"/>
    <x v="1"/>
    <n v="30"/>
    <m/>
  </r>
  <r>
    <x v="300"/>
    <x v="394"/>
    <x v="36"/>
    <x v="3"/>
    <s v="  08 - 6 - 6043"/>
    <d v="2025-08-31T00:00:00"/>
    <x v="4"/>
    <s v=""/>
    <x v="37"/>
    <x v="1"/>
    <x v="1"/>
    <n v="30"/>
    <m/>
  </r>
  <r>
    <x v="300"/>
    <x v="394"/>
    <x v="36"/>
    <x v="3"/>
    <s v="  08 - 6 - 6043"/>
    <d v="2025-08-31T00:00:00"/>
    <x v="4"/>
    <s v=""/>
    <x v="37"/>
    <x v="1"/>
    <x v="1"/>
    <n v="30"/>
    <m/>
  </r>
  <r>
    <x v="300"/>
    <x v="394"/>
    <x v="36"/>
    <x v="3"/>
    <s v="  08 - 6 - 6043"/>
    <d v="2025-08-31T00:00:00"/>
    <x v="4"/>
    <s v=""/>
    <x v="37"/>
    <x v="1"/>
    <x v="1"/>
    <n v="40"/>
    <m/>
  </r>
  <r>
    <x v="300"/>
    <x v="394"/>
    <x v="36"/>
    <x v="3"/>
    <s v="  08 - 6 - 6043"/>
    <d v="2025-08-31T00:00:00"/>
    <x v="4"/>
    <s v=""/>
    <x v="37"/>
    <x v="1"/>
    <x v="1"/>
    <n v="30"/>
    <m/>
  </r>
  <r>
    <x v="300"/>
    <x v="394"/>
    <x v="36"/>
    <x v="3"/>
    <s v="  08 - 6 - 6043"/>
    <d v="2025-08-31T00:00:00"/>
    <x v="4"/>
    <s v=""/>
    <x v="37"/>
    <x v="1"/>
    <x v="1"/>
    <n v="15"/>
    <m/>
  </r>
  <r>
    <x v="301"/>
    <x v="395"/>
    <x v="36"/>
    <x v="3"/>
    <s v="  08 - 6 - 6043"/>
    <d v="2025-08-31T00:00:00"/>
    <x v="4"/>
    <s v=""/>
    <x v="37"/>
    <x v="2"/>
    <x v="2"/>
    <n v="40"/>
    <m/>
  </r>
  <r>
    <x v="302"/>
    <x v="396"/>
    <x v="36"/>
    <x v="4"/>
    <s v="  09 - 6 - 6040"/>
    <d v="2025-08-31T00:00:00"/>
    <x v="4"/>
    <s v=""/>
    <x v="22"/>
    <x v="1"/>
    <x v="1"/>
    <n v="40"/>
    <m/>
  </r>
  <r>
    <x v="302"/>
    <x v="396"/>
    <x v="36"/>
    <x v="4"/>
    <s v="  09 - 6 - 6040"/>
    <d v="2025-08-31T00:00:00"/>
    <x v="4"/>
    <s v=""/>
    <x v="22"/>
    <x v="1"/>
    <x v="1"/>
    <n v="40"/>
    <m/>
  </r>
  <r>
    <x v="303"/>
    <x v="397"/>
    <x v="37"/>
    <x v="1"/>
    <s v="  05 - 6 - 6036"/>
    <d v="2025-08-31T00:00:00"/>
    <x v="4"/>
    <s v=""/>
    <x v="19"/>
    <x v="1"/>
    <x v="1"/>
    <n v="7"/>
    <m/>
  </r>
  <r>
    <x v="303"/>
    <x v="397"/>
    <x v="37"/>
    <x v="1"/>
    <s v="  05 - 6 - 6036"/>
    <d v="2025-08-31T00:00:00"/>
    <x v="4"/>
    <s v=""/>
    <x v="19"/>
    <x v="1"/>
    <x v="1"/>
    <n v="7"/>
    <m/>
  </r>
  <r>
    <x v="304"/>
    <x v="398"/>
    <x v="37"/>
    <x v="2"/>
    <s v="  06 - 6 - 6024"/>
    <d v="2025-08-31T00:00:00"/>
    <x v="4"/>
    <s v=""/>
    <x v="20"/>
    <x v="1"/>
    <x v="1"/>
    <n v="10"/>
    <m/>
  </r>
  <r>
    <x v="305"/>
    <x v="399"/>
    <x v="37"/>
    <x v="3"/>
    <s v="  08 - 6 - 6043"/>
    <d v="2025-08-31T00:00:00"/>
    <x v="4"/>
    <s v=""/>
    <x v="37"/>
    <x v="1"/>
    <x v="1"/>
    <n v="121"/>
    <m/>
  </r>
  <r>
    <x v="305"/>
    <x v="399"/>
    <x v="37"/>
    <x v="3"/>
    <s v="  08 - 6 - 6043"/>
    <d v="2025-08-31T00:00:00"/>
    <x v="4"/>
    <s v=""/>
    <x v="37"/>
    <x v="1"/>
    <x v="1"/>
    <n v="10"/>
    <m/>
  </r>
  <r>
    <x v="306"/>
    <x v="400"/>
    <x v="38"/>
    <x v="0"/>
    <s v="  01 - 6 - 6007"/>
    <d v="2025-08-12T00:00:00"/>
    <x v="4"/>
    <s v=""/>
    <x v="28"/>
    <x v="1"/>
    <x v="1"/>
    <n v="300"/>
    <m/>
  </r>
  <r>
    <x v="306"/>
    <x v="400"/>
    <x v="38"/>
    <x v="0"/>
    <s v="  01 - 6 - 6020"/>
    <d v="2025-08-14T00:00:00"/>
    <x v="4"/>
    <s v=""/>
    <x v="29"/>
    <x v="1"/>
    <x v="1"/>
    <n v="360"/>
    <m/>
  </r>
  <r>
    <x v="306"/>
    <x v="400"/>
    <x v="38"/>
    <x v="0"/>
    <s v="  01 - 6 - 6028"/>
    <d v="2025-08-19T00:00:00"/>
    <x v="4"/>
    <s v=""/>
    <x v="30"/>
    <x v="1"/>
    <x v="1"/>
    <n v="300"/>
    <m/>
  </r>
  <r>
    <x v="306"/>
    <x v="400"/>
    <x v="38"/>
    <x v="0"/>
    <s v="  01 - 6 - 6078"/>
    <d v="2025-08-28T00:00:00"/>
    <x v="4"/>
    <s v=""/>
    <x v="31"/>
    <x v="1"/>
    <x v="1"/>
    <n v="260"/>
    <m/>
  </r>
  <r>
    <x v="306"/>
    <x v="400"/>
    <x v="38"/>
    <x v="0"/>
    <s v="  01 - 6 - 6080"/>
    <d v="2025-08-29T00:00:00"/>
    <x v="4"/>
    <s v=""/>
    <x v="32"/>
    <x v="1"/>
    <x v="1"/>
    <n v="260"/>
    <m/>
  </r>
  <r>
    <x v="307"/>
    <x v="401"/>
    <x v="38"/>
    <x v="2"/>
    <s v="  06 - 6 - 6027"/>
    <d v="2025-08-31T00:00:00"/>
    <x v="4"/>
    <s v=""/>
    <x v="40"/>
    <x v="0"/>
    <x v="0"/>
    <n v="180"/>
    <m/>
  </r>
  <r>
    <x v="307"/>
    <x v="401"/>
    <x v="38"/>
    <x v="2"/>
    <s v="  06 - 6 - 6028"/>
    <d v="2025-08-31T00:00:00"/>
    <x v="4"/>
    <s v=""/>
    <x v="41"/>
    <x v="0"/>
    <x v="0"/>
    <n v="180"/>
    <m/>
  </r>
  <r>
    <x v="308"/>
    <x v="402"/>
    <x v="38"/>
    <x v="5"/>
    <s v="  07 - 6 - 6027"/>
    <d v="2025-08-31T00:00:00"/>
    <x v="4"/>
    <s v=""/>
    <x v="42"/>
    <x v="0"/>
    <x v="0"/>
    <n v="180"/>
    <m/>
  </r>
  <r>
    <x v="308"/>
    <x v="402"/>
    <x v="38"/>
    <x v="5"/>
    <s v="  07 - 6 - 6028"/>
    <d v="2025-08-31T00:00:00"/>
    <x v="4"/>
    <s v=""/>
    <x v="43"/>
    <x v="0"/>
    <x v="0"/>
    <n v="180"/>
    <m/>
  </r>
  <r>
    <x v="308"/>
    <x v="402"/>
    <x v="38"/>
    <x v="5"/>
    <s v="  07 - 6 - 6029"/>
    <d v="2025-08-31T00:00:00"/>
    <x v="4"/>
    <s v=""/>
    <x v="44"/>
    <x v="0"/>
    <x v="0"/>
    <n v="180"/>
    <m/>
  </r>
  <r>
    <x v="308"/>
    <x v="402"/>
    <x v="38"/>
    <x v="5"/>
    <s v="  07 - 6 - 6030"/>
    <d v="2025-08-31T00:00:00"/>
    <x v="4"/>
    <s v=""/>
    <x v="45"/>
    <x v="0"/>
    <x v="0"/>
    <n v="180"/>
    <m/>
  </r>
  <r>
    <x v="308"/>
    <x v="402"/>
    <x v="38"/>
    <x v="5"/>
    <s v="  07 - 6 - 6031"/>
    <d v="2025-08-31T00:00:00"/>
    <x v="4"/>
    <s v=""/>
    <x v="46"/>
    <x v="0"/>
    <x v="0"/>
    <n v="180"/>
    <m/>
  </r>
  <r>
    <x v="308"/>
    <x v="402"/>
    <x v="38"/>
    <x v="5"/>
    <s v="  07 - 6 - 6032"/>
    <d v="2025-08-31T00:00:00"/>
    <x v="4"/>
    <s v=""/>
    <x v="47"/>
    <x v="0"/>
    <x v="0"/>
    <n v="180"/>
    <m/>
  </r>
  <r>
    <x v="309"/>
    <x v="403"/>
    <x v="38"/>
    <x v="5"/>
    <s v="  07 - 6 - 6024"/>
    <d v="2025-08-31T00:00:00"/>
    <x v="4"/>
    <s v=""/>
    <x v="34"/>
    <x v="2"/>
    <x v="2"/>
    <n v="120"/>
    <m/>
  </r>
  <r>
    <x v="309"/>
    <x v="403"/>
    <x v="38"/>
    <x v="5"/>
    <s v="  07 - 6 - 6025"/>
    <d v="2025-08-31T00:00:00"/>
    <x v="4"/>
    <s v=""/>
    <x v="35"/>
    <x v="2"/>
    <x v="2"/>
    <n v="120"/>
    <m/>
  </r>
  <r>
    <x v="310"/>
    <x v="404"/>
    <x v="38"/>
    <x v="4"/>
    <s v="  09 - 6 - 6042"/>
    <d v="2025-08-31T00:00:00"/>
    <x v="4"/>
    <s v=""/>
    <x v="48"/>
    <x v="0"/>
    <x v="0"/>
    <n v="180"/>
    <m/>
  </r>
  <r>
    <x v="310"/>
    <x v="404"/>
    <x v="38"/>
    <x v="4"/>
    <s v="  09 - 6 - 6043"/>
    <d v="2025-08-31T00:00:00"/>
    <x v="4"/>
    <s v=""/>
    <x v="49"/>
    <x v="0"/>
    <x v="0"/>
    <n v="180"/>
    <m/>
  </r>
  <r>
    <x v="311"/>
    <x v="405"/>
    <x v="38"/>
    <x v="4"/>
    <s v="  09 - 6 - 6041"/>
    <d v="2025-08-31T00:00:00"/>
    <x v="4"/>
    <s v=""/>
    <x v="36"/>
    <x v="1"/>
    <x v="1"/>
    <n v="40"/>
    <m/>
  </r>
  <r>
    <x v="312"/>
    <x v="406"/>
    <x v="39"/>
    <x v="0"/>
    <s v="  01 - 6 - 6013"/>
    <d v="2025-08-13T00:00:00"/>
    <x v="4"/>
    <s v=""/>
    <x v="50"/>
    <x v="0"/>
    <x v="0"/>
    <n v="75"/>
    <m/>
  </r>
  <r>
    <x v="312"/>
    <x v="406"/>
    <x v="39"/>
    <x v="0"/>
    <s v="  01 - 6 - 6014"/>
    <d v="2025-08-13T00:00:00"/>
    <x v="4"/>
    <s v=""/>
    <x v="51"/>
    <x v="0"/>
    <x v="0"/>
    <n v="75"/>
    <m/>
  </r>
  <r>
    <x v="312"/>
    <x v="406"/>
    <x v="39"/>
    <x v="0"/>
    <s v="  01 - 6 - 6015"/>
    <d v="2025-08-13T00:00:00"/>
    <x v="4"/>
    <s v=""/>
    <x v="52"/>
    <x v="0"/>
    <x v="0"/>
    <n v="75"/>
    <m/>
  </r>
  <r>
    <x v="312"/>
    <x v="406"/>
    <x v="39"/>
    <x v="0"/>
    <s v="  01 - 6 - 6016"/>
    <d v="2025-08-13T00:00:00"/>
    <x v="4"/>
    <s v=""/>
    <x v="53"/>
    <x v="0"/>
    <x v="0"/>
    <n v="75"/>
    <m/>
  </r>
  <r>
    <x v="312"/>
    <x v="406"/>
    <x v="39"/>
    <x v="0"/>
    <s v="  01 - 6 - 6017"/>
    <d v="2025-08-13T00:00:00"/>
    <x v="4"/>
    <s v=""/>
    <x v="54"/>
    <x v="0"/>
    <x v="0"/>
    <n v="75"/>
    <m/>
  </r>
  <r>
    <x v="312"/>
    <x v="406"/>
    <x v="39"/>
    <x v="0"/>
    <s v="  01 - 6 - 6018"/>
    <d v="2025-08-13T00:00:00"/>
    <x v="4"/>
    <s v=""/>
    <x v="55"/>
    <x v="0"/>
    <x v="0"/>
    <n v="75"/>
    <m/>
  </r>
  <r>
    <x v="312"/>
    <x v="406"/>
    <x v="39"/>
    <x v="0"/>
    <s v="  01 - 6 - 6021"/>
    <d v="2025-08-14T00:00:00"/>
    <x v="4"/>
    <s v=""/>
    <x v="56"/>
    <x v="0"/>
    <x v="0"/>
    <n v="75"/>
    <m/>
  </r>
  <r>
    <x v="312"/>
    <x v="406"/>
    <x v="39"/>
    <x v="0"/>
    <s v="  01 - 6 - 6040"/>
    <d v="2025-08-26T00:00:00"/>
    <x v="4"/>
    <s v=""/>
    <x v="57"/>
    <x v="0"/>
    <x v="0"/>
    <n v="75"/>
    <m/>
  </r>
  <r>
    <x v="312"/>
    <x v="406"/>
    <x v="39"/>
    <x v="0"/>
    <s v="  01 - 6 - 6047"/>
    <d v="2025-08-26T00:00:00"/>
    <x v="4"/>
    <s v=""/>
    <x v="58"/>
    <x v="0"/>
    <x v="0"/>
    <n v="150"/>
    <m/>
  </r>
  <r>
    <x v="312"/>
    <x v="406"/>
    <x v="39"/>
    <x v="0"/>
    <s v="  01 - 6 - 6048"/>
    <d v="2025-08-26T00:00:00"/>
    <x v="4"/>
    <s v=""/>
    <x v="59"/>
    <x v="0"/>
    <x v="0"/>
    <n v="150"/>
    <m/>
  </r>
  <r>
    <x v="312"/>
    <x v="406"/>
    <x v="39"/>
    <x v="0"/>
    <s v="  01 - 6 - 6062"/>
    <d v="2025-08-27T00:00:00"/>
    <x v="4"/>
    <s v=""/>
    <x v="60"/>
    <x v="0"/>
    <x v="0"/>
    <n v="75"/>
    <m/>
  </r>
  <r>
    <x v="312"/>
    <x v="406"/>
    <x v="39"/>
    <x v="0"/>
    <s v="  01 - 6 - 6063"/>
    <d v="2025-08-27T00:00:00"/>
    <x v="4"/>
    <s v=""/>
    <x v="61"/>
    <x v="0"/>
    <x v="0"/>
    <n v="75"/>
    <m/>
  </r>
  <r>
    <x v="312"/>
    <x v="406"/>
    <x v="39"/>
    <x v="0"/>
    <s v="  01 - 6 - 6064"/>
    <d v="2025-08-27T00:00:00"/>
    <x v="4"/>
    <s v=""/>
    <x v="62"/>
    <x v="0"/>
    <x v="0"/>
    <n v="75"/>
    <m/>
  </r>
  <r>
    <x v="312"/>
    <x v="406"/>
    <x v="39"/>
    <x v="0"/>
    <s v="  01 - 6 - 6065"/>
    <d v="2025-08-27T00:00:00"/>
    <x v="4"/>
    <s v=""/>
    <x v="63"/>
    <x v="0"/>
    <x v="0"/>
    <n v="75"/>
    <m/>
  </r>
  <r>
    <x v="312"/>
    <x v="406"/>
    <x v="39"/>
    <x v="0"/>
    <s v="  01 - 6 - 6066"/>
    <d v="2025-08-27T00:00:00"/>
    <x v="4"/>
    <s v=""/>
    <x v="64"/>
    <x v="0"/>
    <x v="0"/>
    <n v="75"/>
    <m/>
  </r>
  <r>
    <x v="312"/>
    <x v="406"/>
    <x v="39"/>
    <x v="0"/>
    <s v="  01 - 6 - 6067"/>
    <d v="2025-08-27T00:00:00"/>
    <x v="4"/>
    <s v=""/>
    <x v="65"/>
    <x v="0"/>
    <x v="0"/>
    <n v="75"/>
    <m/>
  </r>
  <r>
    <x v="312"/>
    <x v="406"/>
    <x v="39"/>
    <x v="0"/>
    <s v="  01 - 6 - 6069"/>
    <d v="2025-08-27T00:00:00"/>
    <x v="4"/>
    <s v=""/>
    <x v="66"/>
    <x v="0"/>
    <x v="0"/>
    <n v="75"/>
    <m/>
  </r>
  <r>
    <x v="312"/>
    <x v="406"/>
    <x v="39"/>
    <x v="0"/>
    <s v="  01 - 6 - 6070"/>
    <d v="2025-08-27T00:00:00"/>
    <x v="4"/>
    <s v=""/>
    <x v="67"/>
    <x v="0"/>
    <x v="0"/>
    <n v="75"/>
    <m/>
  </r>
  <r>
    <x v="312"/>
    <x v="406"/>
    <x v="39"/>
    <x v="0"/>
    <s v="  01 - 6 - 6071"/>
    <d v="2025-08-27T00:00:00"/>
    <x v="4"/>
    <s v=""/>
    <x v="68"/>
    <x v="0"/>
    <x v="0"/>
    <n v="75"/>
    <m/>
  </r>
  <r>
    <x v="312"/>
    <x v="406"/>
    <x v="39"/>
    <x v="0"/>
    <s v="  01 - 6 - 6073"/>
    <d v="2025-08-27T00:00:00"/>
    <x v="4"/>
    <s v=""/>
    <x v="69"/>
    <x v="0"/>
    <x v="0"/>
    <n v="75"/>
    <m/>
  </r>
  <r>
    <x v="312"/>
    <x v="406"/>
    <x v="39"/>
    <x v="0"/>
    <s v="  01 - 6 - 6090"/>
    <d v="2025-08-31T00:00:00"/>
    <x v="4"/>
    <s v=""/>
    <x v="70"/>
    <x v="0"/>
    <x v="0"/>
    <n v="75"/>
    <m/>
  </r>
  <r>
    <x v="312"/>
    <x v="406"/>
    <x v="39"/>
    <x v="0"/>
    <s v="  01 - 6 - 6091"/>
    <d v="2025-08-31T00:00:00"/>
    <x v="4"/>
    <s v=""/>
    <x v="71"/>
    <x v="0"/>
    <x v="0"/>
    <n v="75"/>
    <m/>
  </r>
  <r>
    <x v="312"/>
    <x v="406"/>
    <x v="39"/>
    <x v="0"/>
    <s v="  01 - 6 - 6092"/>
    <d v="2025-08-31T00:00:00"/>
    <x v="4"/>
    <s v=""/>
    <x v="72"/>
    <x v="0"/>
    <x v="0"/>
    <n v="75"/>
    <m/>
  </r>
  <r>
    <x v="312"/>
    <x v="406"/>
    <x v="39"/>
    <x v="0"/>
    <s v="  01 - 6 - 6093"/>
    <d v="2025-08-31T00:00:00"/>
    <x v="4"/>
    <s v=""/>
    <x v="73"/>
    <x v="0"/>
    <x v="0"/>
    <n v="75"/>
    <m/>
  </r>
  <r>
    <x v="312"/>
    <x v="406"/>
    <x v="39"/>
    <x v="0"/>
    <s v="  01 - 6 - 6094"/>
    <d v="2025-08-31T00:00:00"/>
    <x v="4"/>
    <s v=""/>
    <x v="74"/>
    <x v="0"/>
    <x v="0"/>
    <n v="75"/>
    <m/>
  </r>
  <r>
    <x v="312"/>
    <x v="406"/>
    <x v="39"/>
    <x v="0"/>
    <s v="  01 - 6 - 6095"/>
    <d v="2025-08-31T00:00:00"/>
    <x v="4"/>
    <s v=""/>
    <x v="75"/>
    <x v="0"/>
    <x v="0"/>
    <n v="75"/>
    <m/>
  </r>
  <r>
    <x v="312"/>
    <x v="406"/>
    <x v="39"/>
    <x v="0"/>
    <s v="  01 - 6 - 6096"/>
    <d v="2025-08-31T00:00:00"/>
    <x v="4"/>
    <s v=""/>
    <x v="76"/>
    <x v="0"/>
    <x v="0"/>
    <n v="75"/>
    <m/>
  </r>
  <r>
    <x v="313"/>
    <x v="407"/>
    <x v="39"/>
    <x v="0"/>
    <s v="  01 - 6 - 6003"/>
    <d v="2025-08-12T00:00:00"/>
    <x v="4"/>
    <s v=""/>
    <x v="77"/>
    <x v="1"/>
    <x v="1"/>
    <n v="150"/>
    <m/>
  </r>
  <r>
    <x v="313"/>
    <x v="407"/>
    <x v="39"/>
    <x v="0"/>
    <s v="  01 - 6 - 6007"/>
    <d v="2025-08-12T00:00:00"/>
    <x v="4"/>
    <s v=""/>
    <x v="28"/>
    <x v="1"/>
    <x v="1"/>
    <n v="223.4"/>
    <m/>
  </r>
  <r>
    <x v="313"/>
    <x v="407"/>
    <x v="39"/>
    <x v="0"/>
    <s v="  01 - 6 - 6011"/>
    <d v="2025-08-13T00:00:00"/>
    <x v="4"/>
    <s v=""/>
    <x v="78"/>
    <x v="1"/>
    <x v="1"/>
    <n v="75"/>
    <m/>
  </r>
  <r>
    <x v="313"/>
    <x v="407"/>
    <x v="39"/>
    <x v="0"/>
    <s v="  01 - 6 - 6020"/>
    <d v="2025-08-14T00:00:00"/>
    <x v="4"/>
    <s v=""/>
    <x v="29"/>
    <x v="1"/>
    <x v="1"/>
    <n v="277"/>
    <m/>
  </r>
  <r>
    <x v="313"/>
    <x v="407"/>
    <x v="39"/>
    <x v="0"/>
    <s v="  01 - 6 - 6028"/>
    <d v="2025-08-19T00:00:00"/>
    <x v="4"/>
    <s v=""/>
    <x v="30"/>
    <x v="1"/>
    <x v="1"/>
    <n v="233.5"/>
    <m/>
  </r>
  <r>
    <x v="313"/>
    <x v="407"/>
    <x v="39"/>
    <x v="0"/>
    <s v="  01 - 6 - 6029"/>
    <d v="2025-08-19T00:00:00"/>
    <x v="4"/>
    <s v=""/>
    <x v="79"/>
    <x v="1"/>
    <x v="1"/>
    <n v="75"/>
    <m/>
  </r>
  <r>
    <x v="313"/>
    <x v="407"/>
    <x v="39"/>
    <x v="0"/>
    <s v="  01 - 6 - 6045"/>
    <d v="2025-08-26T00:00:00"/>
    <x v="4"/>
    <s v=""/>
    <x v="80"/>
    <x v="1"/>
    <x v="1"/>
    <n v="75"/>
    <m/>
  </r>
  <r>
    <x v="313"/>
    <x v="407"/>
    <x v="39"/>
    <x v="0"/>
    <s v="  01 - 6 - 6046"/>
    <d v="2025-08-26T00:00:00"/>
    <x v="4"/>
    <s v=""/>
    <x v="81"/>
    <x v="1"/>
    <x v="1"/>
    <n v="75"/>
    <m/>
  </r>
  <r>
    <x v="313"/>
    <x v="407"/>
    <x v="39"/>
    <x v="0"/>
    <s v="  01 - 6 - 6053"/>
    <d v="2025-08-26T00:00:00"/>
    <x v="4"/>
    <s v=""/>
    <x v="82"/>
    <x v="1"/>
    <x v="1"/>
    <n v="110"/>
    <m/>
  </r>
  <r>
    <x v="313"/>
    <x v="407"/>
    <x v="39"/>
    <x v="0"/>
    <s v="  01 - 6 - 6075"/>
    <d v="2025-08-27T00:00:00"/>
    <x v="4"/>
    <s v=""/>
    <x v="83"/>
    <x v="1"/>
    <x v="1"/>
    <n v="150"/>
    <m/>
  </r>
  <r>
    <x v="313"/>
    <x v="407"/>
    <x v="39"/>
    <x v="0"/>
    <s v="  01 - 6 - 6078"/>
    <d v="2025-08-28T00:00:00"/>
    <x v="4"/>
    <s v=""/>
    <x v="31"/>
    <x v="1"/>
    <x v="1"/>
    <n v="125.5"/>
    <m/>
  </r>
  <r>
    <x v="313"/>
    <x v="407"/>
    <x v="39"/>
    <x v="0"/>
    <s v="  01 - 6 - 6080"/>
    <d v="2025-08-29T00:00:00"/>
    <x v="4"/>
    <s v=""/>
    <x v="32"/>
    <x v="1"/>
    <x v="1"/>
    <n v="69.5"/>
    <m/>
  </r>
  <r>
    <x v="313"/>
    <x v="407"/>
    <x v="39"/>
    <x v="0"/>
    <s v="  01 - 6 - 6081"/>
    <d v="2025-08-29T00:00:00"/>
    <x v="4"/>
    <s v=""/>
    <x v="84"/>
    <x v="1"/>
    <x v="1"/>
    <n v="75"/>
    <m/>
  </r>
  <r>
    <x v="314"/>
    <x v="408"/>
    <x v="39"/>
    <x v="2"/>
    <s v="  06 - 6 - 6025"/>
    <d v="2025-08-31T00:00:00"/>
    <x v="4"/>
    <s v=""/>
    <x v="85"/>
    <x v="0"/>
    <x v="0"/>
    <n v="75"/>
    <m/>
  </r>
  <r>
    <x v="314"/>
    <x v="408"/>
    <x v="39"/>
    <x v="2"/>
    <s v="  06 - 6 - 6026"/>
    <d v="2025-08-31T00:00:00"/>
    <x v="4"/>
    <s v=""/>
    <x v="86"/>
    <x v="0"/>
    <x v="0"/>
    <n v="75"/>
    <m/>
  </r>
  <r>
    <x v="314"/>
    <x v="408"/>
    <x v="39"/>
    <x v="2"/>
    <s v="  06 - 6 - 6027"/>
    <d v="2025-08-31T00:00:00"/>
    <x v="4"/>
    <s v=""/>
    <x v="40"/>
    <x v="0"/>
    <x v="0"/>
    <n v="270"/>
    <m/>
  </r>
  <r>
    <x v="314"/>
    <x v="408"/>
    <x v="39"/>
    <x v="2"/>
    <s v="  06 - 6 - 6028"/>
    <d v="2025-08-31T00:00:00"/>
    <x v="4"/>
    <s v=""/>
    <x v="41"/>
    <x v="0"/>
    <x v="0"/>
    <n v="270"/>
    <m/>
  </r>
  <r>
    <x v="315"/>
    <x v="409"/>
    <x v="39"/>
    <x v="5"/>
    <s v="  07 - 6 - 6026"/>
    <d v="2025-08-31T00:00:00"/>
    <x v="4"/>
    <s v=""/>
    <x v="87"/>
    <x v="0"/>
    <x v="0"/>
    <n v="75"/>
    <m/>
  </r>
  <r>
    <x v="315"/>
    <x v="409"/>
    <x v="39"/>
    <x v="5"/>
    <s v="  07 - 6 - 6027"/>
    <d v="2025-08-31T00:00:00"/>
    <x v="4"/>
    <s v=""/>
    <x v="42"/>
    <x v="0"/>
    <x v="0"/>
    <n v="270"/>
    <m/>
  </r>
  <r>
    <x v="315"/>
    <x v="409"/>
    <x v="39"/>
    <x v="5"/>
    <s v="  07 - 6 - 6028"/>
    <d v="2025-08-31T00:00:00"/>
    <x v="4"/>
    <s v=""/>
    <x v="43"/>
    <x v="0"/>
    <x v="0"/>
    <n v="270"/>
    <m/>
  </r>
  <r>
    <x v="315"/>
    <x v="409"/>
    <x v="39"/>
    <x v="5"/>
    <s v="  07 - 6 - 6029"/>
    <d v="2025-08-31T00:00:00"/>
    <x v="4"/>
    <s v=""/>
    <x v="44"/>
    <x v="0"/>
    <x v="0"/>
    <n v="270"/>
    <m/>
  </r>
  <r>
    <x v="315"/>
    <x v="409"/>
    <x v="39"/>
    <x v="5"/>
    <s v="  07 - 6 - 6030"/>
    <d v="2025-08-31T00:00:00"/>
    <x v="4"/>
    <s v=""/>
    <x v="45"/>
    <x v="0"/>
    <x v="0"/>
    <n v="270"/>
    <m/>
  </r>
  <r>
    <x v="315"/>
    <x v="409"/>
    <x v="39"/>
    <x v="5"/>
    <s v="  07 - 6 - 6031"/>
    <d v="2025-08-31T00:00:00"/>
    <x v="4"/>
    <s v=""/>
    <x v="46"/>
    <x v="0"/>
    <x v="0"/>
    <n v="270"/>
    <m/>
  </r>
  <r>
    <x v="315"/>
    <x v="409"/>
    <x v="39"/>
    <x v="5"/>
    <s v="  07 - 6 - 6032"/>
    <d v="2025-08-31T00:00:00"/>
    <x v="4"/>
    <s v=""/>
    <x v="47"/>
    <x v="0"/>
    <x v="0"/>
    <n v="270"/>
    <m/>
  </r>
  <r>
    <x v="316"/>
    <x v="410"/>
    <x v="39"/>
    <x v="5"/>
    <s v="  07 - 6 - 6024"/>
    <d v="2025-08-31T00:00:00"/>
    <x v="4"/>
    <s v=""/>
    <x v="34"/>
    <x v="2"/>
    <x v="2"/>
    <n v="204"/>
    <m/>
  </r>
  <r>
    <x v="316"/>
    <x v="410"/>
    <x v="39"/>
    <x v="5"/>
    <s v="  07 - 6 - 6025"/>
    <d v="2025-08-31T00:00:00"/>
    <x v="4"/>
    <s v=""/>
    <x v="35"/>
    <x v="2"/>
    <x v="2"/>
    <n v="204"/>
    <m/>
  </r>
  <r>
    <x v="317"/>
    <x v="411"/>
    <x v="39"/>
    <x v="3"/>
    <s v="  08 - 6 - 6041"/>
    <d v="2025-08-31T00:00:00"/>
    <x v="4"/>
    <s v=""/>
    <x v="39"/>
    <x v="1"/>
    <x v="1"/>
    <n v="75"/>
    <m/>
  </r>
  <r>
    <x v="318"/>
    <x v="412"/>
    <x v="39"/>
    <x v="4"/>
    <s v="  09 - 6 - 6042"/>
    <d v="2025-08-31T00:00:00"/>
    <x v="4"/>
    <s v=""/>
    <x v="48"/>
    <x v="0"/>
    <x v="0"/>
    <n v="270"/>
    <m/>
  </r>
  <r>
    <x v="318"/>
    <x v="412"/>
    <x v="39"/>
    <x v="4"/>
    <s v="  09 - 6 - 6043"/>
    <d v="2025-08-31T00:00:00"/>
    <x v="4"/>
    <s v=""/>
    <x v="49"/>
    <x v="0"/>
    <x v="0"/>
    <n v="270"/>
    <m/>
  </r>
  <r>
    <x v="319"/>
    <x v="413"/>
    <x v="39"/>
    <x v="4"/>
    <s v="  09 - 6 - 6041"/>
    <d v="2025-08-31T00:00:00"/>
    <x v="4"/>
    <s v=""/>
    <x v="36"/>
    <x v="1"/>
    <x v="1"/>
    <n v="27"/>
    <m/>
  </r>
  <r>
    <x v="320"/>
    <x v="414"/>
    <x v="40"/>
    <x v="0"/>
    <s v="  01 - 3 - o/s:/Cmppag:(01)E0016/642"/>
    <d v="2025-08-04T00:00:00"/>
    <x v="4"/>
    <s v=""/>
    <x v="88"/>
    <x v="0"/>
    <x v="0"/>
    <n v="2500"/>
    <m/>
  </r>
  <r>
    <x v="320"/>
    <x v="414"/>
    <x v="40"/>
    <x v="0"/>
    <s v="  01 - 3 - o/s:/Cmppag:(01)E00129/643"/>
    <d v="2025-08-05T00:00:00"/>
    <x v="4"/>
    <s v=""/>
    <x v="89"/>
    <x v="0"/>
    <x v="0"/>
    <n v="2500"/>
    <m/>
  </r>
  <r>
    <x v="320"/>
    <x v="414"/>
    <x v="40"/>
    <x v="0"/>
    <s v="  01 - 3 - o/s:/Cmppag:(01)E0013/676"/>
    <d v="2025-08-07T00:00:00"/>
    <x v="4"/>
    <s v=""/>
    <x v="90"/>
    <x v="0"/>
    <x v="0"/>
    <n v="2000"/>
    <m/>
  </r>
  <r>
    <x v="321"/>
    <x v="415"/>
    <x v="40"/>
    <x v="0"/>
    <s v="  01 - 3 - o/s:/Cmppag:(01)E0017/515"/>
    <d v="2025-08-21T00:00:00"/>
    <x v="4"/>
    <s v=""/>
    <x v="91"/>
    <x v="3"/>
    <x v="3"/>
    <n v="7188.23"/>
    <m/>
  </r>
  <r>
    <x v="322"/>
    <x v="416"/>
    <x v="40"/>
    <x v="0"/>
    <s v="  01 - 3 - o/s:/Cmppag:(01)E0015/647"/>
    <d v="2025-07-30T00:00:00"/>
    <x v="4"/>
    <s v=""/>
    <x v="92"/>
    <x v="1"/>
    <x v="1"/>
    <n v="2500"/>
    <m/>
  </r>
  <r>
    <x v="322"/>
    <x v="416"/>
    <x v="40"/>
    <x v="0"/>
    <s v="  01 - 3 - o/s:/Cmppag:(01)E0018/563"/>
    <d v="2025-07-31T00:00:00"/>
    <x v="4"/>
    <s v=""/>
    <x v="93"/>
    <x v="1"/>
    <x v="1"/>
    <n v="2064"/>
    <m/>
  </r>
  <r>
    <x v="322"/>
    <x v="416"/>
    <x v="40"/>
    <x v="0"/>
    <s v="  01 - 3 - o/s:/Cmppag:(01)E001144/632"/>
    <d v="2025-07-31T00:00:00"/>
    <x v="4"/>
    <s v=""/>
    <x v="94"/>
    <x v="1"/>
    <x v="1"/>
    <n v="2250"/>
    <m/>
  </r>
  <r>
    <x v="322"/>
    <x v="416"/>
    <x v="40"/>
    <x v="0"/>
    <s v="  01 - 3 - o/s:/Cmppag:(02)E001404/599"/>
    <d v="2025-08-01T00:00:00"/>
    <x v="4"/>
    <s v=""/>
    <x v="95"/>
    <x v="1"/>
    <x v="1"/>
    <n v="3996"/>
    <m/>
  </r>
  <r>
    <x v="322"/>
    <x v="416"/>
    <x v="40"/>
    <x v="0"/>
    <s v="  01 - 3 - o/s:/Cmppag:(01)E0015/641"/>
    <d v="2025-08-01T00:00:00"/>
    <x v="4"/>
    <s v=""/>
    <x v="96"/>
    <x v="1"/>
    <x v="1"/>
    <n v="2500"/>
    <m/>
  </r>
  <r>
    <x v="322"/>
    <x v="416"/>
    <x v="40"/>
    <x v="0"/>
    <s v="  01 - 3 - o/s:/Cmppag:(01)E0015/648"/>
    <d v="2025-08-01T00:00:00"/>
    <x v="4"/>
    <s v=""/>
    <x v="97"/>
    <x v="1"/>
    <x v="1"/>
    <n v="2500"/>
    <m/>
  </r>
  <r>
    <x v="322"/>
    <x v="416"/>
    <x v="40"/>
    <x v="0"/>
    <s v="  01 - 3 - o/s:/Cmppag:(01)E00118/645"/>
    <d v="2025-08-06T00:00:00"/>
    <x v="4"/>
    <s v=""/>
    <x v="98"/>
    <x v="1"/>
    <x v="1"/>
    <n v="2500"/>
    <m/>
  </r>
  <r>
    <x v="322"/>
    <x v="416"/>
    <x v="40"/>
    <x v="0"/>
    <s v="  01 - 3 - o/s:/Cmppag:(01)E0016/644"/>
    <d v="2025-08-14T00:00:00"/>
    <x v="4"/>
    <s v=""/>
    <x v="99"/>
    <x v="1"/>
    <x v="1"/>
    <n v="2500"/>
    <m/>
  </r>
  <r>
    <x v="322"/>
    <x v="416"/>
    <x v="40"/>
    <x v="0"/>
    <s v="  01 - 3 - o/s:/Cmppag:(01)E001364/317"/>
    <d v="2025-08-19T00:00:00"/>
    <x v="4"/>
    <s v=""/>
    <x v="100"/>
    <x v="1"/>
    <x v="1"/>
    <n v="11732"/>
    <m/>
  </r>
  <r>
    <x v="322"/>
    <x v="416"/>
    <x v="40"/>
    <x v="0"/>
    <s v="  01 - 3 - o/s:/Cmppag:(01)E00134/508"/>
    <d v="2025-08-19T00:00:00"/>
    <x v="4"/>
    <s v=""/>
    <x v="101"/>
    <x v="1"/>
    <x v="1"/>
    <n v="7000"/>
    <m/>
  </r>
  <r>
    <x v="322"/>
    <x v="416"/>
    <x v="40"/>
    <x v="0"/>
    <s v="  01 - 3 - o/s:/Cmppag:(02)E00185/718"/>
    <d v="2025-08-21T00:00:00"/>
    <x v="4"/>
    <s v=""/>
    <x v="102"/>
    <x v="1"/>
    <x v="1"/>
    <n v="12750"/>
    <m/>
  </r>
  <r>
    <x v="322"/>
    <x v="416"/>
    <x v="40"/>
    <x v="0"/>
    <s v="  01 - 3 - o/s:/Cmppag:(01)E001148/632"/>
    <d v="2025-08-22T00:00:00"/>
    <x v="4"/>
    <s v=""/>
    <x v="103"/>
    <x v="1"/>
    <x v="1"/>
    <n v="2250"/>
    <m/>
  </r>
  <r>
    <x v="322"/>
    <x v="416"/>
    <x v="40"/>
    <x v="0"/>
    <s v="  01 - 3 - o/s:/Cmppag:(01)E0019/674"/>
    <d v="2025-08-25T00:00:00"/>
    <x v="4"/>
    <s v=""/>
    <x v="104"/>
    <x v="1"/>
    <x v="1"/>
    <n v="7000"/>
    <m/>
  </r>
  <r>
    <x v="322"/>
    <x v="416"/>
    <x v="40"/>
    <x v="0"/>
    <s v="  01 - 3 - o/s:/Cmppag:(01)E0019/563"/>
    <d v="2025-08-28T00:00:00"/>
    <x v="4"/>
    <s v=""/>
    <x v="105"/>
    <x v="1"/>
    <x v="1"/>
    <n v="2064"/>
    <m/>
  </r>
  <r>
    <x v="322"/>
    <x v="416"/>
    <x v="40"/>
    <x v="0"/>
    <s v="  01 - 6 - 6105"/>
    <d v="2025-08-31T00:00:00"/>
    <x v="4"/>
    <s v=""/>
    <x v="106"/>
    <x v="1"/>
    <x v="1"/>
    <n v="-2500"/>
    <m/>
  </r>
  <r>
    <x v="322"/>
    <x v="416"/>
    <x v="40"/>
    <x v="0"/>
    <s v="  01 - 6 - 6106"/>
    <d v="2025-08-31T00:00:00"/>
    <x v="4"/>
    <s v=""/>
    <x v="107"/>
    <x v="1"/>
    <x v="1"/>
    <n v="-2500"/>
    <m/>
  </r>
  <r>
    <x v="322"/>
    <x v="416"/>
    <x v="40"/>
    <x v="0"/>
    <s v="  01 - 6 - 6107"/>
    <d v="2025-08-31T00:00:00"/>
    <x v="4"/>
    <s v=""/>
    <x v="108"/>
    <x v="1"/>
    <x v="1"/>
    <n v="-2500"/>
    <m/>
  </r>
  <r>
    <x v="322"/>
    <x v="416"/>
    <x v="40"/>
    <x v="0"/>
    <s v="  01 - 6 - 6108"/>
    <d v="2025-08-31T00:00:00"/>
    <x v="4"/>
    <s v=""/>
    <x v="109"/>
    <x v="1"/>
    <x v="1"/>
    <n v="-2500"/>
    <m/>
  </r>
  <r>
    <x v="322"/>
    <x v="416"/>
    <x v="40"/>
    <x v="0"/>
    <s v="  01 - 6 - 6109"/>
    <d v="2025-08-31T00:00:00"/>
    <x v="4"/>
    <s v=""/>
    <x v="110"/>
    <x v="1"/>
    <x v="1"/>
    <n v="-2500"/>
    <m/>
  </r>
  <r>
    <x v="323"/>
    <x v="417"/>
    <x v="40"/>
    <x v="1"/>
    <s v="  05 - 6 - 6040"/>
    <d v="2025-08-31T00:00:00"/>
    <x v="4"/>
    <s v=""/>
    <x v="111"/>
    <x v="0"/>
    <x v="0"/>
    <n v="2500"/>
    <m/>
  </r>
  <r>
    <x v="324"/>
    <x v="418"/>
    <x v="40"/>
    <x v="2"/>
    <s v="  06 - 6 - 6032"/>
    <d v="2025-08-31T00:00:00"/>
    <x v="4"/>
    <s v=""/>
    <x v="112"/>
    <x v="0"/>
    <x v="0"/>
    <n v="2500"/>
    <m/>
  </r>
  <r>
    <x v="325"/>
    <x v="419"/>
    <x v="40"/>
    <x v="5"/>
    <s v="  07 - 6 - 6034"/>
    <d v="2025-08-31T00:00:00"/>
    <x v="4"/>
    <s v=""/>
    <x v="113"/>
    <x v="0"/>
    <x v="0"/>
    <n v="2500"/>
    <m/>
  </r>
  <r>
    <x v="326"/>
    <x v="420"/>
    <x v="40"/>
    <x v="3"/>
    <s v="  08 - 6 - 6046"/>
    <d v="2025-08-31T00:00:00"/>
    <x v="4"/>
    <s v=""/>
    <x v="114"/>
    <x v="0"/>
    <x v="0"/>
    <n v="2500"/>
    <m/>
  </r>
  <r>
    <x v="327"/>
    <x v="421"/>
    <x v="40"/>
    <x v="4"/>
    <s v="  09 - 6 - 6046"/>
    <d v="2025-08-31T00:00:00"/>
    <x v="4"/>
    <s v=""/>
    <x v="115"/>
    <x v="0"/>
    <x v="0"/>
    <n v="2500"/>
    <m/>
  </r>
  <r>
    <x v="328"/>
    <x v="422"/>
    <x v="41"/>
    <x v="0"/>
    <s v="  01 - 3 - o/s:/Cmppag:(01)E0012/740"/>
    <d v="2025-08-26T00:00:00"/>
    <x v="4"/>
    <s v=""/>
    <x v="116"/>
    <x v="0"/>
    <x v="0"/>
    <n v="8919.32"/>
    <m/>
  </r>
  <r>
    <x v="328"/>
    <x v="422"/>
    <x v="41"/>
    <x v="0"/>
    <s v="  01 - 3 - o/s:/Cmppag:(01)E0012/740"/>
    <d v="2025-08-26T00:00:00"/>
    <x v="4"/>
    <s v=""/>
    <x v="116"/>
    <x v="0"/>
    <x v="0"/>
    <n v="14170.41"/>
    <m/>
  </r>
  <r>
    <x v="328"/>
    <x v="422"/>
    <x v="41"/>
    <x v="0"/>
    <s v="  01 - 3 - o/s:/Cmppag:(01)E0012/740"/>
    <d v="2025-08-26T00:00:00"/>
    <x v="4"/>
    <s v=""/>
    <x v="116"/>
    <x v="0"/>
    <x v="0"/>
    <n v="9207.040000000001"/>
    <m/>
  </r>
  <r>
    <x v="328"/>
    <x v="422"/>
    <x v="41"/>
    <x v="0"/>
    <s v="  01 - 3 - o/s:/Cmppag:(01)E0012/740"/>
    <d v="2025-08-26T00:00:00"/>
    <x v="4"/>
    <s v=""/>
    <x v="116"/>
    <x v="0"/>
    <x v="0"/>
    <n v="100703.4"/>
    <m/>
  </r>
  <r>
    <x v="329"/>
    <x v="423"/>
    <x v="42"/>
    <x v="0"/>
    <s v="  01 - 3 - o/s:/Cmppag:(01)E00130/680"/>
    <d v="2025-08-01T00:00:00"/>
    <x v="4"/>
    <s v=""/>
    <x v="117"/>
    <x v="0"/>
    <x v="0"/>
    <n v="1650"/>
    <m/>
  </r>
  <r>
    <x v="329"/>
    <x v="423"/>
    <x v="42"/>
    <x v="0"/>
    <s v="  01 - 3 - o/s:/Cmppag:(01)E00130/680"/>
    <d v="2025-08-01T00:00:00"/>
    <x v="4"/>
    <s v=""/>
    <x v="117"/>
    <x v="0"/>
    <x v="0"/>
    <n v="5858"/>
    <m/>
  </r>
  <r>
    <x v="330"/>
    <x v="424"/>
    <x v="43"/>
    <x v="4"/>
    <s v="  09 - 6 - 6040"/>
    <d v="2025-08-31T00:00:00"/>
    <x v="4"/>
    <s v=""/>
    <x v="22"/>
    <x v="1"/>
    <x v="1"/>
    <n v="60"/>
    <m/>
  </r>
  <r>
    <x v="330"/>
    <x v="424"/>
    <x v="43"/>
    <x v="4"/>
    <s v="  09 - 6 - 6040"/>
    <d v="2025-08-31T00:00:00"/>
    <x v="4"/>
    <s v=""/>
    <x v="22"/>
    <x v="1"/>
    <x v="1"/>
    <n v="120"/>
    <m/>
  </r>
  <r>
    <x v="331"/>
    <x v="425"/>
    <x v="44"/>
    <x v="0"/>
    <s v="  01 - 3 - o/s:/Cmppag:(01)E001369/470"/>
    <d v="2025-08-04T00:00:00"/>
    <x v="4"/>
    <s v=""/>
    <x v="118"/>
    <x v="1"/>
    <x v="1"/>
    <n v="5000"/>
    <m/>
  </r>
  <r>
    <x v="331"/>
    <x v="425"/>
    <x v="44"/>
    <x v="0"/>
    <s v="  01 - 3 - o/s:/Cmppag:(01)E001349/677"/>
    <d v="2025-08-07T00:00:00"/>
    <x v="4"/>
    <s v=""/>
    <x v="119"/>
    <x v="1"/>
    <x v="1"/>
    <n v="650"/>
    <m/>
  </r>
  <r>
    <x v="332"/>
    <x v="426"/>
    <x v="45"/>
    <x v="0"/>
    <s v="  01 - 3 - o/s:/Cmppag:(01)E00146/519"/>
    <d v="2025-07-15T00:00:00"/>
    <x v="4"/>
    <s v=""/>
    <x v="120"/>
    <x v="0"/>
    <x v="0"/>
    <n v="13374.71"/>
    <m/>
  </r>
  <r>
    <x v="332"/>
    <x v="426"/>
    <x v="45"/>
    <x v="0"/>
    <s v="  01 - 3 - o/s:/Cmppag:(01)E00146/519"/>
    <d v="2025-07-15T00:00:00"/>
    <x v="4"/>
    <s v=""/>
    <x v="120"/>
    <x v="0"/>
    <x v="0"/>
    <n v="13374.71"/>
    <m/>
  </r>
  <r>
    <x v="333"/>
    <x v="427"/>
    <x v="46"/>
    <x v="0"/>
    <s v="  01 - 6 - 6055"/>
    <d v="2025-08-26T00:00:00"/>
    <x v="4"/>
    <s v=""/>
    <x v="121"/>
    <x v="0"/>
    <x v="0"/>
    <n v="328"/>
    <m/>
  </r>
  <r>
    <x v="334"/>
    <x v="428"/>
    <x v="46"/>
    <x v="4"/>
    <s v="  09 - 6 - 6040"/>
    <d v="2025-08-31T00:00:00"/>
    <x v="4"/>
    <s v=""/>
    <x v="22"/>
    <x v="1"/>
    <x v="1"/>
    <n v="280"/>
    <m/>
  </r>
  <r>
    <x v="335"/>
    <x v="429"/>
    <x v="47"/>
    <x v="0"/>
    <s v="  01 - 3 - o/s:/Cmppag:(01)E0011509/529"/>
    <d v="2025-07-15T00:00:00"/>
    <x v="4"/>
    <s v=""/>
    <x v="122"/>
    <x v="0"/>
    <x v="0"/>
    <n v="39257.13"/>
    <m/>
  </r>
  <r>
    <x v="335"/>
    <x v="429"/>
    <x v="47"/>
    <x v="0"/>
    <s v="  01 - 3 - o/s:/Cmppag:(01)E0011533/529"/>
    <d v="2025-08-22T00:00:00"/>
    <x v="4"/>
    <s v=""/>
    <x v="123"/>
    <x v="0"/>
    <x v="0"/>
    <n v="39257.13"/>
    <m/>
  </r>
  <r>
    <x v="335"/>
    <x v="429"/>
    <x v="47"/>
    <x v="0"/>
    <s v="  01 - 3 - o/s:/Cmppag:(07)E001138/529"/>
    <d v="2025-08-22T00:00:00"/>
    <x v="4"/>
    <s v=""/>
    <x v="124"/>
    <x v="0"/>
    <x v="0"/>
    <n v="-39257.13"/>
    <m/>
  </r>
  <r>
    <x v="336"/>
    <x v="430"/>
    <x v="48"/>
    <x v="1"/>
    <s v="  05 - 3 - o/s:/Cmppag:(10)16830249890813/83"/>
    <d v="2025-08-07T00:00:00"/>
    <x v="4"/>
    <s v=""/>
    <x v="125"/>
    <x v="1"/>
    <x v="1"/>
    <n v="900"/>
    <m/>
  </r>
  <r>
    <x v="337"/>
    <x v="431"/>
    <x v="48"/>
    <x v="1"/>
    <s v="  05 - 3 - o/s:/Cmppag:(10)16830249890813/83"/>
    <d v="2025-08-07T00:00:00"/>
    <x v="4"/>
    <s v=""/>
    <x v="125"/>
    <x v="2"/>
    <x v="2"/>
    <n v="900"/>
    <m/>
  </r>
  <r>
    <x v="338"/>
    <x v="432"/>
    <x v="48"/>
    <x v="2"/>
    <s v="  06 - 3 - o/s:/Cmppag:(10)16830249986895/41"/>
    <d v="2025-08-18T00:00:00"/>
    <x v="4"/>
    <s v=""/>
    <x v="126"/>
    <x v="1"/>
    <x v="1"/>
    <n v="400"/>
    <m/>
  </r>
  <r>
    <x v="339"/>
    <x v="433"/>
    <x v="48"/>
    <x v="2"/>
    <s v="  06 - 3 - o/s:/Cmppag:(10)16830249986895/41"/>
    <d v="2025-08-18T00:00:00"/>
    <x v="4"/>
    <s v=""/>
    <x v="126"/>
    <x v="2"/>
    <x v="2"/>
    <n v="400"/>
    <m/>
  </r>
  <r>
    <x v="340"/>
    <x v="434"/>
    <x v="48"/>
    <x v="5"/>
    <s v="  07 - 3 - o/s:/Cmppag:(10)00043131566/82"/>
    <d v="2025-08-11T00:00:00"/>
    <x v="4"/>
    <s v=""/>
    <x v="127"/>
    <x v="1"/>
    <x v="1"/>
    <n v="787.5"/>
    <m/>
  </r>
  <r>
    <x v="341"/>
    <x v="435"/>
    <x v="48"/>
    <x v="5"/>
    <s v="  07 - 3 - o/s:/Cmppag:(10)00043131566/82"/>
    <d v="2025-08-11T00:00:00"/>
    <x v="4"/>
    <s v=""/>
    <x v="127"/>
    <x v="2"/>
    <x v="2"/>
    <n v="787.5"/>
    <m/>
  </r>
  <r>
    <x v="342"/>
    <x v="436"/>
    <x v="48"/>
    <x v="3"/>
    <s v="  08 - 3 - o/s:/Cmppag:(10)16830249924760/60"/>
    <d v="2025-08-12T00:00:00"/>
    <x v="4"/>
    <s v=""/>
    <x v="128"/>
    <x v="1"/>
    <x v="1"/>
    <n v="500"/>
    <m/>
  </r>
  <r>
    <x v="343"/>
    <x v="437"/>
    <x v="48"/>
    <x v="3"/>
    <s v="  08 - 3 - o/s:/Cmppag:(10)16830249924760/60"/>
    <d v="2025-08-12T00:00:00"/>
    <x v="4"/>
    <s v=""/>
    <x v="128"/>
    <x v="2"/>
    <x v="2"/>
    <n v="500"/>
    <m/>
  </r>
  <r>
    <x v="344"/>
    <x v="438"/>
    <x v="48"/>
    <x v="4"/>
    <s v="  09 - 3 - o/s:/Cmppag:(10)16830249903797/70"/>
    <d v="2025-08-08T00:00:00"/>
    <x v="4"/>
    <s v=""/>
    <x v="129"/>
    <x v="1"/>
    <x v="1"/>
    <n v="500"/>
    <m/>
  </r>
  <r>
    <x v="345"/>
    <x v="439"/>
    <x v="48"/>
    <x v="4"/>
    <s v="  09 - 3 - o/s:/Cmppag:(10)16830249903797/70"/>
    <d v="2025-08-08T00:00:00"/>
    <x v="4"/>
    <s v=""/>
    <x v="129"/>
    <x v="2"/>
    <x v="2"/>
    <n v="500"/>
    <m/>
  </r>
  <r>
    <x v="346"/>
    <x v="440"/>
    <x v="49"/>
    <x v="0"/>
    <s v="  01 - 3 - o/s:/Cmppag:(14)S20104825841/733"/>
    <d v="2025-08-20T00:00:00"/>
    <x v="4"/>
    <s v=""/>
    <x v="130"/>
    <x v="0"/>
    <x v="0"/>
    <n v="18766.5"/>
    <m/>
  </r>
  <r>
    <x v="346"/>
    <x v="440"/>
    <x v="49"/>
    <x v="0"/>
    <s v="  01 - 3 - o/s:/Cmppag:(14)S20104837957/736"/>
    <d v="2025-08-20T00:00:00"/>
    <x v="4"/>
    <s v=""/>
    <x v="131"/>
    <x v="0"/>
    <x v="0"/>
    <n v="3130"/>
    <m/>
  </r>
  <r>
    <x v="346"/>
    <x v="440"/>
    <x v="49"/>
    <x v="0"/>
    <s v="  01 - 3 - o/s:/Cmppag:(14)S20104825637/730"/>
    <d v="2025-08-26T00:00:00"/>
    <x v="4"/>
    <s v=""/>
    <x v="132"/>
    <x v="0"/>
    <x v="0"/>
    <n v="10000"/>
    <m/>
  </r>
  <r>
    <x v="346"/>
    <x v="440"/>
    <x v="49"/>
    <x v="0"/>
    <s v="  01 - 3 - o/s:/Cmppag:(14)S20104825637/730"/>
    <d v="2025-08-26T00:00:00"/>
    <x v="4"/>
    <s v=""/>
    <x v="132"/>
    <x v="0"/>
    <x v="0"/>
    <n v="6000"/>
    <m/>
  </r>
  <r>
    <x v="346"/>
    <x v="440"/>
    <x v="49"/>
    <x v="0"/>
    <s v="  01 - 3 - o/s:/Cmppag:(14)S20104825637/730"/>
    <d v="2025-08-26T00:00:00"/>
    <x v="4"/>
    <s v=""/>
    <x v="132"/>
    <x v="0"/>
    <x v="0"/>
    <n v="293.25"/>
    <m/>
  </r>
  <r>
    <x v="346"/>
    <x v="440"/>
    <x v="49"/>
    <x v="0"/>
    <s v="  01 - 3 - o/s:/Cmppag:(14)S20104825637/730"/>
    <d v="2025-08-26T00:00:00"/>
    <x v="4"/>
    <s v=""/>
    <x v="132"/>
    <x v="0"/>
    <x v="0"/>
    <n v="2932.52"/>
    <m/>
  </r>
  <r>
    <x v="346"/>
    <x v="440"/>
    <x v="49"/>
    <x v="0"/>
    <s v="  01 - 3 - o/s:/Cmppag:(14)S20104825637/730"/>
    <d v="2025-08-26T00:00:00"/>
    <x v="4"/>
    <s v=""/>
    <x v="132"/>
    <x v="0"/>
    <x v="0"/>
    <n v="1466.26"/>
    <m/>
  </r>
  <r>
    <x v="346"/>
    <x v="440"/>
    <x v="49"/>
    <x v="0"/>
    <s v="  01 - 3 - o/s:/Cmppag:(14)S20104825637/730"/>
    <d v="2025-08-26T00:00:00"/>
    <x v="4"/>
    <s v=""/>
    <x v="132"/>
    <x v="0"/>
    <x v="0"/>
    <n v="586.5"/>
    <m/>
  </r>
  <r>
    <x v="347"/>
    <x v="441"/>
    <x v="49"/>
    <x v="0"/>
    <s v="  01 - 3 - o/s:/Cmppag:(14)S20104825637/730"/>
    <d v="2025-08-26T00:00:00"/>
    <x v="4"/>
    <s v=""/>
    <x v="132"/>
    <x v="1"/>
    <x v="1"/>
    <n v="293.25"/>
    <m/>
  </r>
  <r>
    <x v="347"/>
    <x v="441"/>
    <x v="49"/>
    <x v="0"/>
    <s v="  01 - 3 - o/s:/Cmppag:(14)S20104825637/730"/>
    <d v="2025-08-26T00:00:00"/>
    <x v="4"/>
    <s v=""/>
    <x v="132"/>
    <x v="1"/>
    <x v="1"/>
    <n v="586.5"/>
    <m/>
  </r>
  <r>
    <x v="347"/>
    <x v="441"/>
    <x v="49"/>
    <x v="0"/>
    <s v="  01 - 3 - o/s:/Cmppag:(14)S20104825637/730"/>
    <d v="2025-08-26T00:00:00"/>
    <x v="4"/>
    <s v=""/>
    <x v="132"/>
    <x v="1"/>
    <x v="1"/>
    <n v="1173.01"/>
    <m/>
  </r>
  <r>
    <x v="347"/>
    <x v="441"/>
    <x v="49"/>
    <x v="0"/>
    <s v="  01 - 3 - o/s:/Cmppag:(14)S20104825637/730"/>
    <d v="2025-08-26T00:00:00"/>
    <x v="4"/>
    <s v=""/>
    <x v="132"/>
    <x v="1"/>
    <x v="1"/>
    <n v="879.76"/>
    <m/>
  </r>
  <r>
    <x v="347"/>
    <x v="441"/>
    <x v="49"/>
    <x v="0"/>
    <s v="  01 - 3 - o/s:/Cmppag:(14)S20104825637/730"/>
    <d v="2025-08-26T00:00:00"/>
    <x v="4"/>
    <s v=""/>
    <x v="132"/>
    <x v="1"/>
    <x v="1"/>
    <n v="586.5"/>
    <m/>
  </r>
  <r>
    <x v="347"/>
    <x v="441"/>
    <x v="49"/>
    <x v="0"/>
    <s v="  01 - 3 - o/s:/Cmppag:(14)S20104825637/730"/>
    <d v="2025-08-26T00:00:00"/>
    <x v="4"/>
    <s v=""/>
    <x v="132"/>
    <x v="1"/>
    <x v="1"/>
    <n v="1466.26"/>
    <m/>
  </r>
  <r>
    <x v="347"/>
    <x v="441"/>
    <x v="49"/>
    <x v="0"/>
    <s v="  01 - 3 - o/s:/Cmppag:(14)S20104825637/730"/>
    <d v="2025-08-26T00:00:00"/>
    <x v="4"/>
    <s v=""/>
    <x v="132"/>
    <x v="1"/>
    <x v="1"/>
    <n v="293.25"/>
    <m/>
  </r>
  <r>
    <x v="347"/>
    <x v="441"/>
    <x v="49"/>
    <x v="0"/>
    <s v="  01 - 3 - o/s:/Cmppag:(14)S20104825637/730"/>
    <d v="2025-08-26T00:00:00"/>
    <x v="4"/>
    <s v=""/>
    <x v="132"/>
    <x v="1"/>
    <x v="1"/>
    <n v="733.13"/>
    <m/>
  </r>
  <r>
    <x v="347"/>
    <x v="441"/>
    <x v="49"/>
    <x v="0"/>
    <s v="  01 - 3 - o/s:/Cmppag:(14)S20104825637/730"/>
    <d v="2025-08-26T00:00:00"/>
    <x v="4"/>
    <s v=""/>
    <x v="132"/>
    <x v="1"/>
    <x v="1"/>
    <n v="733.13"/>
    <m/>
  </r>
  <r>
    <x v="347"/>
    <x v="441"/>
    <x v="49"/>
    <x v="0"/>
    <s v="  01 - 3 - o/s:/Cmppag:(14)S20104825637/730"/>
    <d v="2025-08-26T00:00:00"/>
    <x v="4"/>
    <s v=""/>
    <x v="132"/>
    <x v="1"/>
    <x v="1"/>
    <n v="586.5"/>
    <m/>
  </r>
  <r>
    <x v="347"/>
    <x v="441"/>
    <x v="49"/>
    <x v="0"/>
    <s v="  01 - 3 - o/s:/Cmppag:(14)S20104825637/730"/>
    <d v="2025-08-26T00:00:00"/>
    <x v="4"/>
    <s v=""/>
    <x v="132"/>
    <x v="1"/>
    <x v="1"/>
    <n v="439.88"/>
    <m/>
  </r>
  <r>
    <x v="347"/>
    <x v="441"/>
    <x v="49"/>
    <x v="0"/>
    <s v="  01 - 3 - o/s:/Cmppag:(14)S20104825637/730"/>
    <d v="2025-08-26T00:00:00"/>
    <x v="4"/>
    <s v=""/>
    <x v="132"/>
    <x v="1"/>
    <x v="1"/>
    <n v="439.88"/>
    <m/>
  </r>
  <r>
    <x v="347"/>
    <x v="441"/>
    <x v="49"/>
    <x v="0"/>
    <s v="  01 - 3 - o/s:/Cmppag:(14)S20104825637/730"/>
    <d v="2025-08-26T00:00:00"/>
    <x v="4"/>
    <s v=""/>
    <x v="132"/>
    <x v="1"/>
    <x v="1"/>
    <n v="439.89"/>
    <m/>
  </r>
  <r>
    <x v="347"/>
    <x v="441"/>
    <x v="49"/>
    <x v="0"/>
    <s v="  01 - 3 - o/s:/Cmppag:(14)S20104825637/730"/>
    <d v="2025-08-26T00:00:00"/>
    <x v="4"/>
    <s v=""/>
    <x v="132"/>
    <x v="1"/>
    <x v="1"/>
    <n v="439.89"/>
    <m/>
  </r>
  <r>
    <x v="347"/>
    <x v="441"/>
    <x v="49"/>
    <x v="0"/>
    <s v="  01 - 3 - o/s:/Cmppag:(14)S20104825637/730"/>
    <d v="2025-08-26T00:00:00"/>
    <x v="4"/>
    <s v=""/>
    <x v="132"/>
    <x v="1"/>
    <x v="1"/>
    <n v="439.89"/>
    <m/>
  </r>
  <r>
    <x v="348"/>
    <x v="442"/>
    <x v="49"/>
    <x v="0"/>
    <s v="  01 - 3 - o/s:/Cmppag:(14)S20104825743/734"/>
    <d v="2025-08-20T00:00:00"/>
    <x v="4"/>
    <s v=""/>
    <x v="133"/>
    <x v="2"/>
    <x v="2"/>
    <n v="252"/>
    <m/>
  </r>
  <r>
    <x v="348"/>
    <x v="442"/>
    <x v="49"/>
    <x v="0"/>
    <s v="  01 - 3 - o/s:/Cmppag:(14)S20104825743/734"/>
    <d v="2025-08-20T00:00:00"/>
    <x v="4"/>
    <s v=""/>
    <x v="133"/>
    <x v="2"/>
    <x v="2"/>
    <n v="504"/>
    <m/>
  </r>
  <r>
    <x v="348"/>
    <x v="442"/>
    <x v="49"/>
    <x v="0"/>
    <s v="  01 - 3 - o/s:/Cmppag:(14)S20104825743/734"/>
    <d v="2025-08-20T00:00:00"/>
    <x v="4"/>
    <s v=""/>
    <x v="133"/>
    <x v="2"/>
    <x v="2"/>
    <n v="756"/>
    <m/>
  </r>
  <r>
    <x v="348"/>
    <x v="442"/>
    <x v="49"/>
    <x v="0"/>
    <s v="  01 - 3 - o/s:/Cmppag:(14)S20104825743/734"/>
    <d v="2025-08-20T00:00:00"/>
    <x v="4"/>
    <s v=""/>
    <x v="133"/>
    <x v="2"/>
    <x v="2"/>
    <n v="504"/>
    <m/>
  </r>
  <r>
    <x v="348"/>
    <x v="442"/>
    <x v="49"/>
    <x v="0"/>
    <s v="  01 - 3 - o/s:/Cmppag:(14)S20104825743/734"/>
    <d v="2025-08-20T00:00:00"/>
    <x v="4"/>
    <s v=""/>
    <x v="133"/>
    <x v="2"/>
    <x v="2"/>
    <n v="378"/>
    <m/>
  </r>
  <r>
    <x v="348"/>
    <x v="442"/>
    <x v="49"/>
    <x v="0"/>
    <s v="  01 - 3 - o/s:/Cmppag:(14)S20104828060/735"/>
    <d v="2025-08-20T00:00:00"/>
    <x v="4"/>
    <s v=""/>
    <x v="134"/>
    <x v="2"/>
    <x v="2"/>
    <n v="7.5"/>
    <m/>
  </r>
  <r>
    <x v="348"/>
    <x v="442"/>
    <x v="49"/>
    <x v="0"/>
    <s v="  01 - 3 - o/s:/Cmppag:(14)S20104825637/730"/>
    <d v="2025-08-26T00:00:00"/>
    <x v="4"/>
    <s v=""/>
    <x v="132"/>
    <x v="2"/>
    <x v="2"/>
    <n v="293.25"/>
    <m/>
  </r>
  <r>
    <x v="349"/>
    <x v="443"/>
    <x v="49"/>
    <x v="1"/>
    <s v="  05 - 3 - o/s:/Cmppag:(14) S20104884553/86"/>
    <d v="2025-08-20T00:00:00"/>
    <x v="4"/>
    <s v=""/>
    <x v="135"/>
    <x v="0"/>
    <x v="0"/>
    <n v="567"/>
    <m/>
  </r>
  <r>
    <x v="350"/>
    <x v="444"/>
    <x v="49"/>
    <x v="1"/>
    <s v="  05 - 3 - o/s:/Cmppag:(14) S20104883198/85"/>
    <d v="2025-08-20T00:00:00"/>
    <x v="4"/>
    <s v=""/>
    <x v="136"/>
    <x v="1"/>
    <x v="1"/>
    <n v="21"/>
    <m/>
  </r>
  <r>
    <x v="351"/>
    <x v="445"/>
    <x v="49"/>
    <x v="1"/>
    <s v="  05 - 3 - o/s:/Cmppag:(14) S20104883198/85"/>
    <d v="2025-08-20T00:00:00"/>
    <x v="4"/>
    <s v=""/>
    <x v="136"/>
    <x v="2"/>
    <x v="2"/>
    <n v="21"/>
    <m/>
  </r>
  <r>
    <x v="352"/>
    <x v="446"/>
    <x v="49"/>
    <x v="2"/>
    <s v="  06 - 3 - o/s:/Cmppag:(14)S22903889596/40"/>
    <d v="2025-08-20T00:00:00"/>
    <x v="4"/>
    <s v=""/>
    <x v="137"/>
    <x v="1"/>
    <x v="1"/>
    <n v="59.5"/>
    <m/>
  </r>
  <r>
    <x v="353"/>
    <x v="447"/>
    <x v="49"/>
    <x v="5"/>
    <s v="  07 - 3 - o/s:/Cmppag:(14)S22903863316/76"/>
    <d v="2025-08-20T00:00:00"/>
    <x v="4"/>
    <s v=""/>
    <x v="138"/>
    <x v="0"/>
    <x v="0"/>
    <n v="846.5"/>
    <m/>
  </r>
  <r>
    <x v="353"/>
    <x v="447"/>
    <x v="49"/>
    <x v="5"/>
    <s v="  07 - 3 - o/s:/Cmppag:(14)S22903860378/78"/>
    <d v="2025-08-20T00:00:00"/>
    <x v="4"/>
    <s v=""/>
    <x v="139"/>
    <x v="0"/>
    <x v="0"/>
    <n v="30534.5"/>
    <m/>
  </r>
  <r>
    <x v="353"/>
    <x v="447"/>
    <x v="49"/>
    <x v="5"/>
    <s v="  07 - 3 - o/s:/Cmppag:(14)S22903862072/80"/>
    <d v="2025-08-20T00:00:00"/>
    <x v="4"/>
    <s v=""/>
    <x v="138"/>
    <x v="0"/>
    <x v="0"/>
    <n v="439.25"/>
    <m/>
  </r>
  <r>
    <x v="353"/>
    <x v="447"/>
    <x v="49"/>
    <x v="5"/>
    <s v="  07 - 3 - o/s:/Cmppag:(14)S22903862072/80"/>
    <d v="2025-08-20T00:00:00"/>
    <x v="4"/>
    <s v=""/>
    <x v="138"/>
    <x v="0"/>
    <x v="0"/>
    <n v="439.25"/>
    <m/>
  </r>
  <r>
    <x v="353"/>
    <x v="447"/>
    <x v="49"/>
    <x v="5"/>
    <s v="  07 - 3 - o/s:/Cmppag:(14) S22903863131/81"/>
    <d v="2025-08-20T00:00:00"/>
    <x v="4"/>
    <s v=""/>
    <x v="140"/>
    <x v="0"/>
    <x v="0"/>
    <n v="363"/>
    <m/>
  </r>
  <r>
    <x v="354"/>
    <x v="448"/>
    <x v="49"/>
    <x v="5"/>
    <s v="  07 - 3 - o/s:/Cmppag:(14)S22903860612/79"/>
    <d v="2025-08-20T00:00:00"/>
    <x v="4"/>
    <s v=""/>
    <x v="141"/>
    <x v="1"/>
    <x v="1"/>
    <n v="105.25"/>
    <m/>
  </r>
  <r>
    <x v="355"/>
    <x v="449"/>
    <x v="49"/>
    <x v="5"/>
    <s v="  07 - 3 - o/s:/Cmppag:(14)S22903860612/79"/>
    <d v="2025-08-20T00:00:00"/>
    <x v="4"/>
    <s v=""/>
    <x v="141"/>
    <x v="2"/>
    <x v="2"/>
    <n v="105.25"/>
    <m/>
  </r>
  <r>
    <x v="356"/>
    <x v="450"/>
    <x v="49"/>
    <x v="3"/>
    <s v="  08 - 3 - o/s:/Cmppag:(14)S22903866690/61"/>
    <d v="2025-08-20T00:00:00"/>
    <x v="4"/>
    <s v=""/>
    <x v="142"/>
    <x v="0"/>
    <x v="0"/>
    <n v="291.5"/>
    <m/>
  </r>
  <r>
    <x v="356"/>
    <x v="450"/>
    <x v="49"/>
    <x v="3"/>
    <s v="  08 - 3 - o/s:/Cmppag:(14)S22903866098/63"/>
    <d v="2025-08-20T00:00:00"/>
    <x v="4"/>
    <s v=""/>
    <x v="142"/>
    <x v="0"/>
    <x v="0"/>
    <n v="4120.5"/>
    <m/>
  </r>
  <r>
    <x v="357"/>
    <x v="451"/>
    <x v="49"/>
    <x v="3"/>
    <s v="  08 - 3 - o/s:/Cmppag:(14)S22903866152/62"/>
    <d v="2025-08-20T00:00:00"/>
    <x v="4"/>
    <s v=""/>
    <x v="143"/>
    <x v="1"/>
    <x v="1"/>
    <n v="30.75"/>
    <m/>
  </r>
  <r>
    <x v="358"/>
    <x v="452"/>
    <x v="49"/>
    <x v="3"/>
    <s v="  08 - 3 - o/s:/Cmppag:(14)S22903866152/62"/>
    <d v="2025-08-20T00:00:00"/>
    <x v="4"/>
    <s v=""/>
    <x v="143"/>
    <x v="2"/>
    <x v="2"/>
    <n v="30.75"/>
    <m/>
  </r>
  <r>
    <x v="359"/>
    <x v="453"/>
    <x v="49"/>
    <x v="4"/>
    <s v="  09 - 3 - o/s:/Cmppag:(14)S22903884476/74"/>
    <d v="2025-08-20T00:00:00"/>
    <x v="4"/>
    <s v=""/>
    <x v="144"/>
    <x v="0"/>
    <x v="0"/>
    <n v="24096.5"/>
    <m/>
  </r>
  <r>
    <x v="359"/>
    <x v="453"/>
    <x v="49"/>
    <x v="4"/>
    <s v="  09 - 3 - o/s:/Cmppag:(14)S22903885866/76"/>
    <d v="2025-08-20T00:00:00"/>
    <x v="4"/>
    <s v=""/>
    <x v="145"/>
    <x v="0"/>
    <x v="0"/>
    <n v="8.5"/>
    <m/>
  </r>
  <r>
    <x v="360"/>
    <x v="454"/>
    <x v="49"/>
    <x v="4"/>
    <s v="  09 - 3 - o/s:/Cmppag:(14)S22903882503/72"/>
    <d v="2025-08-20T00:00:00"/>
    <x v="4"/>
    <s v=""/>
    <x v="146"/>
    <x v="3"/>
    <x v="3"/>
    <n v="7"/>
    <m/>
  </r>
  <r>
    <x v="360"/>
    <x v="454"/>
    <x v="49"/>
    <x v="4"/>
    <s v="  09 - 3 - o/s:/Cmppag:(14)S22903884470/73"/>
    <d v="2025-08-20T00:00:00"/>
    <x v="4"/>
    <s v=""/>
    <x v="147"/>
    <x v="3"/>
    <x v="3"/>
    <n v="313"/>
    <m/>
  </r>
  <r>
    <x v="360"/>
    <x v="454"/>
    <x v="49"/>
    <x v="4"/>
    <s v="  09 - 3 - o/s:/Cmppag:(14)S22903886249/75"/>
    <d v="2025-08-20T00:00:00"/>
    <x v="4"/>
    <s v=""/>
    <x v="148"/>
    <x v="3"/>
    <x v="3"/>
    <n v="49"/>
    <m/>
  </r>
  <r>
    <x v="361"/>
    <x v="455"/>
    <x v="49"/>
    <x v="4"/>
    <s v="  09 - 3 - o/s:/Cmppag:(14)S22903884814/71"/>
    <d v="2025-08-20T00:00:00"/>
    <x v="4"/>
    <s v=""/>
    <x v="149"/>
    <x v="1"/>
    <x v="1"/>
    <n v="35.25"/>
    <m/>
  </r>
  <r>
    <x v="362"/>
    <x v="456"/>
    <x v="49"/>
    <x v="4"/>
    <s v="  09 - 3 - o/s:/Cmppag:(14)S22903884814/71"/>
    <d v="2025-08-20T00:00:00"/>
    <x v="4"/>
    <s v=""/>
    <x v="149"/>
    <x v="2"/>
    <x v="2"/>
    <n v="35.25"/>
    <m/>
  </r>
  <r>
    <x v="363"/>
    <x v="457"/>
    <x v="50"/>
    <x v="0"/>
    <s v="  01 - 3 - o/s:/Cmppag:(14)S0012626895/670"/>
    <d v="2025-07-31T00:00:00"/>
    <x v="4"/>
    <s v=""/>
    <x v="150"/>
    <x v="0"/>
    <x v="0"/>
    <n v="25.84"/>
    <m/>
  </r>
  <r>
    <x v="363"/>
    <x v="457"/>
    <x v="50"/>
    <x v="0"/>
    <s v="  01 - 3 - o/s:/Cmppag:(14)S0012626895/670"/>
    <d v="2025-07-31T00:00:00"/>
    <x v="4"/>
    <s v=""/>
    <x v="150"/>
    <x v="0"/>
    <x v="0"/>
    <n v="129.21"/>
    <m/>
  </r>
  <r>
    <x v="363"/>
    <x v="457"/>
    <x v="50"/>
    <x v="0"/>
    <s v="  01 - 3 - o/s:/Cmppag:(14)S0012626895/670"/>
    <d v="2025-07-31T00:00:00"/>
    <x v="4"/>
    <s v=""/>
    <x v="150"/>
    <x v="0"/>
    <x v="0"/>
    <n v="64.61"/>
    <m/>
  </r>
  <r>
    <x v="363"/>
    <x v="457"/>
    <x v="50"/>
    <x v="0"/>
    <s v="  01 - 3 - o/s:/Cmppag:(14)S0012626895/670"/>
    <d v="2025-07-31T00:00:00"/>
    <x v="4"/>
    <s v=""/>
    <x v="150"/>
    <x v="0"/>
    <x v="0"/>
    <n v="12.92"/>
    <m/>
  </r>
  <r>
    <x v="363"/>
    <x v="457"/>
    <x v="50"/>
    <x v="0"/>
    <s v="  01 - 3 - o/s:/Cmppag:(14)S0012662913/738"/>
    <d v="2025-08-18T00:00:00"/>
    <x v="4"/>
    <s v=""/>
    <x v="151"/>
    <x v="0"/>
    <x v="0"/>
    <n v="13.08"/>
    <m/>
  </r>
  <r>
    <x v="363"/>
    <x v="457"/>
    <x v="50"/>
    <x v="0"/>
    <s v="  01 - 3 - o/s:/Cmppag:(14)S0012662913/738"/>
    <d v="2025-08-18T00:00:00"/>
    <x v="4"/>
    <s v=""/>
    <x v="151"/>
    <x v="0"/>
    <x v="0"/>
    <n v="26.15"/>
    <m/>
  </r>
  <r>
    <x v="363"/>
    <x v="457"/>
    <x v="50"/>
    <x v="0"/>
    <s v="  01 - 3 - o/s:/Cmppag:(14)S0012662913/738"/>
    <d v="2025-08-18T00:00:00"/>
    <x v="4"/>
    <s v=""/>
    <x v="151"/>
    <x v="0"/>
    <x v="0"/>
    <n v="130.75"/>
    <m/>
  </r>
  <r>
    <x v="363"/>
    <x v="457"/>
    <x v="50"/>
    <x v="0"/>
    <s v="  01 - 3 - o/s:/Cmppag:(14)S0012662913/738"/>
    <d v="2025-08-18T00:00:00"/>
    <x v="4"/>
    <s v=""/>
    <x v="151"/>
    <x v="0"/>
    <x v="0"/>
    <n v="65.38"/>
    <m/>
  </r>
  <r>
    <x v="364"/>
    <x v="458"/>
    <x v="50"/>
    <x v="0"/>
    <s v="  01 - 3 - o/s:/Cmppag:(14)S0012626895/670"/>
    <d v="2025-07-31T00:00:00"/>
    <x v="4"/>
    <s v=""/>
    <x v="150"/>
    <x v="1"/>
    <x v="1"/>
    <n v="19.39"/>
    <m/>
  </r>
  <r>
    <x v="364"/>
    <x v="458"/>
    <x v="50"/>
    <x v="0"/>
    <s v="  01 - 3 - o/s:/Cmppag:(14)S0012626895/670"/>
    <d v="2025-07-31T00:00:00"/>
    <x v="4"/>
    <s v=""/>
    <x v="150"/>
    <x v="1"/>
    <x v="1"/>
    <n v="19.39"/>
    <m/>
  </r>
  <r>
    <x v="364"/>
    <x v="458"/>
    <x v="50"/>
    <x v="0"/>
    <s v="  01 - 3 - o/s:/Cmppag:(14)S0012626895/670"/>
    <d v="2025-07-31T00:00:00"/>
    <x v="4"/>
    <s v=""/>
    <x v="150"/>
    <x v="1"/>
    <x v="1"/>
    <n v="19.38"/>
    <m/>
  </r>
  <r>
    <x v="364"/>
    <x v="458"/>
    <x v="50"/>
    <x v="0"/>
    <s v="  01 - 3 - o/s:/Cmppag:(14)S0012626895/670"/>
    <d v="2025-07-31T00:00:00"/>
    <x v="4"/>
    <s v=""/>
    <x v="150"/>
    <x v="1"/>
    <x v="1"/>
    <n v="64.61"/>
    <m/>
  </r>
  <r>
    <x v="364"/>
    <x v="458"/>
    <x v="50"/>
    <x v="0"/>
    <s v="  01 - 3 - o/s:/Cmppag:(14)S0012626895/670"/>
    <d v="2025-07-31T00:00:00"/>
    <x v="4"/>
    <s v=""/>
    <x v="150"/>
    <x v="1"/>
    <x v="1"/>
    <n v="12.92"/>
    <m/>
  </r>
  <r>
    <x v="364"/>
    <x v="458"/>
    <x v="50"/>
    <x v="0"/>
    <s v="  01 - 3 - o/s:/Cmppag:(14)S0012626895/670"/>
    <d v="2025-07-31T00:00:00"/>
    <x v="4"/>
    <s v=""/>
    <x v="150"/>
    <x v="1"/>
    <x v="1"/>
    <n v="25.84"/>
    <m/>
  </r>
  <r>
    <x v="364"/>
    <x v="458"/>
    <x v="50"/>
    <x v="0"/>
    <s v="  01 - 3 - o/s:/Cmppag:(14)S0012626895/670"/>
    <d v="2025-07-31T00:00:00"/>
    <x v="4"/>
    <s v=""/>
    <x v="150"/>
    <x v="1"/>
    <x v="1"/>
    <n v="32.3"/>
    <m/>
  </r>
  <r>
    <x v="364"/>
    <x v="458"/>
    <x v="50"/>
    <x v="0"/>
    <s v="  01 - 3 - o/s:/Cmppag:(14)S0012626895/670"/>
    <d v="2025-07-31T00:00:00"/>
    <x v="4"/>
    <s v=""/>
    <x v="150"/>
    <x v="1"/>
    <x v="1"/>
    <n v="38.76"/>
    <m/>
  </r>
  <r>
    <x v="364"/>
    <x v="458"/>
    <x v="50"/>
    <x v="0"/>
    <s v="  01 - 3 - o/s:/Cmppag:(14)S0012626895/670"/>
    <d v="2025-07-31T00:00:00"/>
    <x v="4"/>
    <s v=""/>
    <x v="150"/>
    <x v="1"/>
    <x v="1"/>
    <n v="12.92"/>
    <m/>
  </r>
  <r>
    <x v="364"/>
    <x v="458"/>
    <x v="50"/>
    <x v="0"/>
    <s v="  01 - 3 - o/s:/Cmppag:(14)S0012626895/670"/>
    <d v="2025-07-31T00:00:00"/>
    <x v="4"/>
    <s v=""/>
    <x v="150"/>
    <x v="1"/>
    <x v="1"/>
    <n v="19.39"/>
    <m/>
  </r>
  <r>
    <x v="364"/>
    <x v="458"/>
    <x v="50"/>
    <x v="0"/>
    <s v="  01 - 3 - o/s:/Cmppag:(14)S0012626895/670"/>
    <d v="2025-07-31T00:00:00"/>
    <x v="4"/>
    <s v=""/>
    <x v="150"/>
    <x v="1"/>
    <x v="1"/>
    <n v="51.72"/>
    <m/>
  </r>
  <r>
    <x v="364"/>
    <x v="458"/>
    <x v="50"/>
    <x v="0"/>
    <s v="  01 - 3 - o/s:/Cmppag:(14)S0012626895/670"/>
    <d v="2025-07-31T00:00:00"/>
    <x v="4"/>
    <s v=""/>
    <x v="150"/>
    <x v="1"/>
    <x v="1"/>
    <n v="25.84"/>
    <m/>
  </r>
  <r>
    <x v="364"/>
    <x v="458"/>
    <x v="50"/>
    <x v="0"/>
    <s v="  01 - 3 - o/s:/Cmppag:(14)S0012626895/670"/>
    <d v="2025-07-31T00:00:00"/>
    <x v="4"/>
    <s v=""/>
    <x v="150"/>
    <x v="1"/>
    <x v="1"/>
    <n v="25.86"/>
    <m/>
  </r>
  <r>
    <x v="364"/>
    <x v="458"/>
    <x v="50"/>
    <x v="0"/>
    <s v="  01 - 3 - o/s:/Cmppag:(14)S0012626895/670"/>
    <d v="2025-07-31T00:00:00"/>
    <x v="4"/>
    <s v=""/>
    <x v="150"/>
    <x v="1"/>
    <x v="1"/>
    <n v="19.39"/>
    <m/>
  </r>
  <r>
    <x v="364"/>
    <x v="458"/>
    <x v="50"/>
    <x v="0"/>
    <s v="  01 - 3 - o/s:/Cmppag:(14)S0012626895/670"/>
    <d v="2025-07-31T00:00:00"/>
    <x v="4"/>
    <s v=""/>
    <x v="150"/>
    <x v="1"/>
    <x v="1"/>
    <n v="19.39"/>
    <m/>
  </r>
  <r>
    <x v="364"/>
    <x v="458"/>
    <x v="50"/>
    <x v="0"/>
    <s v="  01 - 3 - o/s:/Cmppag:(14)S0012662913/738"/>
    <d v="2025-08-18T00:00:00"/>
    <x v="4"/>
    <s v=""/>
    <x v="151"/>
    <x v="1"/>
    <x v="1"/>
    <n v="52.3"/>
    <m/>
  </r>
  <r>
    <x v="364"/>
    <x v="458"/>
    <x v="50"/>
    <x v="0"/>
    <s v="  01 - 3 - o/s:/Cmppag:(14)S0012662913/738"/>
    <d v="2025-08-18T00:00:00"/>
    <x v="4"/>
    <s v=""/>
    <x v="151"/>
    <x v="1"/>
    <x v="1"/>
    <n v="19.61"/>
    <m/>
  </r>
  <r>
    <x v="364"/>
    <x v="458"/>
    <x v="50"/>
    <x v="0"/>
    <s v="  01 - 3 - o/s:/Cmppag:(14)S0012662913/738"/>
    <d v="2025-08-18T00:00:00"/>
    <x v="4"/>
    <s v=""/>
    <x v="151"/>
    <x v="1"/>
    <x v="1"/>
    <n v="13.08"/>
    <m/>
  </r>
  <r>
    <x v="364"/>
    <x v="458"/>
    <x v="50"/>
    <x v="0"/>
    <s v="  01 - 3 - o/s:/Cmppag:(14)S0012662913/738"/>
    <d v="2025-08-18T00:00:00"/>
    <x v="4"/>
    <s v=""/>
    <x v="151"/>
    <x v="1"/>
    <x v="1"/>
    <n v="19.61"/>
    <m/>
  </r>
  <r>
    <x v="364"/>
    <x v="458"/>
    <x v="50"/>
    <x v="0"/>
    <s v="  01 - 3 - o/s:/Cmppag:(14)S0012662913/738"/>
    <d v="2025-08-18T00:00:00"/>
    <x v="4"/>
    <s v=""/>
    <x v="151"/>
    <x v="1"/>
    <x v="1"/>
    <n v="39.23"/>
    <m/>
  </r>
  <r>
    <x v="364"/>
    <x v="458"/>
    <x v="50"/>
    <x v="0"/>
    <s v="  01 - 3 - o/s:/Cmppag:(14)S0012662913/738"/>
    <d v="2025-08-18T00:00:00"/>
    <x v="4"/>
    <s v=""/>
    <x v="151"/>
    <x v="1"/>
    <x v="1"/>
    <n v="19.61"/>
    <m/>
  </r>
  <r>
    <x v="364"/>
    <x v="458"/>
    <x v="50"/>
    <x v="0"/>
    <s v="  01 - 3 - o/s:/Cmppag:(14)S0012662913/738"/>
    <d v="2025-08-18T00:00:00"/>
    <x v="4"/>
    <s v=""/>
    <x v="151"/>
    <x v="1"/>
    <x v="1"/>
    <n v="19.61"/>
    <m/>
  </r>
  <r>
    <x v="364"/>
    <x v="458"/>
    <x v="50"/>
    <x v="0"/>
    <s v="  01 - 3 - o/s:/Cmppag:(14)S0012662913/738"/>
    <d v="2025-08-18T00:00:00"/>
    <x v="4"/>
    <s v=""/>
    <x v="151"/>
    <x v="1"/>
    <x v="1"/>
    <n v="26.15"/>
    <m/>
  </r>
  <r>
    <x v="364"/>
    <x v="458"/>
    <x v="50"/>
    <x v="0"/>
    <s v="  01 - 3 - o/s:/Cmppag:(14)S0012662913/738"/>
    <d v="2025-08-18T00:00:00"/>
    <x v="4"/>
    <s v=""/>
    <x v="151"/>
    <x v="1"/>
    <x v="1"/>
    <n v="13.08"/>
    <m/>
  </r>
  <r>
    <x v="364"/>
    <x v="458"/>
    <x v="50"/>
    <x v="0"/>
    <s v="  01 - 3 - o/s:/Cmppag:(14)S0012662913/738"/>
    <d v="2025-08-18T00:00:00"/>
    <x v="4"/>
    <s v=""/>
    <x v="151"/>
    <x v="1"/>
    <x v="1"/>
    <n v="32.69"/>
    <m/>
  </r>
  <r>
    <x v="364"/>
    <x v="458"/>
    <x v="50"/>
    <x v="0"/>
    <s v="  01 - 3 - o/s:/Cmppag:(14)S0012662913/738"/>
    <d v="2025-08-18T00:00:00"/>
    <x v="4"/>
    <s v=""/>
    <x v="151"/>
    <x v="1"/>
    <x v="1"/>
    <n v="26.15"/>
    <m/>
  </r>
  <r>
    <x v="364"/>
    <x v="458"/>
    <x v="50"/>
    <x v="0"/>
    <s v="  01 - 3 - o/s:/Cmppag:(14)S0012662913/738"/>
    <d v="2025-08-18T00:00:00"/>
    <x v="4"/>
    <s v=""/>
    <x v="151"/>
    <x v="1"/>
    <x v="1"/>
    <n v="26.15"/>
    <m/>
  </r>
  <r>
    <x v="364"/>
    <x v="458"/>
    <x v="50"/>
    <x v="0"/>
    <s v="  01 - 3 - o/s:/Cmppag:(14)S0012662913/738"/>
    <d v="2025-08-18T00:00:00"/>
    <x v="4"/>
    <s v=""/>
    <x v="151"/>
    <x v="1"/>
    <x v="1"/>
    <n v="19.61"/>
    <m/>
  </r>
  <r>
    <x v="364"/>
    <x v="458"/>
    <x v="50"/>
    <x v="0"/>
    <s v="  01 - 3 - o/s:/Cmppag:(14)S0012662913/738"/>
    <d v="2025-08-18T00:00:00"/>
    <x v="4"/>
    <s v=""/>
    <x v="151"/>
    <x v="1"/>
    <x v="1"/>
    <n v="19.61"/>
    <m/>
  </r>
  <r>
    <x v="364"/>
    <x v="458"/>
    <x v="50"/>
    <x v="0"/>
    <s v="  01 - 3 - o/s:/Cmppag:(14)S0012662913/738"/>
    <d v="2025-08-18T00:00:00"/>
    <x v="4"/>
    <s v=""/>
    <x v="151"/>
    <x v="1"/>
    <x v="1"/>
    <n v="65.37"/>
    <m/>
  </r>
  <r>
    <x v="365"/>
    <x v="459"/>
    <x v="50"/>
    <x v="0"/>
    <s v="  01 - 3 - o/s:/Cmppag:(14)S0012628349/669"/>
    <d v="2025-07-31T00:00:00"/>
    <x v="4"/>
    <s v=""/>
    <x v="152"/>
    <x v="2"/>
    <x v="2"/>
    <n v="10.02"/>
    <m/>
  </r>
  <r>
    <x v="365"/>
    <x v="459"/>
    <x v="50"/>
    <x v="0"/>
    <s v="  01 - 3 - o/s:/Cmppag:(14)S0012628349/669"/>
    <d v="2025-07-31T00:00:00"/>
    <x v="4"/>
    <s v=""/>
    <x v="152"/>
    <x v="2"/>
    <x v="2"/>
    <n v="4.99"/>
    <m/>
  </r>
  <r>
    <x v="365"/>
    <x v="459"/>
    <x v="50"/>
    <x v="0"/>
    <s v="  01 - 3 - o/s:/Cmppag:(14)S0012628349/669"/>
    <d v="2025-07-31T00:00:00"/>
    <x v="4"/>
    <s v=""/>
    <x v="152"/>
    <x v="2"/>
    <x v="2"/>
    <n v="7.49"/>
    <m/>
  </r>
  <r>
    <x v="365"/>
    <x v="459"/>
    <x v="50"/>
    <x v="0"/>
    <s v="  01 - 3 - o/s:/Cmppag:(14)S0012628349/669"/>
    <d v="2025-07-31T00:00:00"/>
    <x v="4"/>
    <s v=""/>
    <x v="152"/>
    <x v="2"/>
    <x v="2"/>
    <n v="14.98"/>
    <m/>
  </r>
  <r>
    <x v="365"/>
    <x v="459"/>
    <x v="50"/>
    <x v="0"/>
    <s v="  01 - 3 - o/s:/Cmppag:(14)S0012628349/669"/>
    <d v="2025-07-31T00:00:00"/>
    <x v="4"/>
    <s v=""/>
    <x v="152"/>
    <x v="2"/>
    <x v="2"/>
    <n v="10.02"/>
    <m/>
  </r>
  <r>
    <x v="365"/>
    <x v="459"/>
    <x v="50"/>
    <x v="0"/>
    <s v="  01 - 3 - o/s:/Cmppag:(14)S0012626895/670"/>
    <d v="2025-07-31T00:00:00"/>
    <x v="4"/>
    <s v=""/>
    <x v="150"/>
    <x v="2"/>
    <x v="2"/>
    <n v="12.92"/>
    <m/>
  </r>
  <r>
    <x v="365"/>
    <x v="459"/>
    <x v="50"/>
    <x v="0"/>
    <s v="  01 - 3 - o/s:/Cmppag:(14)S0012664374/737"/>
    <d v="2025-08-18T00:00:00"/>
    <x v="4"/>
    <s v=""/>
    <x v="153"/>
    <x v="2"/>
    <x v="2"/>
    <n v="8.140000000000001"/>
    <m/>
  </r>
  <r>
    <x v="365"/>
    <x v="459"/>
    <x v="50"/>
    <x v="0"/>
    <s v="  01 - 3 - o/s:/Cmppag:(14)S0012664374/737"/>
    <d v="2025-08-18T00:00:00"/>
    <x v="4"/>
    <s v=""/>
    <x v="153"/>
    <x v="2"/>
    <x v="2"/>
    <n v="10.89"/>
    <m/>
  </r>
  <r>
    <x v="365"/>
    <x v="459"/>
    <x v="50"/>
    <x v="0"/>
    <s v="  01 - 3 - o/s:/Cmppag:(14)S0012664374/737"/>
    <d v="2025-08-18T00:00:00"/>
    <x v="4"/>
    <s v=""/>
    <x v="153"/>
    <x v="2"/>
    <x v="2"/>
    <n v="10.89"/>
    <m/>
  </r>
  <r>
    <x v="365"/>
    <x v="459"/>
    <x v="50"/>
    <x v="0"/>
    <s v="  01 - 3 - o/s:/Cmppag:(14)S0012664374/737"/>
    <d v="2025-08-18T00:00:00"/>
    <x v="4"/>
    <s v=""/>
    <x v="153"/>
    <x v="2"/>
    <x v="2"/>
    <n v="16.33"/>
    <m/>
  </r>
  <r>
    <x v="365"/>
    <x v="459"/>
    <x v="50"/>
    <x v="0"/>
    <s v="  01 - 3 - o/s:/Cmppag:(14)S0012664374/737"/>
    <d v="2025-08-18T00:00:00"/>
    <x v="4"/>
    <s v=""/>
    <x v="153"/>
    <x v="2"/>
    <x v="2"/>
    <n v="5.45"/>
    <m/>
  </r>
  <r>
    <x v="365"/>
    <x v="459"/>
    <x v="50"/>
    <x v="0"/>
    <s v="  01 - 3 - o/s:/Cmppag:(14)S0012662913/738"/>
    <d v="2025-08-18T00:00:00"/>
    <x v="4"/>
    <s v=""/>
    <x v="151"/>
    <x v="2"/>
    <x v="2"/>
    <n v="13.08"/>
    <m/>
  </r>
  <r>
    <x v="366"/>
    <x v="460"/>
    <x v="50"/>
    <x v="1"/>
    <s v="  05 - 3 - o/s:/Cmppag:(14)S005298555/84"/>
    <d v="2025-08-15T00:00:00"/>
    <x v="4"/>
    <s v=""/>
    <x v="154"/>
    <x v="1"/>
    <x v="1"/>
    <n v="5.95"/>
    <m/>
  </r>
  <r>
    <x v="367"/>
    <x v="461"/>
    <x v="50"/>
    <x v="1"/>
    <s v="  05 - 3 - o/s:/Cmppag:(14)S005298555/84"/>
    <d v="2025-08-15T00:00:00"/>
    <x v="4"/>
    <s v=""/>
    <x v="154"/>
    <x v="2"/>
    <x v="2"/>
    <n v="5.95"/>
    <m/>
  </r>
  <r>
    <x v="368"/>
    <x v="462"/>
    <x v="50"/>
    <x v="5"/>
    <s v="  07 - 3 - o/s:/Cmppag:(14)S007 275385/77"/>
    <d v="2025-08-15T00:00:00"/>
    <x v="4"/>
    <s v=""/>
    <x v="155"/>
    <x v="1"/>
    <x v="1"/>
    <n v="20.8"/>
    <m/>
  </r>
  <r>
    <x v="369"/>
    <x v="463"/>
    <x v="50"/>
    <x v="5"/>
    <s v="  07 - 3 - o/s:/Cmppag:(14)S007 275385/77"/>
    <d v="2025-08-15T00:00:00"/>
    <x v="4"/>
    <s v=""/>
    <x v="155"/>
    <x v="2"/>
    <x v="2"/>
    <n v="20.8"/>
    <m/>
  </r>
  <r>
    <x v="370"/>
    <x v="464"/>
    <x v="50"/>
    <x v="4"/>
    <s v="  09 - 6 - 6040"/>
    <d v="2025-08-31T00:00:00"/>
    <x v="4"/>
    <s v=""/>
    <x v="22"/>
    <x v="1"/>
    <x v="1"/>
    <n v="5.2"/>
    <m/>
  </r>
  <r>
    <x v="371"/>
    <x v="465"/>
    <x v="51"/>
    <x v="0"/>
    <s v="  01 - 3 - o/s:/Cmppag:(01)FFF1000928/475"/>
    <d v="2025-08-02T00:00:00"/>
    <x v="4"/>
    <s v=""/>
    <x v="156"/>
    <x v="0"/>
    <x v="0"/>
    <n v="541.66"/>
    <m/>
  </r>
  <r>
    <x v="372"/>
    <x v="466"/>
    <x v="51"/>
    <x v="0"/>
    <s v="  01 - 3 - o/s:/Cmppag:(01)FFF1000928/475"/>
    <d v="2025-08-02T00:00:00"/>
    <x v="4"/>
    <s v=""/>
    <x v="156"/>
    <x v="1"/>
    <x v="1"/>
    <n v="541.67"/>
    <m/>
  </r>
  <r>
    <x v="372"/>
    <x v="466"/>
    <x v="51"/>
    <x v="0"/>
    <s v="  01 - 3 - o/s:/Cmppag:(01)FFF1000928/475"/>
    <d v="2025-08-02T00:00:00"/>
    <x v="4"/>
    <s v=""/>
    <x v="156"/>
    <x v="1"/>
    <x v="1"/>
    <n v="541.67"/>
    <m/>
  </r>
  <r>
    <x v="372"/>
    <x v="466"/>
    <x v="51"/>
    <x v="0"/>
    <s v="  01 - 3 - o/s:/Cmppag:(01)FFF1000928/475"/>
    <d v="2025-08-02T00:00:00"/>
    <x v="4"/>
    <s v=""/>
    <x v="156"/>
    <x v="1"/>
    <x v="1"/>
    <n v="541.67"/>
    <m/>
  </r>
  <r>
    <x v="372"/>
    <x v="466"/>
    <x v="51"/>
    <x v="0"/>
    <s v="  01 - 3 - o/s:/Cmppag:(01)FFF1000928/475"/>
    <d v="2025-08-02T00:00:00"/>
    <x v="4"/>
    <s v=""/>
    <x v="156"/>
    <x v="1"/>
    <x v="1"/>
    <n v="541.66"/>
    <m/>
  </r>
  <r>
    <x v="372"/>
    <x v="466"/>
    <x v="51"/>
    <x v="0"/>
    <s v="  01 - 3 - o/s:/Cmppag:(01)FFF1000928/475"/>
    <d v="2025-08-02T00:00:00"/>
    <x v="4"/>
    <s v=""/>
    <x v="156"/>
    <x v="1"/>
    <x v="1"/>
    <n v="541.67"/>
    <m/>
  </r>
  <r>
    <x v="373"/>
    <x v="467"/>
    <x v="51"/>
    <x v="2"/>
    <s v="  06 - 3 - o/s:/Cmppag:(01)F00400001156/42"/>
    <d v="2025-08-25T00:00:00"/>
    <x v="4"/>
    <s v=""/>
    <x v="157"/>
    <x v="1"/>
    <x v="1"/>
    <n v="135"/>
    <m/>
  </r>
  <r>
    <x v="374"/>
    <x v="468"/>
    <x v="51"/>
    <x v="2"/>
    <s v="  06 - 3 - o/s:/Cmppag:(01)F00400001156/42"/>
    <d v="2025-08-25T00:00:00"/>
    <x v="4"/>
    <s v=""/>
    <x v="157"/>
    <x v="2"/>
    <x v="2"/>
    <n v="135"/>
    <m/>
  </r>
  <r>
    <x v="375"/>
    <x v="469"/>
    <x v="51"/>
    <x v="5"/>
    <s v="  07 - 3 - o/s:/Cmppag:(01)F00400001155/83"/>
    <d v="2025-08-25T00:00:00"/>
    <x v="4"/>
    <s v=""/>
    <x v="158"/>
    <x v="1"/>
    <x v="1"/>
    <n v="135"/>
    <m/>
  </r>
  <r>
    <x v="376"/>
    <x v="470"/>
    <x v="51"/>
    <x v="5"/>
    <s v="  07 - 3 - o/s:/Cmppag:(01)F00400001155/83"/>
    <d v="2025-08-25T00:00:00"/>
    <x v="4"/>
    <s v=""/>
    <x v="158"/>
    <x v="2"/>
    <x v="2"/>
    <n v="135"/>
    <m/>
  </r>
  <r>
    <x v="377"/>
    <x v="471"/>
    <x v="51"/>
    <x v="3"/>
    <s v="  08 - 3 - o/s:/Cmppag:(01)E0011094/42"/>
    <d v="2025-08-18T00:00:00"/>
    <x v="4"/>
    <s v=""/>
    <x v="159"/>
    <x v="1"/>
    <x v="1"/>
    <n v="150"/>
    <m/>
  </r>
  <r>
    <x v="378"/>
    <x v="472"/>
    <x v="51"/>
    <x v="4"/>
    <s v="  09 - 6 - 6040"/>
    <d v="2025-08-31T00:00:00"/>
    <x v="4"/>
    <s v=""/>
    <x v="22"/>
    <x v="0"/>
    <x v="0"/>
    <n v="70"/>
    <m/>
  </r>
  <r>
    <x v="379"/>
    <x v="473"/>
    <x v="51"/>
    <x v="4"/>
    <s v="  09 - 6 - 6040"/>
    <d v="2025-08-31T00:00:00"/>
    <x v="4"/>
    <s v=""/>
    <x v="22"/>
    <x v="1"/>
    <x v="1"/>
    <n v="140"/>
    <m/>
  </r>
  <r>
    <x v="380"/>
    <x v="474"/>
    <x v="52"/>
    <x v="0"/>
    <s v="  01 - 3 - o/s:/Cmppag:(01)E0014653/565"/>
    <d v="2025-07-24T00:00:00"/>
    <x v="4"/>
    <s v=""/>
    <x v="160"/>
    <x v="1"/>
    <x v="1"/>
    <n v="1500"/>
    <m/>
  </r>
  <r>
    <x v="380"/>
    <x v="474"/>
    <x v="52"/>
    <x v="0"/>
    <s v="  01 - 3 - o/s:/Cmppag:(01)E001475/594"/>
    <d v="2025-07-24T00:00:00"/>
    <x v="4"/>
    <s v=""/>
    <x v="161"/>
    <x v="1"/>
    <x v="1"/>
    <n v="800"/>
    <m/>
  </r>
  <r>
    <x v="380"/>
    <x v="474"/>
    <x v="52"/>
    <x v="0"/>
    <s v="  01 - 3 - o/s:/Cmppag:(02)E001186/602"/>
    <d v="2025-07-24T00:00:00"/>
    <x v="4"/>
    <s v=""/>
    <x v="162"/>
    <x v="1"/>
    <x v="1"/>
    <n v="800"/>
    <m/>
  </r>
  <r>
    <x v="380"/>
    <x v="474"/>
    <x v="52"/>
    <x v="0"/>
    <s v="  01 - 3 - o/s:/Cmppag:(01)E001326/603"/>
    <d v="2025-07-24T00:00:00"/>
    <x v="4"/>
    <s v=""/>
    <x v="163"/>
    <x v="1"/>
    <x v="1"/>
    <n v="800"/>
    <m/>
  </r>
  <r>
    <x v="380"/>
    <x v="474"/>
    <x v="52"/>
    <x v="0"/>
    <s v="  01 - 3 - o/s:/Cmppag:(01)E001132/607"/>
    <d v="2025-07-24T00:00:00"/>
    <x v="4"/>
    <s v=""/>
    <x v="164"/>
    <x v="1"/>
    <x v="1"/>
    <n v="800"/>
    <m/>
  </r>
  <r>
    <x v="380"/>
    <x v="474"/>
    <x v="52"/>
    <x v="0"/>
    <s v="  01 - 3 - o/s:/Cmppag:(01)E001107/609"/>
    <d v="2025-07-28T00:00:00"/>
    <x v="4"/>
    <s v=""/>
    <x v="165"/>
    <x v="1"/>
    <x v="1"/>
    <n v="700"/>
    <m/>
  </r>
  <r>
    <x v="380"/>
    <x v="474"/>
    <x v="52"/>
    <x v="0"/>
    <s v="  01 - 3 - o/s:/Cmppag:(02)E001677/601"/>
    <d v="2025-07-29T00:00:00"/>
    <x v="4"/>
    <s v=""/>
    <x v="166"/>
    <x v="1"/>
    <x v="1"/>
    <n v="700"/>
    <m/>
  </r>
  <r>
    <x v="380"/>
    <x v="474"/>
    <x v="52"/>
    <x v="0"/>
    <s v="  01 - 3 - o/s:/Cmppag:(02)E001326/663"/>
    <d v="2025-07-31T00:00:00"/>
    <x v="4"/>
    <s v=""/>
    <x v="167"/>
    <x v="1"/>
    <x v="1"/>
    <n v="800"/>
    <m/>
  </r>
  <r>
    <x v="380"/>
    <x v="474"/>
    <x v="52"/>
    <x v="0"/>
    <s v="  01 - 3 - o/s:/Cmppag:(01)E001975/564"/>
    <d v="2025-08-12T00:00:00"/>
    <x v="4"/>
    <s v=""/>
    <x v="168"/>
    <x v="1"/>
    <x v="1"/>
    <n v="800"/>
    <m/>
  </r>
  <r>
    <x v="380"/>
    <x v="474"/>
    <x v="52"/>
    <x v="0"/>
    <s v="  01 - 3 - o/s:/Cmppag:(01)F0014707/565"/>
    <d v="2025-08-25T00:00:00"/>
    <x v="4"/>
    <s v=""/>
    <x v="169"/>
    <x v="1"/>
    <x v="1"/>
    <n v="1500"/>
    <m/>
  </r>
  <r>
    <x v="380"/>
    <x v="474"/>
    <x v="52"/>
    <x v="0"/>
    <s v="  01 - 3 - o/s:/Cmppag:(02)E001188/602"/>
    <d v="2025-08-25T00:00:00"/>
    <x v="4"/>
    <s v=""/>
    <x v="170"/>
    <x v="1"/>
    <x v="1"/>
    <n v="800"/>
    <m/>
  </r>
  <r>
    <x v="380"/>
    <x v="474"/>
    <x v="52"/>
    <x v="0"/>
    <s v="  01 - 3 - o/s:/Cmppag:(02)E001331/663"/>
    <d v="2025-08-25T00:00:00"/>
    <x v="4"/>
    <s v=""/>
    <x v="171"/>
    <x v="1"/>
    <x v="1"/>
    <n v="800"/>
    <m/>
  </r>
  <r>
    <x v="380"/>
    <x v="474"/>
    <x v="52"/>
    <x v="0"/>
    <s v="  01 - 3 - o/s:/Cmppag:(01)E001981/564"/>
    <d v="2025-08-26T00:00:00"/>
    <x v="4"/>
    <s v=""/>
    <x v="172"/>
    <x v="1"/>
    <x v="1"/>
    <n v="800"/>
    <m/>
  </r>
  <r>
    <x v="381"/>
    <x v="475"/>
    <x v="53"/>
    <x v="0"/>
    <s v="  01 - 3 - o/s:/Cmppag:(01)E0018516/731"/>
    <d v="2025-08-26T00:00:00"/>
    <x v="4"/>
    <s v=""/>
    <x v="173"/>
    <x v="1"/>
    <x v="1"/>
    <n v="494.59"/>
    <m/>
  </r>
  <r>
    <x v="381"/>
    <x v="475"/>
    <x v="53"/>
    <x v="0"/>
    <s v="  01 - 3 - o/s:/Cmppag:(01)E0018516/731"/>
    <d v="2025-08-26T00:00:00"/>
    <x v="4"/>
    <s v=""/>
    <x v="173"/>
    <x v="1"/>
    <x v="1"/>
    <n v="526.7"/>
    <m/>
  </r>
  <r>
    <x v="381"/>
    <x v="475"/>
    <x v="53"/>
    <x v="0"/>
    <s v="  01 - 3 - o/s:/Cmppag:(01)E0018516/731"/>
    <d v="2025-08-26T00:00:00"/>
    <x v="4"/>
    <s v=""/>
    <x v="173"/>
    <x v="1"/>
    <x v="1"/>
    <n v="304.44"/>
    <m/>
  </r>
  <r>
    <x v="381"/>
    <x v="475"/>
    <x v="53"/>
    <x v="0"/>
    <s v="  01 - 3 - o/s:/Cmppag:(01)E0018516/731"/>
    <d v="2025-08-26T00:00:00"/>
    <x v="4"/>
    <s v=""/>
    <x v="173"/>
    <x v="1"/>
    <x v="1"/>
    <n v="404.8"/>
    <m/>
  </r>
  <r>
    <x v="381"/>
    <x v="475"/>
    <x v="53"/>
    <x v="0"/>
    <s v="  01 - 3 - o/s:/Cmppag:(01)E0018516/731"/>
    <d v="2025-08-26T00:00:00"/>
    <x v="4"/>
    <s v=""/>
    <x v="173"/>
    <x v="1"/>
    <x v="1"/>
    <n v="339.14"/>
    <m/>
  </r>
  <r>
    <x v="381"/>
    <x v="475"/>
    <x v="53"/>
    <x v="0"/>
    <s v="  01 - 6 - 6116"/>
    <d v="2025-08-31T00:00:00"/>
    <x v="4"/>
    <s v=""/>
    <x v="174"/>
    <x v="1"/>
    <x v="1"/>
    <n v="-2069.67"/>
    <m/>
  </r>
  <r>
    <x v="382"/>
    <x v="476"/>
    <x v="53"/>
    <x v="0"/>
    <s v="  01 - 3 - o/s:/Cmppag:(01)E0018516/731"/>
    <d v="2025-08-26T00:00:00"/>
    <x v="4"/>
    <s v=""/>
    <x v="173"/>
    <x v="2"/>
    <x v="2"/>
    <n v="4426.25"/>
    <m/>
  </r>
  <r>
    <x v="383"/>
    <x v="477"/>
    <x v="53"/>
    <x v="1"/>
    <s v="  05 - 6 - 6048"/>
    <d v="2025-08-31T00:00:00"/>
    <x v="4"/>
    <s v=""/>
    <x v="175"/>
    <x v="2"/>
    <x v="2"/>
    <n v="526.7"/>
    <m/>
  </r>
  <r>
    <x v="384"/>
    <x v="478"/>
    <x v="53"/>
    <x v="2"/>
    <s v="  06 - 6 - 6039"/>
    <d v="2025-08-31T00:00:00"/>
    <x v="4"/>
    <s v=""/>
    <x v="176"/>
    <x v="2"/>
    <x v="2"/>
    <n v="304.44"/>
    <m/>
  </r>
  <r>
    <x v="385"/>
    <x v="479"/>
    <x v="53"/>
    <x v="5"/>
    <s v="  07 - 6 - 6038"/>
    <d v="2025-08-31T00:00:00"/>
    <x v="4"/>
    <s v=""/>
    <x v="177"/>
    <x v="2"/>
    <x v="2"/>
    <n v="494.59"/>
    <m/>
  </r>
  <r>
    <x v="386"/>
    <x v="480"/>
    <x v="53"/>
    <x v="3"/>
    <s v="  08 - 6 - 6055"/>
    <d v="2025-08-31T00:00:00"/>
    <x v="4"/>
    <s v=""/>
    <x v="178"/>
    <x v="2"/>
    <x v="2"/>
    <n v="339.14"/>
    <m/>
  </r>
  <r>
    <x v="387"/>
    <x v="481"/>
    <x v="53"/>
    <x v="4"/>
    <s v="  09 - 6 - 6055"/>
    <d v="2025-08-31T00:00:00"/>
    <x v="4"/>
    <s v=""/>
    <x v="177"/>
    <x v="2"/>
    <x v="2"/>
    <n v="404.8"/>
    <m/>
  </r>
  <r>
    <x v="388"/>
    <x v="482"/>
    <x v="54"/>
    <x v="0"/>
    <s v="  01 - 3 - o/s:/Cmppag:(01)E0015/675"/>
    <d v="2025-08-05T00:00:00"/>
    <x v="4"/>
    <s v=""/>
    <x v="179"/>
    <x v="0"/>
    <x v="0"/>
    <n v="3112"/>
    <m/>
  </r>
  <r>
    <x v="388"/>
    <x v="482"/>
    <x v="54"/>
    <x v="0"/>
    <s v="  01 - 3 - o/s:/Cmppag:(01)E0011/706"/>
    <d v="2025-08-19T00:00:00"/>
    <x v="4"/>
    <s v=""/>
    <x v="180"/>
    <x v="0"/>
    <x v="0"/>
    <n v="4575"/>
    <m/>
  </r>
  <r>
    <x v="388"/>
    <x v="482"/>
    <x v="54"/>
    <x v="0"/>
    <s v="  01 - 3 - o/s:/Cmppag:(01)E0016/675"/>
    <d v="2025-08-22T00:00:00"/>
    <x v="4"/>
    <s v=""/>
    <x v="181"/>
    <x v="0"/>
    <x v="0"/>
    <n v="3112"/>
    <m/>
  </r>
  <r>
    <x v="388"/>
    <x v="482"/>
    <x v="54"/>
    <x v="0"/>
    <s v="  01 - 3 - o/s:/Cmppag:(01)E0013/524"/>
    <d v="2025-08-26T00:00:00"/>
    <x v="4"/>
    <s v=""/>
    <x v="182"/>
    <x v="0"/>
    <x v="0"/>
    <n v="1233"/>
    <m/>
  </r>
  <r>
    <x v="389"/>
    <x v="483"/>
    <x v="54"/>
    <x v="0"/>
    <s v="  01 - 3 - o/s:/Cmppag:(01)E0014/658"/>
    <d v="2025-08-04T00:00:00"/>
    <x v="4"/>
    <s v=""/>
    <x v="183"/>
    <x v="1"/>
    <x v="1"/>
    <n v="561.3"/>
    <m/>
  </r>
  <r>
    <x v="389"/>
    <x v="483"/>
    <x v="54"/>
    <x v="0"/>
    <s v="  01 - 3 - o/s:/Cmppag:(01)E0015/658"/>
    <d v="2025-08-14T00:00:00"/>
    <x v="4"/>
    <s v=""/>
    <x v="184"/>
    <x v="1"/>
    <x v="1"/>
    <n v="1251.5"/>
    <m/>
  </r>
  <r>
    <x v="389"/>
    <x v="483"/>
    <x v="54"/>
    <x v="0"/>
    <s v="  01 - 3 - o/s:/Cmppag:(01)E0015/500"/>
    <d v="2025-08-21T00:00:00"/>
    <x v="4"/>
    <s v=""/>
    <x v="185"/>
    <x v="1"/>
    <x v="1"/>
    <n v="3112.67"/>
    <m/>
  </r>
  <r>
    <x v="389"/>
    <x v="483"/>
    <x v="54"/>
    <x v="0"/>
    <s v="  01 - 3 - o/s:/Cmppag:(01)E0015/500"/>
    <d v="2025-08-21T00:00:00"/>
    <x v="4"/>
    <s v=""/>
    <x v="185"/>
    <x v="1"/>
    <x v="1"/>
    <n v="1556.33"/>
    <m/>
  </r>
  <r>
    <x v="389"/>
    <x v="483"/>
    <x v="54"/>
    <x v="0"/>
    <s v="  01 - 3 - o/s:/Cmppag:(01)E0018/517"/>
    <d v="2025-08-21T00:00:00"/>
    <x v="4"/>
    <s v=""/>
    <x v="186"/>
    <x v="1"/>
    <x v="1"/>
    <n v="3113"/>
    <m/>
  </r>
  <r>
    <x v="389"/>
    <x v="483"/>
    <x v="54"/>
    <x v="0"/>
    <s v="  01 - 3 - o/s:/Cmppag:(01)E0017/528"/>
    <d v="2025-08-21T00:00:00"/>
    <x v="4"/>
    <s v=""/>
    <x v="187"/>
    <x v="1"/>
    <x v="1"/>
    <n v="1233"/>
    <m/>
  </r>
  <r>
    <x v="389"/>
    <x v="483"/>
    <x v="54"/>
    <x v="0"/>
    <s v="  01 - 3 - o/s:/Cmppag:(01)E0017/528"/>
    <d v="2025-08-21T00:00:00"/>
    <x v="4"/>
    <s v=""/>
    <x v="187"/>
    <x v="1"/>
    <x v="1"/>
    <n v="1474"/>
    <m/>
  </r>
  <r>
    <x v="389"/>
    <x v="483"/>
    <x v="54"/>
    <x v="0"/>
    <s v="  01 - 3 - o/s:/Cmppag:(01)E0013/571"/>
    <d v="2025-08-21T00:00:00"/>
    <x v="4"/>
    <s v=""/>
    <x v="188"/>
    <x v="1"/>
    <x v="1"/>
    <n v="1233"/>
    <m/>
  </r>
  <r>
    <x v="389"/>
    <x v="483"/>
    <x v="54"/>
    <x v="0"/>
    <s v="  01 - 3 - o/s:/Cmppag:(01)E0014/640"/>
    <d v="2025-08-21T00:00:00"/>
    <x v="4"/>
    <s v=""/>
    <x v="189"/>
    <x v="1"/>
    <x v="1"/>
    <n v="1353"/>
    <m/>
  </r>
  <r>
    <x v="389"/>
    <x v="483"/>
    <x v="54"/>
    <x v="0"/>
    <s v="  01 - 3 - o/s:/Cmppag:(01)E00112/494"/>
    <d v="2025-08-22T00:00:00"/>
    <x v="4"/>
    <s v=""/>
    <x v="190"/>
    <x v="1"/>
    <x v="1"/>
    <n v="1533"/>
    <m/>
  </r>
  <r>
    <x v="389"/>
    <x v="483"/>
    <x v="54"/>
    <x v="0"/>
    <s v="  01 - 3 - o/s:/Cmppag:(01)E00110/491"/>
    <d v="2025-08-25T00:00:00"/>
    <x v="4"/>
    <s v=""/>
    <x v="191"/>
    <x v="1"/>
    <x v="1"/>
    <n v="1708.25"/>
    <m/>
  </r>
  <r>
    <x v="389"/>
    <x v="483"/>
    <x v="54"/>
    <x v="0"/>
    <s v="  01 - 3 - o/s:/Cmppag:(01)E00112/516"/>
    <d v="2025-08-25T00:00:00"/>
    <x v="4"/>
    <s v=""/>
    <x v="192"/>
    <x v="1"/>
    <x v="1"/>
    <n v="1558"/>
    <m/>
  </r>
  <r>
    <x v="389"/>
    <x v="483"/>
    <x v="54"/>
    <x v="0"/>
    <s v="  01 - 3 - o/s:/Cmppag:(01)E00112/516"/>
    <d v="2025-08-25T00:00:00"/>
    <x v="4"/>
    <s v=""/>
    <x v="192"/>
    <x v="1"/>
    <x v="1"/>
    <n v="1558"/>
    <m/>
  </r>
  <r>
    <x v="389"/>
    <x v="483"/>
    <x v="54"/>
    <x v="0"/>
    <s v="  01 - 3 - o/s:/Cmppag:(01)E0017/553"/>
    <d v="2025-08-25T00:00:00"/>
    <x v="4"/>
    <s v=""/>
    <x v="193"/>
    <x v="1"/>
    <x v="1"/>
    <n v="1576"/>
    <m/>
  </r>
  <r>
    <x v="389"/>
    <x v="483"/>
    <x v="54"/>
    <x v="0"/>
    <s v="  01 - 3 - o/s:/Cmppag:(01)E0013/513"/>
    <d v="2025-08-26T00:00:00"/>
    <x v="4"/>
    <s v=""/>
    <x v="194"/>
    <x v="1"/>
    <x v="1"/>
    <n v="5988"/>
    <m/>
  </r>
  <r>
    <x v="389"/>
    <x v="483"/>
    <x v="54"/>
    <x v="0"/>
    <s v="  01 - 3 - o/s:/Cmppag:(01)E00116/534"/>
    <d v="2025-08-26T00:00:00"/>
    <x v="4"/>
    <s v=""/>
    <x v="195"/>
    <x v="1"/>
    <x v="1"/>
    <n v="2877"/>
    <m/>
  </r>
  <r>
    <x v="389"/>
    <x v="483"/>
    <x v="54"/>
    <x v="0"/>
    <s v="  01 - 3 - o/s:/Cmppag:(01)E0016/658"/>
    <d v="2025-08-27T00:00:00"/>
    <x v="4"/>
    <s v=""/>
    <x v="196"/>
    <x v="1"/>
    <x v="1"/>
    <n v="1251.5"/>
    <m/>
  </r>
  <r>
    <x v="389"/>
    <x v="483"/>
    <x v="54"/>
    <x v="0"/>
    <s v="  01 - 3 - o/s:/Cmppag:(01)E00113/679"/>
    <d v="2025-08-27T00:00:00"/>
    <x v="4"/>
    <s v=""/>
    <x v="197"/>
    <x v="1"/>
    <x v="1"/>
    <n v="1353"/>
    <m/>
  </r>
  <r>
    <x v="389"/>
    <x v="483"/>
    <x v="54"/>
    <x v="0"/>
    <s v="  01 - 3 - o/s:/Cmppag:(01)E00113/614"/>
    <d v="2025-08-29T00:00:00"/>
    <x v="4"/>
    <s v=""/>
    <x v="198"/>
    <x v="1"/>
    <x v="1"/>
    <n v="1499.85"/>
    <m/>
  </r>
  <r>
    <x v="390"/>
    <x v="484"/>
    <x v="54"/>
    <x v="0"/>
    <s v="  01 - 3 - o/s:/Cmppag:(01)E00116/534"/>
    <d v="2025-08-26T00:00:00"/>
    <x v="4"/>
    <s v=""/>
    <x v="195"/>
    <x v="2"/>
    <x v="2"/>
    <n v="1556"/>
    <m/>
  </r>
  <r>
    <x v="391"/>
    <x v="485"/>
    <x v="54"/>
    <x v="1"/>
    <s v="  05 - 3 - o/s:/Cmppag:(01)E00113/63"/>
    <d v="2025-08-25T00:00:00"/>
    <x v="4"/>
    <s v=""/>
    <x v="199"/>
    <x v="1"/>
    <x v="1"/>
    <n v="1332"/>
    <m/>
  </r>
  <r>
    <x v="392"/>
    <x v="486"/>
    <x v="54"/>
    <x v="2"/>
    <s v="  06 - 3 - o/s:/Cmppag:(01)E00111/30"/>
    <d v="2025-08-19T00:00:00"/>
    <x v="4"/>
    <s v=""/>
    <x v="200"/>
    <x v="2"/>
    <x v="2"/>
    <n v="1180.45"/>
    <m/>
  </r>
  <r>
    <x v="393"/>
    <x v="487"/>
    <x v="54"/>
    <x v="5"/>
    <s v="  07 - 3 - o/s:/Cmppag:(01)E0014/74"/>
    <d v="2025-08-22T00:00:00"/>
    <x v="4"/>
    <s v=""/>
    <x v="201"/>
    <x v="1"/>
    <x v="1"/>
    <n v="1250"/>
    <m/>
  </r>
  <r>
    <x v="393"/>
    <x v="487"/>
    <x v="54"/>
    <x v="5"/>
    <s v="  07 - 3 - o/s:/Cmppag:(01)E00114/60"/>
    <d v="2025-08-25T00:00:00"/>
    <x v="4"/>
    <s v=""/>
    <x v="202"/>
    <x v="1"/>
    <x v="1"/>
    <n v="2062"/>
    <m/>
  </r>
  <r>
    <x v="394"/>
    <x v="488"/>
    <x v="54"/>
    <x v="3"/>
    <s v="  08 - 3 - o/s:/Cmppag:(01)E0013/57"/>
    <d v="2025-08-26T00:00:00"/>
    <x v="4"/>
    <s v=""/>
    <x v="203"/>
    <x v="1"/>
    <x v="1"/>
    <n v="1200"/>
    <m/>
  </r>
  <r>
    <x v="395"/>
    <x v="489"/>
    <x v="54"/>
    <x v="4"/>
    <s v="  09 - 3 - o/s:/Cmppag:(01)E0014/67"/>
    <d v="2025-08-22T00:00:00"/>
    <x v="4"/>
    <s v=""/>
    <x v="204"/>
    <x v="1"/>
    <x v="1"/>
    <n v="1182"/>
    <m/>
  </r>
  <r>
    <x v="396"/>
    <x v="490"/>
    <x v="54"/>
    <x v="4"/>
    <s v="  09 - 3 - o/s:/Cmppag:(01)E0014/67"/>
    <d v="2025-08-22T00:00:00"/>
    <x v="4"/>
    <s v=""/>
    <x v="204"/>
    <x v="2"/>
    <x v="2"/>
    <n v="1402"/>
    <m/>
  </r>
  <r>
    <x v="397"/>
    <x v="491"/>
    <x v="55"/>
    <x v="0"/>
    <s v="  01 - 3 - o/s:/Cmppag:(01)E0011/636"/>
    <d v="2025-07-24T00:00:00"/>
    <x v="4"/>
    <s v=""/>
    <x v="205"/>
    <x v="0"/>
    <x v="0"/>
    <n v="934"/>
    <m/>
  </r>
  <r>
    <x v="397"/>
    <x v="491"/>
    <x v="55"/>
    <x v="0"/>
    <s v="  01 - 3 - o/s:/Cmppag:(01)E00112/617"/>
    <d v="2025-07-31T00:00:00"/>
    <x v="4"/>
    <s v=""/>
    <x v="206"/>
    <x v="0"/>
    <x v="0"/>
    <n v="3906.74"/>
    <m/>
  </r>
  <r>
    <x v="397"/>
    <x v="491"/>
    <x v="55"/>
    <x v="0"/>
    <s v="  01 - 3 - o/s:/Cmppag:(01)E00140/700"/>
    <d v="2025-08-18T00:00:00"/>
    <x v="4"/>
    <s v=""/>
    <x v="207"/>
    <x v="0"/>
    <x v="0"/>
    <n v="6224"/>
    <m/>
  </r>
  <r>
    <x v="397"/>
    <x v="491"/>
    <x v="55"/>
    <x v="0"/>
    <s v="  01 - 3 - o/s:/Cmppag:(01)E00113/617"/>
    <d v="2025-08-21T00:00:00"/>
    <x v="4"/>
    <s v=""/>
    <x v="208"/>
    <x v="0"/>
    <x v="0"/>
    <n v="3906.74"/>
    <m/>
  </r>
  <r>
    <x v="397"/>
    <x v="491"/>
    <x v="55"/>
    <x v="0"/>
    <s v="  01 - 3 - o/s:/Cmppag:(01)E0012/636"/>
    <d v="2025-08-26T00:00:00"/>
    <x v="4"/>
    <s v=""/>
    <x v="209"/>
    <x v="0"/>
    <x v="0"/>
    <n v="1400"/>
    <m/>
  </r>
  <r>
    <x v="398"/>
    <x v="492"/>
    <x v="55"/>
    <x v="0"/>
    <s v="  01 - 3 - o/s:/Cmppag:(01)E0017/569"/>
    <d v="2025-08-21T00:00:00"/>
    <x v="4"/>
    <s v=""/>
    <x v="210"/>
    <x v="2"/>
    <x v="2"/>
    <n v="1323"/>
    <m/>
  </r>
  <r>
    <x v="398"/>
    <x v="492"/>
    <x v="55"/>
    <x v="0"/>
    <s v="  01 - 3 - o/s:/Cmppag:(01)E0017/553"/>
    <d v="2025-08-25T00:00:00"/>
    <x v="4"/>
    <s v=""/>
    <x v="193"/>
    <x v="2"/>
    <x v="2"/>
    <n v="1288"/>
    <m/>
  </r>
  <r>
    <x v="399"/>
    <x v="493"/>
    <x v="55"/>
    <x v="1"/>
    <s v="  05 - 3 - o/s:/Cmppag:(01)E0016/62"/>
    <d v="2025-08-25T00:00:00"/>
    <x v="4"/>
    <s v=""/>
    <x v="211"/>
    <x v="0"/>
    <x v="0"/>
    <n v="2360"/>
    <m/>
  </r>
  <r>
    <x v="399"/>
    <x v="493"/>
    <x v="55"/>
    <x v="1"/>
    <s v="  05 - 3 - o/s:/Cmppag:(01)E00113/64"/>
    <d v="2025-08-25T00:00:00"/>
    <x v="4"/>
    <s v=""/>
    <x v="212"/>
    <x v="0"/>
    <x v="0"/>
    <n v="2360"/>
    <m/>
  </r>
  <r>
    <x v="399"/>
    <x v="493"/>
    <x v="55"/>
    <x v="1"/>
    <s v="  05 - 3 - o/s:/Cmppag:(01)E00113/64"/>
    <d v="2025-08-25T00:00:00"/>
    <x v="4"/>
    <s v=""/>
    <x v="212"/>
    <x v="0"/>
    <x v="0"/>
    <n v="2360"/>
    <m/>
  </r>
  <r>
    <x v="400"/>
    <x v="494"/>
    <x v="55"/>
    <x v="2"/>
    <s v="  06 - 3 - o/s:/Cmppag:(01)E00113/33"/>
    <d v="2025-08-19T00:00:00"/>
    <x v="4"/>
    <s v=""/>
    <x v="213"/>
    <x v="0"/>
    <x v="0"/>
    <n v="1180.45"/>
    <m/>
  </r>
  <r>
    <x v="401"/>
    <x v="495"/>
    <x v="55"/>
    <x v="5"/>
    <s v="  07 - 3 - o/s:/Cmppag:(01)E0014/72"/>
    <d v="2025-08-22T00:00:00"/>
    <x v="4"/>
    <s v=""/>
    <x v="214"/>
    <x v="0"/>
    <x v="0"/>
    <n v="15340"/>
    <m/>
  </r>
  <r>
    <x v="401"/>
    <x v="495"/>
    <x v="55"/>
    <x v="5"/>
    <s v="  07 - 3 - o/s:/Cmppag:(01)E0014/73"/>
    <d v="2025-08-22T00:00:00"/>
    <x v="4"/>
    <s v=""/>
    <x v="215"/>
    <x v="0"/>
    <x v="0"/>
    <n v="1550"/>
    <m/>
  </r>
  <r>
    <x v="402"/>
    <x v="496"/>
    <x v="55"/>
    <x v="5"/>
    <s v="  07 - 3 - o/s:/Cmppag:(01)E0014/75"/>
    <d v="2025-08-22T00:00:00"/>
    <x v="4"/>
    <s v=""/>
    <x v="216"/>
    <x v="2"/>
    <x v="2"/>
    <n v="1250"/>
    <m/>
  </r>
  <r>
    <x v="403"/>
    <x v="497"/>
    <x v="55"/>
    <x v="3"/>
    <s v="  08 - 3 - o/s:/Cmppag:(01)E0019/58"/>
    <d v="2025-08-26T00:00:00"/>
    <x v="4"/>
    <s v=""/>
    <x v="217"/>
    <x v="0"/>
    <x v="0"/>
    <n v="1500"/>
    <m/>
  </r>
  <r>
    <x v="403"/>
    <x v="497"/>
    <x v="55"/>
    <x v="3"/>
    <s v="  08 - 3 - o/s:/Cmppag:(01)E0011/64"/>
    <d v="2025-08-27T00:00:00"/>
    <x v="4"/>
    <s v=""/>
    <x v="218"/>
    <x v="0"/>
    <x v="0"/>
    <n v="2400"/>
    <m/>
  </r>
  <r>
    <x v="404"/>
    <x v="498"/>
    <x v="55"/>
    <x v="4"/>
    <s v="  09 - 3 - o/s:/Cmppag:(01)E0013/58"/>
    <d v="2025-08-22T00:00:00"/>
    <x v="4"/>
    <s v=""/>
    <x v="219"/>
    <x v="0"/>
    <x v="0"/>
    <n v="3917"/>
    <m/>
  </r>
  <r>
    <x v="405"/>
    <x v="499"/>
    <x v="56"/>
    <x v="0"/>
    <s v="  01 - 3 - o/s:/Cmppag:(01)F00100003764/707"/>
    <d v="2025-07-08T00:00:00"/>
    <x v="4"/>
    <s v=""/>
    <x v="220"/>
    <x v="0"/>
    <x v="0"/>
    <n v="2840"/>
    <m/>
  </r>
  <r>
    <x v="406"/>
    <x v="500"/>
    <x v="56"/>
    <x v="0"/>
    <s v="  01 - 3 - o/s:/Cmppag:(01)F00100003764/707"/>
    <d v="2025-07-08T00:00:00"/>
    <x v="4"/>
    <s v=""/>
    <x v="220"/>
    <x v="1"/>
    <x v="1"/>
    <n v="2840"/>
    <m/>
  </r>
  <r>
    <x v="406"/>
    <x v="500"/>
    <x v="56"/>
    <x v="0"/>
    <s v="  01 - 3 - o/s:/Cmppag:(01)F00100003764/707"/>
    <d v="2025-07-08T00:00:00"/>
    <x v="4"/>
    <s v=""/>
    <x v="220"/>
    <x v="1"/>
    <x v="1"/>
    <n v="2840"/>
    <m/>
  </r>
  <r>
    <x v="406"/>
    <x v="500"/>
    <x v="56"/>
    <x v="0"/>
    <s v="  01 - 3 - o/s:/Cmppag:(01)F00100003764/707"/>
    <d v="2025-07-08T00:00:00"/>
    <x v="4"/>
    <s v=""/>
    <x v="220"/>
    <x v="1"/>
    <x v="1"/>
    <n v="2840"/>
    <m/>
  </r>
  <r>
    <x v="406"/>
    <x v="500"/>
    <x v="56"/>
    <x v="0"/>
    <s v="  01 - 3 - o/s:/Cmppag:(01)F00100003764/707"/>
    <d v="2025-07-08T00:00:00"/>
    <x v="4"/>
    <s v=""/>
    <x v="220"/>
    <x v="1"/>
    <x v="1"/>
    <n v="2840"/>
    <m/>
  </r>
  <r>
    <x v="407"/>
    <x v="501"/>
    <x v="56"/>
    <x v="0"/>
    <s v="  01 - 3 - o/s:/Cmppag:(01)F00100003765/708"/>
    <d v="2025-07-08T00:00:00"/>
    <x v="4"/>
    <s v=""/>
    <x v="221"/>
    <x v="2"/>
    <x v="2"/>
    <n v="1775"/>
    <m/>
  </r>
  <r>
    <x v="407"/>
    <x v="501"/>
    <x v="56"/>
    <x v="0"/>
    <s v="  01 - 3 - o/s:/Cmppag:(01)F00100003765/708"/>
    <d v="2025-07-08T00:00:00"/>
    <x v="4"/>
    <s v=""/>
    <x v="221"/>
    <x v="2"/>
    <x v="2"/>
    <n v="1775"/>
    <m/>
  </r>
  <r>
    <x v="407"/>
    <x v="501"/>
    <x v="56"/>
    <x v="0"/>
    <s v="  01 - 3 - o/s:/Cmppag:(01)F00100003765/708"/>
    <d v="2025-07-08T00:00:00"/>
    <x v="4"/>
    <s v=""/>
    <x v="221"/>
    <x v="2"/>
    <x v="2"/>
    <n v="1775"/>
    <m/>
  </r>
  <r>
    <x v="407"/>
    <x v="501"/>
    <x v="56"/>
    <x v="0"/>
    <s v="  01 - 3 - o/s:/Cmppag:(01)F00100003765/708"/>
    <d v="2025-07-08T00:00:00"/>
    <x v="4"/>
    <s v=""/>
    <x v="221"/>
    <x v="2"/>
    <x v="2"/>
    <n v="1775"/>
    <m/>
  </r>
  <r>
    <x v="408"/>
    <x v="502"/>
    <x v="57"/>
    <x v="3"/>
    <s v="  08 - 6 - 6043"/>
    <d v="2025-08-31T00:00:00"/>
    <x v="4"/>
    <s v=""/>
    <x v="37"/>
    <x v="0"/>
    <x v="0"/>
    <n v="61"/>
    <m/>
  </r>
  <r>
    <x v="409"/>
    <x v="503"/>
    <x v="58"/>
    <x v="0"/>
    <s v="  01 - 3 - o/s:/Cmppag:(01)E00140/702"/>
    <d v="2025-08-11T00:00:00"/>
    <x v="4"/>
    <s v=""/>
    <x v="222"/>
    <x v="1"/>
    <x v="1"/>
    <n v="63.07"/>
    <m/>
  </r>
  <r>
    <x v="409"/>
    <x v="503"/>
    <x v="58"/>
    <x v="0"/>
    <s v="  01 - 3 - o/s:/Cmppag:(01)E00140/702"/>
    <d v="2025-08-11T00:00:00"/>
    <x v="4"/>
    <s v=""/>
    <x v="222"/>
    <x v="1"/>
    <x v="1"/>
    <n v="37.1"/>
    <m/>
  </r>
  <r>
    <x v="409"/>
    <x v="503"/>
    <x v="58"/>
    <x v="0"/>
    <s v="  01 - 3 - o/s:/Cmppag:(01)E00140/702"/>
    <d v="2025-08-11T00:00:00"/>
    <x v="4"/>
    <s v=""/>
    <x v="222"/>
    <x v="1"/>
    <x v="1"/>
    <n v="77.91"/>
    <m/>
  </r>
  <r>
    <x v="409"/>
    <x v="503"/>
    <x v="58"/>
    <x v="0"/>
    <s v="  01 - 3 - o/s:/Cmppag:(01)E00140/702"/>
    <d v="2025-08-11T00:00:00"/>
    <x v="4"/>
    <s v=""/>
    <x v="222"/>
    <x v="1"/>
    <x v="1"/>
    <n v="152.11"/>
    <m/>
  </r>
  <r>
    <x v="409"/>
    <x v="503"/>
    <x v="58"/>
    <x v="0"/>
    <s v="  01 - 3 - o/s:/Cmppag:(01)E00140/702"/>
    <d v="2025-08-11T00:00:00"/>
    <x v="4"/>
    <s v=""/>
    <x v="222"/>
    <x v="1"/>
    <x v="1"/>
    <n v="33.39"/>
    <m/>
  </r>
  <r>
    <x v="409"/>
    <x v="503"/>
    <x v="58"/>
    <x v="0"/>
    <s v="  01 - 6 - 6115"/>
    <d v="2025-08-31T00:00:00"/>
    <x v="4"/>
    <s v=""/>
    <x v="223"/>
    <x v="1"/>
    <x v="1"/>
    <n v="-363.58"/>
    <m/>
  </r>
  <r>
    <x v="410"/>
    <x v="504"/>
    <x v="58"/>
    <x v="0"/>
    <s v="  01 - 3 - o/s:/Cmppag:(01)E00140/702"/>
    <d v="2025-08-11T00:00:00"/>
    <x v="4"/>
    <s v=""/>
    <x v="222"/>
    <x v="2"/>
    <x v="2"/>
    <n v="1539.65"/>
    <m/>
  </r>
  <r>
    <x v="411"/>
    <x v="505"/>
    <x v="58"/>
    <x v="1"/>
    <s v="  05 - 6 - 6047"/>
    <d v="2025-08-31T00:00:00"/>
    <x v="4"/>
    <s v=""/>
    <x v="224"/>
    <x v="2"/>
    <x v="2"/>
    <n v="63.07"/>
    <m/>
  </r>
  <r>
    <x v="412"/>
    <x v="506"/>
    <x v="58"/>
    <x v="2"/>
    <s v="  06 - 6 - 6038"/>
    <d v="2025-08-31T00:00:00"/>
    <x v="4"/>
    <s v=""/>
    <x v="225"/>
    <x v="2"/>
    <x v="2"/>
    <n v="37.1"/>
    <m/>
  </r>
  <r>
    <x v="413"/>
    <x v="507"/>
    <x v="58"/>
    <x v="5"/>
    <s v="  07 - 6 - 6037"/>
    <d v="2025-08-31T00:00:00"/>
    <x v="4"/>
    <s v=""/>
    <x v="226"/>
    <x v="2"/>
    <x v="2"/>
    <n v="77.91"/>
    <m/>
  </r>
  <r>
    <x v="414"/>
    <x v="508"/>
    <x v="58"/>
    <x v="3"/>
    <s v="  08 - 6 - 6054"/>
    <d v="2025-08-31T00:00:00"/>
    <x v="4"/>
    <s v=""/>
    <x v="227"/>
    <x v="2"/>
    <x v="2"/>
    <n v="152.11"/>
    <m/>
  </r>
  <r>
    <x v="415"/>
    <x v="509"/>
    <x v="58"/>
    <x v="4"/>
    <s v="  09 - 6 - 6054"/>
    <d v="2025-08-31T00:00:00"/>
    <x v="4"/>
    <s v=""/>
    <x v="226"/>
    <x v="2"/>
    <x v="2"/>
    <n v="33.39"/>
    <m/>
  </r>
  <r>
    <x v="416"/>
    <x v="510"/>
    <x v="59"/>
    <x v="0"/>
    <s v="  01 - 3 - o/s:/Cmppag:(01)E00140/702"/>
    <d v="2025-08-11T00:00:00"/>
    <x v="4"/>
    <s v=""/>
    <x v="222"/>
    <x v="1"/>
    <x v="1"/>
    <n v="1209.6"/>
    <m/>
  </r>
  <r>
    <x v="416"/>
    <x v="510"/>
    <x v="59"/>
    <x v="0"/>
    <s v="  01 - 3 - o/s:/Cmppag:(01)E00140/702"/>
    <d v="2025-08-11T00:00:00"/>
    <x v="4"/>
    <s v=""/>
    <x v="222"/>
    <x v="1"/>
    <x v="1"/>
    <n v="801.6"/>
    <m/>
  </r>
  <r>
    <x v="416"/>
    <x v="510"/>
    <x v="59"/>
    <x v="0"/>
    <s v="  01 - 3 - o/s:/Cmppag:(01)E00140/702"/>
    <d v="2025-08-11T00:00:00"/>
    <x v="4"/>
    <s v=""/>
    <x v="222"/>
    <x v="1"/>
    <x v="1"/>
    <n v="1287.68"/>
    <m/>
  </r>
  <r>
    <x v="416"/>
    <x v="510"/>
    <x v="59"/>
    <x v="0"/>
    <s v="  01 - 3 - o/s:/Cmppag:(01)E00140/702"/>
    <d v="2025-08-11T00:00:00"/>
    <x v="4"/>
    <s v=""/>
    <x v="222"/>
    <x v="1"/>
    <x v="1"/>
    <n v="1004.16"/>
    <m/>
  </r>
  <r>
    <x v="416"/>
    <x v="510"/>
    <x v="59"/>
    <x v="0"/>
    <s v="  01 - 3 - o/s:/Cmppag:(01)E00140/702"/>
    <d v="2025-08-11T00:00:00"/>
    <x v="4"/>
    <s v=""/>
    <x v="222"/>
    <x v="1"/>
    <x v="1"/>
    <n v="744"/>
    <m/>
  </r>
  <r>
    <x v="416"/>
    <x v="510"/>
    <x v="59"/>
    <x v="0"/>
    <s v="  01 - 6 - 6115"/>
    <d v="2025-08-31T00:00:00"/>
    <x v="4"/>
    <s v=""/>
    <x v="223"/>
    <x v="1"/>
    <x v="1"/>
    <n v="-5047.04"/>
    <m/>
  </r>
  <r>
    <x v="417"/>
    <x v="511"/>
    <x v="59"/>
    <x v="0"/>
    <s v="  01 - 3 - o/s:/Cmppag:(01)E00140/702"/>
    <d v="2025-08-11T00:00:00"/>
    <x v="4"/>
    <s v=""/>
    <x v="222"/>
    <x v="2"/>
    <x v="2"/>
    <n v="10893.44"/>
    <m/>
  </r>
  <r>
    <x v="418"/>
    <x v="512"/>
    <x v="59"/>
    <x v="1"/>
    <s v="  05 - 6 - 6047"/>
    <d v="2025-08-31T00:00:00"/>
    <x v="4"/>
    <s v=""/>
    <x v="224"/>
    <x v="2"/>
    <x v="2"/>
    <n v="1287.68"/>
    <m/>
  </r>
  <r>
    <x v="419"/>
    <x v="513"/>
    <x v="59"/>
    <x v="2"/>
    <s v="  06 - 6 - 6038"/>
    <d v="2025-08-31T00:00:00"/>
    <x v="4"/>
    <s v=""/>
    <x v="225"/>
    <x v="2"/>
    <x v="2"/>
    <n v="744"/>
    <m/>
  </r>
  <r>
    <x v="420"/>
    <x v="514"/>
    <x v="59"/>
    <x v="5"/>
    <s v="  07 - 6 - 6037"/>
    <d v="2025-08-31T00:00:00"/>
    <x v="4"/>
    <s v=""/>
    <x v="226"/>
    <x v="2"/>
    <x v="2"/>
    <n v="1209.6"/>
    <m/>
  </r>
  <r>
    <x v="421"/>
    <x v="515"/>
    <x v="59"/>
    <x v="3"/>
    <s v="  08 - 6 - 6054"/>
    <d v="2025-08-31T00:00:00"/>
    <x v="4"/>
    <s v=""/>
    <x v="227"/>
    <x v="2"/>
    <x v="2"/>
    <n v="801.6"/>
    <m/>
  </r>
  <r>
    <x v="422"/>
    <x v="516"/>
    <x v="59"/>
    <x v="4"/>
    <s v="  09 - 6 - 6054"/>
    <d v="2025-08-31T00:00:00"/>
    <x v="4"/>
    <s v=""/>
    <x v="226"/>
    <x v="2"/>
    <x v="2"/>
    <n v="1004.16"/>
    <m/>
  </r>
  <r>
    <x v="423"/>
    <x v="517"/>
    <x v="60"/>
    <x v="0"/>
    <s v="  01 - 3 - o/s:/Cmppag:(01)E00140/702"/>
    <d v="2025-08-11T00:00:00"/>
    <x v="4"/>
    <s v=""/>
    <x v="222"/>
    <x v="1"/>
    <x v="1"/>
    <n v="2150.2"/>
    <m/>
  </r>
  <r>
    <x v="423"/>
    <x v="517"/>
    <x v="60"/>
    <x v="0"/>
    <s v="  01 - 3 - o/s:/Cmppag:(01)E00140/702"/>
    <d v="2025-08-11T00:00:00"/>
    <x v="4"/>
    <s v=""/>
    <x v="222"/>
    <x v="1"/>
    <x v="1"/>
    <n v="1449.24"/>
    <m/>
  </r>
  <r>
    <x v="423"/>
    <x v="517"/>
    <x v="60"/>
    <x v="0"/>
    <s v="  01 - 3 - o/s:/Cmppag:(01)E00140/702"/>
    <d v="2025-08-11T00:00:00"/>
    <x v="4"/>
    <s v=""/>
    <x v="222"/>
    <x v="1"/>
    <x v="1"/>
    <n v="671.3200000000001"/>
    <m/>
  </r>
  <r>
    <x v="423"/>
    <x v="517"/>
    <x v="60"/>
    <x v="0"/>
    <s v="  01 - 3 - o/s:/Cmppag:(01)E00140/702"/>
    <d v="2025-08-11T00:00:00"/>
    <x v="4"/>
    <s v=""/>
    <x v="222"/>
    <x v="1"/>
    <x v="1"/>
    <n v="1653.6"/>
    <m/>
  </r>
  <r>
    <x v="423"/>
    <x v="517"/>
    <x v="60"/>
    <x v="0"/>
    <s v="  01 - 3 - o/s:/Cmppag:(01)E00140/702"/>
    <d v="2025-08-11T00:00:00"/>
    <x v="4"/>
    <s v=""/>
    <x v="222"/>
    <x v="1"/>
    <x v="1"/>
    <n v="1217.84"/>
    <m/>
  </r>
  <r>
    <x v="423"/>
    <x v="517"/>
    <x v="60"/>
    <x v="0"/>
    <s v="  01 - 6 - 6115"/>
    <d v="2025-08-31T00:00:00"/>
    <x v="4"/>
    <s v=""/>
    <x v="223"/>
    <x v="1"/>
    <x v="1"/>
    <n v="-7142.2"/>
    <m/>
  </r>
  <r>
    <x v="424"/>
    <x v="518"/>
    <x v="60"/>
    <x v="0"/>
    <s v="  01 - 3 - o/s:/Cmppag:(01)E00140/702"/>
    <d v="2025-08-11T00:00:00"/>
    <x v="4"/>
    <s v=""/>
    <x v="222"/>
    <x v="2"/>
    <x v="2"/>
    <n v="18513.56"/>
    <m/>
  </r>
  <r>
    <x v="425"/>
    <x v="519"/>
    <x v="60"/>
    <x v="1"/>
    <s v="  05 - 6 - 6047"/>
    <d v="2025-08-31T00:00:00"/>
    <x v="4"/>
    <s v=""/>
    <x v="224"/>
    <x v="2"/>
    <x v="2"/>
    <n v="2150.2"/>
    <m/>
  </r>
  <r>
    <x v="426"/>
    <x v="520"/>
    <x v="60"/>
    <x v="2"/>
    <s v="  06 - 6 - 6038"/>
    <d v="2025-08-31T00:00:00"/>
    <x v="4"/>
    <s v=""/>
    <x v="225"/>
    <x v="2"/>
    <x v="2"/>
    <n v="1217.84"/>
    <m/>
  </r>
  <r>
    <x v="427"/>
    <x v="521"/>
    <x v="60"/>
    <x v="5"/>
    <s v="  07 - 6 - 6037"/>
    <d v="2025-08-31T00:00:00"/>
    <x v="4"/>
    <s v=""/>
    <x v="226"/>
    <x v="2"/>
    <x v="2"/>
    <n v="671.3200000000001"/>
    <m/>
  </r>
  <r>
    <x v="428"/>
    <x v="522"/>
    <x v="60"/>
    <x v="3"/>
    <s v="  08 - 6 - 6054"/>
    <d v="2025-08-31T00:00:00"/>
    <x v="4"/>
    <s v=""/>
    <x v="227"/>
    <x v="2"/>
    <x v="2"/>
    <n v="1449.24"/>
    <m/>
  </r>
  <r>
    <x v="429"/>
    <x v="523"/>
    <x v="60"/>
    <x v="4"/>
    <s v="  09 - 6 - 6054"/>
    <d v="2025-08-31T00:00:00"/>
    <x v="4"/>
    <s v=""/>
    <x v="226"/>
    <x v="2"/>
    <x v="2"/>
    <n v="1653.6"/>
    <m/>
  </r>
  <r>
    <x v="430"/>
    <x v="524"/>
    <x v="61"/>
    <x v="0"/>
    <s v="  01 - 3 - o/s:/Cmppag:(01)E00140/702"/>
    <d v="2025-08-11T00:00:00"/>
    <x v="4"/>
    <s v=""/>
    <x v="222"/>
    <x v="4"/>
    <x v="3"/>
    <n v="807.3"/>
    <m/>
  </r>
  <r>
    <x v="430"/>
    <x v="524"/>
    <x v="61"/>
    <x v="0"/>
    <s v="  01 - 3 - o/s:/Cmppag:(01)E00140/702"/>
    <d v="2025-08-11T00:00:00"/>
    <x v="4"/>
    <s v=""/>
    <x v="222"/>
    <x v="4"/>
    <x v="3"/>
    <n v="24408"/>
    <m/>
  </r>
  <r>
    <x v="430"/>
    <x v="524"/>
    <x v="61"/>
    <x v="0"/>
    <s v="  01 - 3 - o/s:/Cmppag:(01)E00140/702"/>
    <d v="2025-08-11T00:00:00"/>
    <x v="4"/>
    <s v=""/>
    <x v="222"/>
    <x v="4"/>
    <x v="3"/>
    <n v="359.5"/>
    <m/>
  </r>
  <r>
    <x v="430"/>
    <x v="524"/>
    <x v="61"/>
    <x v="0"/>
    <s v="  01 - 3 - o/s:/Cmppag:(01)E00140/702"/>
    <d v="2025-08-11T00:00:00"/>
    <x v="4"/>
    <s v=""/>
    <x v="222"/>
    <x v="4"/>
    <x v="3"/>
    <n v="623.92"/>
    <m/>
  </r>
  <r>
    <x v="430"/>
    <x v="524"/>
    <x v="61"/>
    <x v="0"/>
    <s v="  01 - 3 - o/s:/Cmppag:(01)E00140/702"/>
    <d v="2025-08-11T00:00:00"/>
    <x v="4"/>
    <s v=""/>
    <x v="222"/>
    <x v="4"/>
    <x v="3"/>
    <n v="21618.16"/>
    <m/>
  </r>
  <r>
    <x v="431"/>
    <x v="525"/>
    <x v="61"/>
    <x v="0"/>
    <s v="  01 - 3 - o/s:/Cmppag:(01)E00140/702"/>
    <d v="2025-08-11T00:00:00"/>
    <x v="4"/>
    <s v=""/>
    <x v="222"/>
    <x v="1"/>
    <x v="1"/>
    <n v="1728.9"/>
    <m/>
  </r>
  <r>
    <x v="431"/>
    <x v="525"/>
    <x v="61"/>
    <x v="0"/>
    <s v="  01 - 3 - o/s:/Cmppag:(01)E00140/702"/>
    <d v="2025-08-11T00:00:00"/>
    <x v="4"/>
    <s v=""/>
    <x v="222"/>
    <x v="1"/>
    <x v="1"/>
    <n v="323.55"/>
    <m/>
  </r>
  <r>
    <x v="431"/>
    <x v="525"/>
    <x v="61"/>
    <x v="0"/>
    <s v="  01 - 3 - o/s:/Cmppag:(01)E00140/702"/>
    <d v="2025-08-11T00:00:00"/>
    <x v="4"/>
    <s v=""/>
    <x v="222"/>
    <x v="1"/>
    <x v="1"/>
    <n v="71.90000000000001"/>
    <m/>
  </r>
  <r>
    <x v="431"/>
    <x v="525"/>
    <x v="61"/>
    <x v="0"/>
    <s v="  01 - 3 - o/s:/Cmppag:(01)E00140/702"/>
    <d v="2025-08-11T00:00:00"/>
    <x v="4"/>
    <s v=""/>
    <x v="222"/>
    <x v="1"/>
    <x v="1"/>
    <n v="1491.6"/>
    <m/>
  </r>
  <r>
    <x v="431"/>
    <x v="525"/>
    <x v="61"/>
    <x v="0"/>
    <s v="  01 - 3 - o/s:/Cmppag:(01)E00140/702"/>
    <d v="2025-08-11T00:00:00"/>
    <x v="4"/>
    <s v=""/>
    <x v="222"/>
    <x v="1"/>
    <x v="1"/>
    <n v="251.65"/>
    <m/>
  </r>
  <r>
    <x v="431"/>
    <x v="525"/>
    <x v="61"/>
    <x v="0"/>
    <s v="  01 - 3 - o/s:/Cmppag:(01)E00140/702"/>
    <d v="2025-08-11T00:00:00"/>
    <x v="4"/>
    <s v=""/>
    <x v="222"/>
    <x v="1"/>
    <x v="1"/>
    <n v="71.90000000000001"/>
    <m/>
  </r>
  <r>
    <x v="431"/>
    <x v="525"/>
    <x v="61"/>
    <x v="0"/>
    <s v="  01 - 3 - o/s:/Cmppag:(01)E00140/702"/>
    <d v="2025-08-11T00:00:00"/>
    <x v="4"/>
    <s v=""/>
    <x v="222"/>
    <x v="1"/>
    <x v="1"/>
    <n v="1182.48"/>
    <m/>
  </r>
  <r>
    <x v="431"/>
    <x v="525"/>
    <x v="61"/>
    <x v="0"/>
    <s v="  01 - 3 - o/s:/Cmppag:(01)E00140/702"/>
    <d v="2025-08-11T00:00:00"/>
    <x v="4"/>
    <s v=""/>
    <x v="222"/>
    <x v="1"/>
    <x v="1"/>
    <n v="1364.4"/>
    <m/>
  </r>
  <r>
    <x v="431"/>
    <x v="525"/>
    <x v="61"/>
    <x v="0"/>
    <s v="  01 - 3 - o/s:/Cmppag:(01)E00140/702"/>
    <d v="2025-08-11T00:00:00"/>
    <x v="4"/>
    <s v=""/>
    <x v="222"/>
    <x v="1"/>
    <x v="1"/>
    <n v="1440.2"/>
    <m/>
  </r>
  <r>
    <x v="431"/>
    <x v="525"/>
    <x v="61"/>
    <x v="0"/>
    <s v="  01 - 3 - o/s:/Cmppag:(01)E00140/702"/>
    <d v="2025-08-11T00:00:00"/>
    <x v="4"/>
    <s v=""/>
    <x v="222"/>
    <x v="1"/>
    <x v="1"/>
    <n v="848.96"/>
    <m/>
  </r>
  <r>
    <x v="431"/>
    <x v="525"/>
    <x v="61"/>
    <x v="0"/>
    <s v="  01 - 3 - o/s:/Cmppag:(01)E00140/702"/>
    <d v="2025-08-11T00:00:00"/>
    <x v="4"/>
    <s v=""/>
    <x v="222"/>
    <x v="1"/>
    <x v="1"/>
    <n v="1500.84"/>
    <m/>
  </r>
  <r>
    <x v="431"/>
    <x v="525"/>
    <x v="61"/>
    <x v="0"/>
    <s v="  01 - 3 - o/s:/Cmppag:(01)E00140/702"/>
    <d v="2025-08-11T00:00:00"/>
    <x v="4"/>
    <s v=""/>
    <x v="222"/>
    <x v="1"/>
    <x v="1"/>
    <n v="1847.55"/>
    <m/>
  </r>
  <r>
    <x v="431"/>
    <x v="525"/>
    <x v="61"/>
    <x v="0"/>
    <s v="  01 - 3 - o/s:/Cmppag:(01)E00140/702"/>
    <d v="2025-08-11T00:00:00"/>
    <x v="4"/>
    <s v=""/>
    <x v="222"/>
    <x v="1"/>
    <x v="1"/>
    <n v="1356"/>
    <m/>
  </r>
  <r>
    <x v="431"/>
    <x v="525"/>
    <x v="61"/>
    <x v="0"/>
    <s v="  01 - 3 - o/s:/Cmppag:(01)E00140/702"/>
    <d v="2025-08-11T00:00:00"/>
    <x v="4"/>
    <s v=""/>
    <x v="222"/>
    <x v="1"/>
    <x v="1"/>
    <n v="1050.9"/>
    <m/>
  </r>
  <r>
    <x v="431"/>
    <x v="525"/>
    <x v="61"/>
    <x v="0"/>
    <s v="  01 - 6 - 6115"/>
    <d v="2025-08-31T00:00:00"/>
    <x v="4"/>
    <s v=""/>
    <x v="223"/>
    <x v="1"/>
    <x v="1"/>
    <n v="-14530.83"/>
    <m/>
  </r>
  <r>
    <x v="432"/>
    <x v="526"/>
    <x v="61"/>
    <x v="1"/>
    <s v="  05 - 6 - 6047"/>
    <d v="2025-08-31T00:00:00"/>
    <x v="4"/>
    <s v=""/>
    <x v="224"/>
    <x v="4"/>
    <x v="3"/>
    <n v="3492.65"/>
    <m/>
  </r>
  <r>
    <x v="433"/>
    <x v="527"/>
    <x v="61"/>
    <x v="2"/>
    <s v="  06 - 6 - 6038"/>
    <d v="2025-08-31T00:00:00"/>
    <x v="4"/>
    <s v=""/>
    <x v="225"/>
    <x v="4"/>
    <x v="3"/>
    <n v="1899.86"/>
    <m/>
  </r>
  <r>
    <x v="434"/>
    <x v="528"/>
    <x v="61"/>
    <x v="5"/>
    <s v="  07 - 6 - 6037"/>
    <d v="2025-08-31T00:00:00"/>
    <x v="4"/>
    <s v=""/>
    <x v="226"/>
    <x v="4"/>
    <x v="3"/>
    <n v="3420.29"/>
    <m/>
  </r>
  <r>
    <x v="435"/>
    <x v="529"/>
    <x v="61"/>
    <x v="3"/>
    <s v="  08 - 6 - 6054"/>
    <d v="2025-08-31T00:00:00"/>
    <x v="4"/>
    <s v=""/>
    <x v="227"/>
    <x v="4"/>
    <x v="3"/>
    <n v="2972.05"/>
    <m/>
  </r>
  <r>
    <x v="436"/>
    <x v="530"/>
    <x v="61"/>
    <x v="4"/>
    <s v="  09 - 6 - 6054"/>
    <d v="2025-08-31T00:00:00"/>
    <x v="4"/>
    <s v=""/>
    <x v="226"/>
    <x v="4"/>
    <x v="3"/>
    <n v="2745.98"/>
    <m/>
  </r>
  <r>
    <x v="437"/>
    <x v="531"/>
    <x v="62"/>
    <x v="0"/>
    <s v="  01 - 3 - o/s:/Cmppag:(01)E00140/702"/>
    <d v="2025-08-11T00:00:00"/>
    <x v="4"/>
    <s v=""/>
    <x v="222"/>
    <x v="1"/>
    <x v="1"/>
    <n v="100.56"/>
    <m/>
  </r>
  <r>
    <x v="437"/>
    <x v="531"/>
    <x v="62"/>
    <x v="0"/>
    <s v="  01 - 6 - 6115"/>
    <d v="2025-08-31T00:00:00"/>
    <x v="4"/>
    <s v=""/>
    <x v="223"/>
    <x v="1"/>
    <x v="1"/>
    <n v="-100.56"/>
    <m/>
  </r>
  <r>
    <x v="438"/>
    <x v="532"/>
    <x v="62"/>
    <x v="0"/>
    <s v="  01 - 3 - o/s:/Cmppag:(01)E001194/688"/>
    <d v="2025-07-21T00:00:00"/>
    <x v="4"/>
    <s v=""/>
    <x v="228"/>
    <x v="2"/>
    <x v="2"/>
    <n v="160"/>
    <m/>
  </r>
  <r>
    <x v="438"/>
    <x v="532"/>
    <x v="62"/>
    <x v="0"/>
    <s v="  01 - 3 - o/s:/Cmppag:(01)F00100001809/696"/>
    <d v="2025-07-21T00:00:00"/>
    <x v="4"/>
    <s v=""/>
    <x v="229"/>
    <x v="2"/>
    <x v="2"/>
    <n v="517.5"/>
    <m/>
  </r>
  <r>
    <x v="438"/>
    <x v="532"/>
    <x v="62"/>
    <x v="0"/>
    <s v="  01 - 3 - o/s:/Cmppag:(03)EB01260/697"/>
    <d v="2025-07-21T00:00:00"/>
    <x v="4"/>
    <s v=""/>
    <x v="230"/>
    <x v="2"/>
    <x v="2"/>
    <n v="298.5"/>
    <m/>
  </r>
  <r>
    <x v="438"/>
    <x v="532"/>
    <x v="62"/>
    <x v="0"/>
    <s v="  01 - 3 - o/s:/Cmppag:(01)F00100000105/710"/>
    <d v="2025-07-21T00:00:00"/>
    <x v="4"/>
    <s v=""/>
    <x v="231"/>
    <x v="2"/>
    <x v="2"/>
    <n v="407.5"/>
    <m/>
  </r>
  <r>
    <x v="438"/>
    <x v="532"/>
    <x v="62"/>
    <x v="0"/>
    <s v="  01 - 3 - o/s:/Cmppag:(01)E001101/686"/>
    <d v="2025-07-22T00:00:00"/>
    <x v="4"/>
    <s v=""/>
    <x v="232"/>
    <x v="2"/>
    <x v="2"/>
    <n v="468.5"/>
    <m/>
  </r>
  <r>
    <x v="438"/>
    <x v="532"/>
    <x v="62"/>
    <x v="0"/>
    <s v="  01 - 3 - o/s:/Cmppag:(01)E001320/694"/>
    <d v="2025-07-22T00:00:00"/>
    <x v="4"/>
    <s v=""/>
    <x v="233"/>
    <x v="2"/>
    <x v="2"/>
    <n v="643"/>
    <m/>
  </r>
  <r>
    <x v="438"/>
    <x v="532"/>
    <x v="62"/>
    <x v="0"/>
    <s v="  01 - 3 - o/s:/Cmppag:(01)E001110/687"/>
    <d v="2025-07-30T00:00:00"/>
    <x v="4"/>
    <s v=""/>
    <x v="234"/>
    <x v="2"/>
    <x v="2"/>
    <n v="162"/>
    <m/>
  </r>
  <r>
    <x v="438"/>
    <x v="532"/>
    <x v="62"/>
    <x v="0"/>
    <s v="  01 - 3 - o/s:/Cmppag:(01)E001189/695"/>
    <d v="2025-08-01T00:00:00"/>
    <x v="4"/>
    <s v=""/>
    <x v="235"/>
    <x v="2"/>
    <x v="2"/>
    <n v="225.5"/>
    <m/>
  </r>
  <r>
    <x v="438"/>
    <x v="532"/>
    <x v="62"/>
    <x v="0"/>
    <s v="  01 - 9 - 9705"/>
    <d v="2025-08-30T00:00:00"/>
    <x v="4"/>
    <s v=""/>
    <x v="236"/>
    <x v="2"/>
    <x v="2"/>
    <n v="31.7"/>
    <m/>
  </r>
  <r>
    <x v="438"/>
    <x v="532"/>
    <x v="62"/>
    <x v="0"/>
    <s v="  01 - 9 - 9707"/>
    <d v="2025-08-30T00:00:00"/>
    <x v="4"/>
    <s v=""/>
    <x v="237"/>
    <x v="2"/>
    <x v="2"/>
    <n v="3206.08"/>
    <m/>
  </r>
  <r>
    <x v="438"/>
    <x v="532"/>
    <x v="62"/>
    <x v="0"/>
    <s v="  01 - 9 - 9717"/>
    <d v="2025-08-30T00:00:00"/>
    <x v="4"/>
    <s v=""/>
    <x v="238"/>
    <x v="2"/>
    <x v="2"/>
    <n v="2232.74"/>
    <m/>
  </r>
  <r>
    <x v="438"/>
    <x v="532"/>
    <x v="62"/>
    <x v="0"/>
    <s v="  01 - 9 - 9733"/>
    <d v="2025-08-30T00:00:00"/>
    <x v="4"/>
    <s v=""/>
    <x v="239"/>
    <x v="2"/>
    <x v="2"/>
    <n v="2648.44"/>
    <m/>
  </r>
  <r>
    <x v="438"/>
    <x v="532"/>
    <x v="62"/>
    <x v="0"/>
    <s v="  01 - 9 - 9738"/>
    <d v="2025-08-30T00:00:00"/>
    <x v="4"/>
    <s v=""/>
    <x v="240"/>
    <x v="2"/>
    <x v="2"/>
    <n v="20793.22"/>
    <m/>
  </r>
  <r>
    <x v="439"/>
    <x v="533"/>
    <x v="62"/>
    <x v="1"/>
    <s v="  05 - 3 - o/s:/Cmppag:(01)E001224/92"/>
    <d v="2025-08-30T00:00:00"/>
    <x v="4"/>
    <s v=""/>
    <x v="241"/>
    <x v="2"/>
    <x v="2"/>
    <n v="198.5"/>
    <m/>
  </r>
  <r>
    <x v="439"/>
    <x v="533"/>
    <x v="62"/>
    <x v="1"/>
    <s v="  05 - 3 - o/s:/Cmppag:(01)E001258/89"/>
    <d v="2025-08-31T00:00:00"/>
    <x v="4"/>
    <s v=""/>
    <x v="242"/>
    <x v="2"/>
    <x v="2"/>
    <n v="773.5"/>
    <m/>
  </r>
  <r>
    <x v="439"/>
    <x v="533"/>
    <x v="62"/>
    <x v="1"/>
    <s v="  05 - 3 - o/s:/Cmppag:(03)EB0185/90"/>
    <d v="2025-08-31T00:00:00"/>
    <x v="4"/>
    <s v=""/>
    <x v="243"/>
    <x v="2"/>
    <x v="2"/>
    <n v="89"/>
    <m/>
  </r>
  <r>
    <x v="439"/>
    <x v="533"/>
    <x v="62"/>
    <x v="1"/>
    <s v="  05 - 3 - o/s:/Cmppag:(01)E001485/91"/>
    <d v="2025-08-31T00:00:00"/>
    <x v="4"/>
    <s v=""/>
    <x v="244"/>
    <x v="2"/>
    <x v="2"/>
    <n v="332.5"/>
    <m/>
  </r>
  <r>
    <x v="439"/>
    <x v="533"/>
    <x v="62"/>
    <x v="1"/>
    <s v="  05 - 3 - o/s:/Cmppag:(03)002000449/93"/>
    <d v="2025-08-31T00:00:00"/>
    <x v="4"/>
    <s v=""/>
    <x v="245"/>
    <x v="2"/>
    <x v="2"/>
    <n v="46"/>
    <m/>
  </r>
  <r>
    <x v="440"/>
    <x v="534"/>
    <x v="62"/>
    <x v="2"/>
    <s v="  06 - 3 - o/s:/Cmppag:(01)E00127/37"/>
    <d v="2025-07-02T00:00:00"/>
    <x v="4"/>
    <s v=""/>
    <x v="246"/>
    <x v="2"/>
    <x v="2"/>
    <n v="117"/>
    <m/>
  </r>
  <r>
    <x v="441"/>
    <x v="535"/>
    <x v="62"/>
    <x v="5"/>
    <s v="  07 - 3 - o/s:/Cmppag:(01)FT01 00000609/84"/>
    <d v="2025-08-31T00:00:00"/>
    <x v="4"/>
    <s v=""/>
    <x v="247"/>
    <x v="2"/>
    <x v="2"/>
    <n v="241.5"/>
    <m/>
  </r>
  <r>
    <x v="442"/>
    <x v="536"/>
    <x v="62"/>
    <x v="4"/>
    <s v="  09 - 6 - 6054"/>
    <d v="2025-08-31T00:00:00"/>
    <x v="4"/>
    <s v=""/>
    <x v="226"/>
    <x v="2"/>
    <x v="2"/>
    <n v="100.56"/>
    <m/>
  </r>
  <r>
    <x v="443"/>
    <x v="537"/>
    <x v="63"/>
    <x v="0"/>
    <s v="  01 - 3 - o/s:/Cmppag:(01)E001631/703"/>
    <d v="2025-08-12T00:00:00"/>
    <x v="4"/>
    <s v=""/>
    <x v="248"/>
    <x v="2"/>
    <x v="2"/>
    <n v="22051.29"/>
    <m/>
  </r>
  <r>
    <x v="444"/>
    <x v="538"/>
    <x v="64"/>
    <x v="0"/>
    <s v="  01 - 6 - 6102"/>
    <d v="2025-08-31T00:00:00"/>
    <x v="4"/>
    <s v=""/>
    <x v="249"/>
    <x v="2"/>
    <x v="2"/>
    <n v="1130"/>
    <m/>
  </r>
  <r>
    <x v="444"/>
    <x v="538"/>
    <x v="64"/>
    <x v="0"/>
    <s v="  01 - 6 - 6102"/>
    <d v="2025-08-31T00:00:00"/>
    <x v="4"/>
    <s v=""/>
    <x v="249"/>
    <x v="2"/>
    <x v="2"/>
    <n v="678"/>
    <m/>
  </r>
  <r>
    <x v="444"/>
    <x v="538"/>
    <x v="64"/>
    <x v="0"/>
    <s v="  01 - 6 - 6102"/>
    <d v="2025-08-31T00:00:00"/>
    <x v="4"/>
    <s v=""/>
    <x v="249"/>
    <x v="2"/>
    <x v="2"/>
    <n v="301.33"/>
    <m/>
  </r>
  <r>
    <x v="445"/>
    <x v="539"/>
    <x v="65"/>
    <x v="0"/>
    <s v="  01 - 3 - o/s:/Cmppag:(07)E00159/124"/>
    <d v="2025-07-17T00:00:00"/>
    <x v="4"/>
    <s v=""/>
    <x v="250"/>
    <x v="0"/>
    <x v="0"/>
    <n v="-40000"/>
    <m/>
  </r>
  <r>
    <x v="446"/>
    <x v="540"/>
    <x v="65"/>
    <x v="0"/>
    <s v="  01 - 3 - o/s:/Cmppag:(01)E0019/704"/>
    <d v="2025-08-25T00:00:00"/>
    <x v="4"/>
    <s v=""/>
    <x v="251"/>
    <x v="1"/>
    <x v="1"/>
    <n v="3000"/>
    <m/>
  </r>
  <r>
    <x v="447"/>
    <x v="541"/>
    <x v="66"/>
    <x v="0"/>
    <s v="  01 - 3 - o/s:/Cmppag:(01)F0010005026/485"/>
    <d v="2025-07-15T00:00:00"/>
    <x v="4"/>
    <s v=""/>
    <x v="252"/>
    <x v="0"/>
    <x v="0"/>
    <n v="2333.57"/>
    <m/>
  </r>
  <r>
    <x v="447"/>
    <x v="541"/>
    <x v="66"/>
    <x v="0"/>
    <s v="  01 - 3 - o/s:/Cmppag:(01)F0010005027/485"/>
    <d v="2025-07-16T00:00:00"/>
    <x v="4"/>
    <s v=""/>
    <x v="253"/>
    <x v="0"/>
    <x v="0"/>
    <n v="2333.57"/>
    <m/>
  </r>
  <r>
    <x v="447"/>
    <x v="541"/>
    <x v="66"/>
    <x v="0"/>
    <s v="  01 - 3 - o/s:/Cmppag:(01)E001383/530"/>
    <d v="2025-07-19T00:00:00"/>
    <x v="4"/>
    <s v=""/>
    <x v="254"/>
    <x v="0"/>
    <x v="0"/>
    <n v="28000"/>
    <m/>
  </r>
  <r>
    <x v="447"/>
    <x v="541"/>
    <x v="66"/>
    <x v="0"/>
    <s v="  01 - 3 - o/s:/Cmppag:(01)E001297/657"/>
    <d v="2025-08-01T00:00:00"/>
    <x v="4"/>
    <s v=""/>
    <x v="255"/>
    <x v="0"/>
    <x v="0"/>
    <n v="8585"/>
    <m/>
  </r>
  <r>
    <x v="447"/>
    <x v="541"/>
    <x v="66"/>
    <x v="0"/>
    <s v="  01 - 3 - o/s:/Cmppag:(01)E001298/667"/>
    <d v="2025-08-01T00:00:00"/>
    <x v="4"/>
    <s v=""/>
    <x v="256"/>
    <x v="0"/>
    <x v="0"/>
    <n v="10530"/>
    <m/>
  </r>
  <r>
    <x v="447"/>
    <x v="541"/>
    <x v="66"/>
    <x v="0"/>
    <s v="  01 - 3 - o/s:/Cmppag:(01)E001209/124"/>
    <d v="2025-08-04T00:00:00"/>
    <x v="4"/>
    <s v=""/>
    <x v="250"/>
    <x v="0"/>
    <x v="0"/>
    <n v="40000"/>
    <m/>
  </r>
  <r>
    <x v="447"/>
    <x v="541"/>
    <x v="66"/>
    <x v="0"/>
    <s v="  01 - 3 - o/s:/Cmppag:(01)E001225/538"/>
    <d v="2025-08-11T00:00:00"/>
    <x v="4"/>
    <s v=""/>
    <x v="257"/>
    <x v="0"/>
    <x v="0"/>
    <n v="14077.4"/>
    <m/>
  </r>
  <r>
    <x v="448"/>
    <x v="542"/>
    <x v="66"/>
    <x v="0"/>
    <s v="  01 - 3 - o/s:/Cmppag:(01)E0013291/637"/>
    <d v="2025-07-24T00:00:00"/>
    <x v="4"/>
    <s v=""/>
    <x v="258"/>
    <x v="1"/>
    <x v="1"/>
    <n v="12500"/>
    <m/>
  </r>
  <r>
    <x v="448"/>
    <x v="542"/>
    <x v="66"/>
    <x v="0"/>
    <s v="  01 - 6 - 6104"/>
    <d v="2025-08-31T00:00:00"/>
    <x v="4"/>
    <s v=""/>
    <x v="259"/>
    <x v="1"/>
    <x v="1"/>
    <n v="-12500"/>
    <m/>
  </r>
  <r>
    <x v="449"/>
    <x v="543"/>
    <x v="66"/>
    <x v="1"/>
    <s v="  05 - 3 - o/s:/Cmppag:(01)E00156/87"/>
    <d v="2025-08-21T00:00:00"/>
    <x v="4"/>
    <s v=""/>
    <x v="260"/>
    <x v="0"/>
    <x v="0"/>
    <n v="3250"/>
    <m/>
  </r>
  <r>
    <x v="449"/>
    <x v="543"/>
    <x v="66"/>
    <x v="1"/>
    <s v="  05 - 3 - o/s:/Cmppag:(01)E00156/87"/>
    <d v="2025-08-21T00:00:00"/>
    <x v="4"/>
    <s v=""/>
    <x v="260"/>
    <x v="0"/>
    <x v="0"/>
    <n v="3050"/>
    <m/>
  </r>
  <r>
    <x v="450"/>
    <x v="544"/>
    <x v="66"/>
    <x v="3"/>
    <s v="  08 - 6 - 6047"/>
    <d v="2025-08-31T00:00:00"/>
    <x v="4"/>
    <s v=""/>
    <x v="261"/>
    <x v="0"/>
    <x v="0"/>
    <n v="12500"/>
    <m/>
  </r>
  <r>
    <x v="451"/>
    <x v="545"/>
    <x v="66"/>
    <x v="4"/>
    <s v="  09 - 3 - o/s:/Cmppag:(02)E00153/77"/>
    <d v="2025-08-28T00:00:00"/>
    <x v="4"/>
    <s v=""/>
    <x v="262"/>
    <x v="0"/>
    <x v="0"/>
    <n v="1800"/>
    <m/>
  </r>
  <r>
    <x v="452"/>
    <x v="546"/>
    <x v="67"/>
    <x v="0"/>
    <s v="  01 - 3 - o/s:/Cmppag:(01)E0011369/698"/>
    <d v="2025-08-07T00:00:00"/>
    <x v="4"/>
    <s v=""/>
    <x v="263"/>
    <x v="0"/>
    <x v="0"/>
    <n v="15459.79"/>
    <m/>
  </r>
  <r>
    <x v="452"/>
    <x v="546"/>
    <x v="67"/>
    <x v="0"/>
    <s v="  01 - 3 - o/s:/Cmppag:(01)E0013/370"/>
    <d v="2025-08-08T00:00:00"/>
    <x v="4"/>
    <s v=""/>
    <x v="264"/>
    <x v="0"/>
    <x v="0"/>
    <n v="2502"/>
    <m/>
  </r>
  <r>
    <x v="452"/>
    <x v="546"/>
    <x v="67"/>
    <x v="0"/>
    <s v="  01 - 3 - o/s:/Cmppag:(01)E0013/372"/>
    <d v="2025-08-08T00:00:00"/>
    <x v="4"/>
    <s v=""/>
    <x v="265"/>
    <x v="0"/>
    <x v="0"/>
    <n v="2892"/>
    <m/>
  </r>
  <r>
    <x v="452"/>
    <x v="546"/>
    <x v="67"/>
    <x v="0"/>
    <s v="  01 - 3 - o/s:/Cmppag:(01)E0014/370"/>
    <d v="2025-08-21T00:00:00"/>
    <x v="4"/>
    <s v=""/>
    <x v="266"/>
    <x v="0"/>
    <x v="0"/>
    <n v="2585.4"/>
    <m/>
  </r>
  <r>
    <x v="452"/>
    <x v="546"/>
    <x v="67"/>
    <x v="0"/>
    <s v="  01 - 3 - o/s:/Cmppag:(01)E0014/372"/>
    <d v="2025-08-21T00:00:00"/>
    <x v="4"/>
    <s v=""/>
    <x v="267"/>
    <x v="0"/>
    <x v="0"/>
    <n v="2988.4"/>
    <m/>
  </r>
  <r>
    <x v="452"/>
    <x v="546"/>
    <x v="67"/>
    <x v="0"/>
    <s v="  01 - 3 - o/s:/Cmppag:(01)E0011382/732"/>
    <d v="2025-08-25T00:00:00"/>
    <x v="4"/>
    <s v=""/>
    <x v="268"/>
    <x v="0"/>
    <x v="0"/>
    <n v="16757.62"/>
    <m/>
  </r>
  <r>
    <x v="453"/>
    <x v="547"/>
    <x v="68"/>
    <x v="0"/>
    <s v="  01 - 8 - 3062"/>
    <d v="2025-08-30T00:00:00"/>
    <x v="4"/>
    <s v=""/>
    <x v="33"/>
    <x v="1"/>
    <x v="1"/>
    <n v="68"/>
    <m/>
  </r>
  <r>
    <x v="454"/>
    <x v="548"/>
    <x v="69"/>
    <x v="0"/>
    <s v="  01 - 3 - o/s:/Cmppag:(01)FQQ1004050/671"/>
    <d v="2025-07-11T00:00:00"/>
    <x v="4"/>
    <s v=""/>
    <x v="269"/>
    <x v="0"/>
    <x v="0"/>
    <n v="246"/>
    <m/>
  </r>
  <r>
    <x v="454"/>
    <x v="548"/>
    <x v="69"/>
    <x v="0"/>
    <s v="  01 - 3 - o/s:/Cmppag:(01)FQQ1004051/673"/>
    <d v="2025-07-11T00:00:00"/>
    <x v="4"/>
    <s v=""/>
    <x v="270"/>
    <x v="0"/>
    <x v="0"/>
    <n v="356"/>
    <m/>
  </r>
  <r>
    <x v="454"/>
    <x v="548"/>
    <x v="69"/>
    <x v="0"/>
    <s v="  01 - 3 - o/s:/Cmppag:(01)FQQ1004051/673"/>
    <d v="2025-07-11T00:00:00"/>
    <x v="4"/>
    <s v=""/>
    <x v="270"/>
    <x v="0"/>
    <x v="0"/>
    <n v="1675"/>
    <m/>
  </r>
  <r>
    <x v="455"/>
    <x v="549"/>
    <x v="69"/>
    <x v="0"/>
    <s v="  01 - 3 - o/s:/Cmppag:(01)FQQ1004050/671"/>
    <d v="2025-07-11T00:00:00"/>
    <x v="4"/>
    <s v=""/>
    <x v="269"/>
    <x v="1"/>
    <x v="1"/>
    <n v="40"/>
    <m/>
  </r>
  <r>
    <x v="455"/>
    <x v="549"/>
    <x v="69"/>
    <x v="0"/>
    <s v="  01 - 3 - o/s:/Cmppag:(01)FQQ1004050/671"/>
    <d v="2025-07-11T00:00:00"/>
    <x v="4"/>
    <s v=""/>
    <x v="269"/>
    <x v="1"/>
    <x v="1"/>
    <n v="303"/>
    <m/>
  </r>
  <r>
    <x v="455"/>
    <x v="549"/>
    <x v="69"/>
    <x v="0"/>
    <s v="  01 - 3 - o/s:/Cmppag:(01)FQQ1004050/671"/>
    <d v="2025-07-11T00:00:00"/>
    <x v="4"/>
    <s v=""/>
    <x v="269"/>
    <x v="1"/>
    <x v="1"/>
    <n v="50"/>
    <m/>
  </r>
  <r>
    <x v="455"/>
    <x v="549"/>
    <x v="69"/>
    <x v="0"/>
    <s v="  01 - 3 - o/s:/Cmppag:(01)FQQ1004051/673"/>
    <d v="2025-07-11T00:00:00"/>
    <x v="4"/>
    <s v=""/>
    <x v="270"/>
    <x v="1"/>
    <x v="1"/>
    <n v="156"/>
    <m/>
  </r>
  <r>
    <x v="455"/>
    <x v="549"/>
    <x v="69"/>
    <x v="0"/>
    <s v="  01 - 3 - o/s:/Cmppag:(01)FQQ1004051/673"/>
    <d v="2025-07-11T00:00:00"/>
    <x v="4"/>
    <s v=""/>
    <x v="270"/>
    <x v="1"/>
    <x v="1"/>
    <n v="816"/>
    <m/>
  </r>
  <r>
    <x v="456"/>
    <x v="550"/>
    <x v="69"/>
    <x v="0"/>
    <s v="  01 - 3 - o/s:/Cmppag:(01)FQQ1004050/671"/>
    <d v="2025-07-11T00:00:00"/>
    <x v="4"/>
    <s v=""/>
    <x v="269"/>
    <x v="2"/>
    <x v="2"/>
    <n v="32"/>
    <m/>
  </r>
  <r>
    <x v="456"/>
    <x v="550"/>
    <x v="69"/>
    <x v="0"/>
    <s v="  01 - 3 - o/s:/Cmppag:(01)FQQ1004051/673"/>
    <d v="2025-07-11T00:00:00"/>
    <x v="4"/>
    <s v=""/>
    <x v="270"/>
    <x v="2"/>
    <x v="2"/>
    <n v="220"/>
    <m/>
  </r>
  <r>
    <x v="457"/>
    <x v="551"/>
    <x v="69"/>
    <x v="1"/>
    <s v="  05 - 6 - 6036"/>
    <d v="2025-08-31T00:00:00"/>
    <x v="4"/>
    <s v=""/>
    <x v="19"/>
    <x v="0"/>
    <x v="0"/>
    <n v="24"/>
    <m/>
  </r>
  <r>
    <x v="457"/>
    <x v="551"/>
    <x v="69"/>
    <x v="1"/>
    <s v="  05 - 6 - 6036"/>
    <d v="2025-08-31T00:00:00"/>
    <x v="4"/>
    <s v=""/>
    <x v="19"/>
    <x v="0"/>
    <x v="0"/>
    <n v="36"/>
    <m/>
  </r>
  <r>
    <x v="458"/>
    <x v="552"/>
    <x v="69"/>
    <x v="1"/>
    <s v="  05 - 6 - 6036"/>
    <d v="2025-08-31T00:00:00"/>
    <x v="4"/>
    <s v=""/>
    <x v="19"/>
    <x v="1"/>
    <x v="1"/>
    <n v="28"/>
    <m/>
  </r>
  <r>
    <x v="459"/>
    <x v="553"/>
    <x v="69"/>
    <x v="2"/>
    <s v="  06 - 3 - o/s:/Cmppag:(01)F00200000575/35"/>
    <d v="2025-07-08T00:00:00"/>
    <x v="4"/>
    <s v=""/>
    <x v="271"/>
    <x v="0"/>
    <x v="0"/>
    <n v="40"/>
    <m/>
  </r>
  <r>
    <x v="459"/>
    <x v="553"/>
    <x v="69"/>
    <x v="2"/>
    <s v="  06 - 3 - o/s:/Cmppag:(01)F00200000575/35"/>
    <d v="2025-07-08T00:00:00"/>
    <x v="4"/>
    <s v=""/>
    <x v="271"/>
    <x v="0"/>
    <x v="0"/>
    <n v="30"/>
    <m/>
  </r>
  <r>
    <x v="459"/>
    <x v="553"/>
    <x v="69"/>
    <x v="2"/>
    <s v="  06 - 6 - 6024"/>
    <d v="2025-08-31T00:00:00"/>
    <x v="4"/>
    <s v=""/>
    <x v="20"/>
    <x v="0"/>
    <x v="0"/>
    <n v="90"/>
    <m/>
  </r>
  <r>
    <x v="460"/>
    <x v="554"/>
    <x v="69"/>
    <x v="2"/>
    <s v="  06 - 3 - o/s:/Cmppag:(01)F00200000575/35"/>
    <d v="2025-07-08T00:00:00"/>
    <x v="4"/>
    <s v=""/>
    <x v="271"/>
    <x v="1"/>
    <x v="1"/>
    <n v="20"/>
    <m/>
  </r>
  <r>
    <x v="460"/>
    <x v="554"/>
    <x v="69"/>
    <x v="2"/>
    <s v="  06 - 6 - 6024"/>
    <d v="2025-08-31T00:00:00"/>
    <x v="4"/>
    <s v=""/>
    <x v="20"/>
    <x v="1"/>
    <x v="1"/>
    <n v="23"/>
    <m/>
  </r>
  <r>
    <x v="460"/>
    <x v="554"/>
    <x v="69"/>
    <x v="2"/>
    <s v="  06 - 6 - 6024"/>
    <d v="2025-08-31T00:00:00"/>
    <x v="4"/>
    <s v=""/>
    <x v="20"/>
    <x v="1"/>
    <x v="1"/>
    <n v="23"/>
    <m/>
  </r>
  <r>
    <x v="460"/>
    <x v="554"/>
    <x v="69"/>
    <x v="2"/>
    <s v="  06 - 6 - 6024"/>
    <d v="2025-08-31T00:00:00"/>
    <x v="4"/>
    <s v=""/>
    <x v="20"/>
    <x v="1"/>
    <x v="1"/>
    <n v="38"/>
    <m/>
  </r>
  <r>
    <x v="460"/>
    <x v="554"/>
    <x v="69"/>
    <x v="2"/>
    <s v="  06 - 6 - 6024"/>
    <d v="2025-08-31T00:00:00"/>
    <x v="4"/>
    <s v=""/>
    <x v="20"/>
    <x v="1"/>
    <x v="1"/>
    <n v="30.5"/>
    <m/>
  </r>
  <r>
    <x v="460"/>
    <x v="554"/>
    <x v="69"/>
    <x v="2"/>
    <s v="  06 - 6 - 6024"/>
    <d v="2025-08-31T00:00:00"/>
    <x v="4"/>
    <s v=""/>
    <x v="20"/>
    <x v="1"/>
    <x v="1"/>
    <n v="15"/>
    <m/>
  </r>
  <r>
    <x v="460"/>
    <x v="554"/>
    <x v="69"/>
    <x v="2"/>
    <s v="  06 - 6 - 6024"/>
    <d v="2025-08-31T00:00:00"/>
    <x v="4"/>
    <s v=""/>
    <x v="20"/>
    <x v="1"/>
    <x v="1"/>
    <n v="5"/>
    <m/>
  </r>
  <r>
    <x v="460"/>
    <x v="554"/>
    <x v="69"/>
    <x v="2"/>
    <s v="  06 - 6 - 6024"/>
    <d v="2025-08-31T00:00:00"/>
    <x v="4"/>
    <s v=""/>
    <x v="20"/>
    <x v="1"/>
    <x v="1"/>
    <n v="5"/>
    <m/>
  </r>
  <r>
    <x v="461"/>
    <x v="555"/>
    <x v="69"/>
    <x v="2"/>
    <s v="  06 - 6 - 6024"/>
    <d v="2025-08-31T00:00:00"/>
    <x v="4"/>
    <s v=""/>
    <x v="20"/>
    <x v="2"/>
    <x v="2"/>
    <n v="10"/>
    <m/>
  </r>
  <r>
    <x v="462"/>
    <x v="556"/>
    <x v="69"/>
    <x v="5"/>
    <s v="  07 - 6 - 6023"/>
    <d v="2025-08-31T00:00:00"/>
    <x v="4"/>
    <s v=""/>
    <x v="21"/>
    <x v="1"/>
    <x v="1"/>
    <n v="31.5"/>
    <m/>
  </r>
  <r>
    <x v="463"/>
    <x v="557"/>
    <x v="69"/>
    <x v="5"/>
    <s v="  07 - 6 - 6023"/>
    <d v="2025-08-31T00:00:00"/>
    <x v="4"/>
    <s v=""/>
    <x v="21"/>
    <x v="2"/>
    <x v="2"/>
    <n v="13"/>
    <m/>
  </r>
  <r>
    <x v="463"/>
    <x v="557"/>
    <x v="69"/>
    <x v="5"/>
    <s v="  07 - 6 - 6023"/>
    <d v="2025-08-31T00:00:00"/>
    <x v="4"/>
    <s v=""/>
    <x v="21"/>
    <x v="2"/>
    <x v="2"/>
    <n v="13"/>
    <m/>
  </r>
  <r>
    <x v="463"/>
    <x v="557"/>
    <x v="69"/>
    <x v="5"/>
    <s v="  07 - 6 - 6023"/>
    <d v="2025-08-31T00:00:00"/>
    <x v="4"/>
    <s v=""/>
    <x v="21"/>
    <x v="2"/>
    <x v="2"/>
    <n v="13"/>
    <m/>
  </r>
  <r>
    <x v="464"/>
    <x v="558"/>
    <x v="69"/>
    <x v="3"/>
    <s v="  08 - 6 - 6043"/>
    <d v="2025-08-31T00:00:00"/>
    <x v="4"/>
    <s v=""/>
    <x v="37"/>
    <x v="0"/>
    <x v="0"/>
    <n v="100"/>
    <m/>
  </r>
  <r>
    <x v="464"/>
    <x v="558"/>
    <x v="69"/>
    <x v="3"/>
    <s v="  08 - 6 - 6043"/>
    <d v="2025-08-31T00:00:00"/>
    <x v="4"/>
    <s v=""/>
    <x v="37"/>
    <x v="0"/>
    <x v="0"/>
    <n v="50"/>
    <m/>
  </r>
  <r>
    <x v="464"/>
    <x v="558"/>
    <x v="69"/>
    <x v="3"/>
    <s v="  08 - 6 - 6043"/>
    <d v="2025-08-31T00:00:00"/>
    <x v="4"/>
    <s v=""/>
    <x v="37"/>
    <x v="0"/>
    <x v="0"/>
    <n v="33"/>
    <m/>
  </r>
  <r>
    <x v="464"/>
    <x v="558"/>
    <x v="69"/>
    <x v="3"/>
    <s v="  08 - 6 - 6043"/>
    <d v="2025-08-31T00:00:00"/>
    <x v="4"/>
    <s v=""/>
    <x v="37"/>
    <x v="0"/>
    <x v="0"/>
    <n v="20"/>
    <m/>
  </r>
  <r>
    <x v="464"/>
    <x v="558"/>
    <x v="69"/>
    <x v="3"/>
    <s v="  08 - 6 - 6043"/>
    <d v="2025-08-31T00:00:00"/>
    <x v="4"/>
    <s v=""/>
    <x v="37"/>
    <x v="0"/>
    <x v="0"/>
    <n v="20"/>
    <m/>
  </r>
  <r>
    <x v="465"/>
    <x v="559"/>
    <x v="69"/>
    <x v="3"/>
    <s v="  08 - 6 - 6043"/>
    <d v="2025-08-31T00:00:00"/>
    <x v="4"/>
    <s v=""/>
    <x v="37"/>
    <x v="1"/>
    <x v="1"/>
    <n v="10"/>
    <m/>
  </r>
  <r>
    <x v="465"/>
    <x v="559"/>
    <x v="69"/>
    <x v="3"/>
    <s v="  08 - 6 - 6043"/>
    <d v="2025-08-31T00:00:00"/>
    <x v="4"/>
    <s v=""/>
    <x v="37"/>
    <x v="1"/>
    <x v="1"/>
    <n v="10"/>
    <m/>
  </r>
  <r>
    <x v="465"/>
    <x v="559"/>
    <x v="69"/>
    <x v="3"/>
    <s v="  08 - 6 - 6043"/>
    <d v="2025-08-31T00:00:00"/>
    <x v="4"/>
    <s v=""/>
    <x v="37"/>
    <x v="1"/>
    <x v="1"/>
    <n v="50"/>
    <m/>
  </r>
  <r>
    <x v="466"/>
    <x v="560"/>
    <x v="69"/>
    <x v="3"/>
    <s v="  08 - 6 - 6043"/>
    <d v="2025-08-31T00:00:00"/>
    <x v="4"/>
    <s v=""/>
    <x v="37"/>
    <x v="2"/>
    <x v="2"/>
    <n v="10"/>
    <m/>
  </r>
  <r>
    <x v="467"/>
    <x v="561"/>
    <x v="70"/>
    <x v="0"/>
    <s v="  01 - 6 - 6001"/>
    <d v="2025-08-05T00:00:00"/>
    <x v="4"/>
    <s v=""/>
    <x v="272"/>
    <x v="1"/>
    <x v="1"/>
    <n v="11"/>
    <m/>
  </r>
  <r>
    <x v="467"/>
    <x v="561"/>
    <x v="70"/>
    <x v="0"/>
    <s v="  01 - 6 - 6009"/>
    <d v="2025-08-13T00:00:00"/>
    <x v="4"/>
    <s v=""/>
    <x v="273"/>
    <x v="1"/>
    <x v="1"/>
    <n v="53.5"/>
    <m/>
  </r>
  <r>
    <x v="467"/>
    <x v="561"/>
    <x v="70"/>
    <x v="0"/>
    <s v="  01 - 6 - 6041"/>
    <d v="2025-08-26T00:00:00"/>
    <x v="4"/>
    <s v=""/>
    <x v="274"/>
    <x v="1"/>
    <x v="1"/>
    <n v="193.5"/>
    <m/>
  </r>
  <r>
    <x v="468"/>
    <x v="562"/>
    <x v="71"/>
    <x v="0"/>
    <s v="  01 - 6 - 6022"/>
    <d v="2025-08-14T00:00:00"/>
    <x v="4"/>
    <s v=""/>
    <x v="275"/>
    <x v="1"/>
    <x v="1"/>
    <n v="30"/>
    <m/>
  </r>
  <r>
    <x v="468"/>
    <x v="562"/>
    <x v="71"/>
    <x v="0"/>
    <s v="  01 - 6 - 6036"/>
    <d v="2025-08-22T00:00:00"/>
    <x v="4"/>
    <s v=""/>
    <x v="276"/>
    <x v="1"/>
    <x v="1"/>
    <n v="100"/>
    <m/>
  </r>
  <r>
    <x v="468"/>
    <x v="562"/>
    <x v="71"/>
    <x v="0"/>
    <s v="  01 - 6 - 6049"/>
    <d v="2025-08-26T00:00:00"/>
    <x v="4"/>
    <s v=""/>
    <x v="277"/>
    <x v="1"/>
    <x v="1"/>
    <n v="100"/>
    <m/>
  </r>
  <r>
    <x v="468"/>
    <x v="562"/>
    <x v="71"/>
    <x v="0"/>
    <s v="  01 - 6 - 6079"/>
    <d v="2025-08-29T00:00:00"/>
    <x v="4"/>
    <s v=""/>
    <x v="278"/>
    <x v="1"/>
    <x v="1"/>
    <n v="90"/>
    <m/>
  </r>
  <r>
    <x v="469"/>
    <x v="563"/>
    <x v="72"/>
    <x v="0"/>
    <s v="  01 - 6 - 6034"/>
    <d v="2025-08-21T00:00:00"/>
    <x v="4"/>
    <s v=""/>
    <x v="279"/>
    <x v="0"/>
    <x v="0"/>
    <n v="515"/>
    <m/>
  </r>
  <r>
    <x v="469"/>
    <x v="563"/>
    <x v="72"/>
    <x v="0"/>
    <s v="  01 - 6 - 6056"/>
    <d v="2025-08-26T00:00:00"/>
    <x v="4"/>
    <s v=""/>
    <x v="280"/>
    <x v="0"/>
    <x v="0"/>
    <n v="100"/>
    <m/>
  </r>
  <r>
    <x v="470"/>
    <x v="564"/>
    <x v="72"/>
    <x v="0"/>
    <s v="  01 - 3 - o/s:/Cmppag:(01)E00140/702"/>
    <d v="2025-08-11T00:00:00"/>
    <x v="4"/>
    <s v=""/>
    <x v="222"/>
    <x v="1"/>
    <x v="1"/>
    <n v="857.6900000000001"/>
    <m/>
  </r>
  <r>
    <x v="470"/>
    <x v="564"/>
    <x v="72"/>
    <x v="0"/>
    <s v="  01 - 3 - o/s:/Cmppag:(01)E00140/702"/>
    <d v="2025-08-11T00:00:00"/>
    <x v="4"/>
    <s v=""/>
    <x v="222"/>
    <x v="1"/>
    <x v="1"/>
    <n v="73.27"/>
    <m/>
  </r>
  <r>
    <x v="470"/>
    <x v="564"/>
    <x v="72"/>
    <x v="0"/>
    <s v="  01 - 3 - o/s:/Cmppag:(01)E00140/702"/>
    <d v="2025-08-11T00:00:00"/>
    <x v="4"/>
    <s v=""/>
    <x v="222"/>
    <x v="1"/>
    <x v="1"/>
    <n v="103.44"/>
    <m/>
  </r>
  <r>
    <x v="470"/>
    <x v="564"/>
    <x v="72"/>
    <x v="0"/>
    <s v="  01 - 6 - 6026"/>
    <d v="2025-08-18T00:00:00"/>
    <x v="4"/>
    <s v=""/>
    <x v="281"/>
    <x v="1"/>
    <x v="1"/>
    <n v="120"/>
    <m/>
  </r>
  <r>
    <x v="470"/>
    <x v="564"/>
    <x v="72"/>
    <x v="0"/>
    <s v="  01 - 6 - 6033"/>
    <d v="2025-08-21T00:00:00"/>
    <x v="4"/>
    <s v=""/>
    <x v="282"/>
    <x v="1"/>
    <x v="1"/>
    <n v="801.3"/>
    <m/>
  </r>
  <r>
    <x v="470"/>
    <x v="564"/>
    <x v="72"/>
    <x v="0"/>
    <s v="  01 - 3 - o/s:/Cmppag:(01)E0011/741"/>
    <d v="2025-08-28T00:00:00"/>
    <x v="4"/>
    <s v=""/>
    <x v="283"/>
    <x v="1"/>
    <x v="1"/>
    <n v="900"/>
    <m/>
  </r>
  <r>
    <x v="470"/>
    <x v="564"/>
    <x v="72"/>
    <x v="0"/>
    <s v="  01 - 6 - 6115"/>
    <d v="2025-08-31T00:00:00"/>
    <x v="4"/>
    <s v=""/>
    <x v="223"/>
    <x v="1"/>
    <x v="1"/>
    <n v="-1034.4"/>
    <m/>
  </r>
  <r>
    <x v="471"/>
    <x v="565"/>
    <x v="72"/>
    <x v="0"/>
    <s v="  01 - 3 - o/s:/Cmppag:(02)E00147/579"/>
    <d v="2025-08-04T00:00:00"/>
    <x v="4"/>
    <s v=""/>
    <x v="284"/>
    <x v="2"/>
    <x v="2"/>
    <n v="1245"/>
    <m/>
  </r>
  <r>
    <x v="471"/>
    <x v="565"/>
    <x v="72"/>
    <x v="0"/>
    <s v="  01 - 3 - o/s:/Cmppag:(02)E00180/504"/>
    <d v="2025-08-08T00:00:00"/>
    <x v="4"/>
    <s v=""/>
    <x v="285"/>
    <x v="2"/>
    <x v="2"/>
    <n v="1500"/>
    <m/>
  </r>
  <r>
    <x v="471"/>
    <x v="565"/>
    <x v="72"/>
    <x v="0"/>
    <s v="  01 - 3 - o/s:/Cmppag:(02)E00116/634"/>
    <d v="2025-08-09T00:00:00"/>
    <x v="4"/>
    <s v=""/>
    <x v="286"/>
    <x v="2"/>
    <x v="2"/>
    <n v="965"/>
    <m/>
  </r>
  <r>
    <x v="471"/>
    <x v="565"/>
    <x v="72"/>
    <x v="0"/>
    <s v="  01 - 3 - o/s:/Cmppag:(01)E00140/702"/>
    <d v="2025-08-11T00:00:00"/>
    <x v="4"/>
    <s v=""/>
    <x v="222"/>
    <x v="2"/>
    <x v="2"/>
    <n v="318.94"/>
    <m/>
  </r>
  <r>
    <x v="472"/>
    <x v="566"/>
    <x v="72"/>
    <x v="1"/>
    <s v="  05 - 3 - o/s:/Cmppag:(01)E0014/77"/>
    <d v="2025-08-25T00:00:00"/>
    <x v="4"/>
    <s v=""/>
    <x v="287"/>
    <x v="2"/>
    <x v="2"/>
    <n v="450"/>
    <m/>
  </r>
  <r>
    <x v="473"/>
    <x v="567"/>
    <x v="72"/>
    <x v="5"/>
    <s v="  07 - 6 - 6037"/>
    <d v="2025-08-31T00:00:00"/>
    <x v="4"/>
    <s v=""/>
    <x v="226"/>
    <x v="2"/>
    <x v="2"/>
    <n v="73.27"/>
    <m/>
  </r>
  <r>
    <x v="474"/>
    <x v="568"/>
    <x v="72"/>
    <x v="3"/>
    <s v="  08 - 6 - 6043"/>
    <d v="2025-08-31T00:00:00"/>
    <x v="4"/>
    <s v=""/>
    <x v="37"/>
    <x v="0"/>
    <x v="0"/>
    <n v="208"/>
    <m/>
  </r>
  <r>
    <x v="474"/>
    <x v="568"/>
    <x v="72"/>
    <x v="3"/>
    <s v="  08 - 6 - 6043"/>
    <d v="2025-08-31T00:00:00"/>
    <x v="4"/>
    <s v=""/>
    <x v="37"/>
    <x v="0"/>
    <x v="0"/>
    <n v="100"/>
    <m/>
  </r>
  <r>
    <x v="475"/>
    <x v="569"/>
    <x v="72"/>
    <x v="3"/>
    <s v="  08 - 6 - 6054"/>
    <d v="2025-08-31T00:00:00"/>
    <x v="4"/>
    <s v=""/>
    <x v="227"/>
    <x v="2"/>
    <x v="2"/>
    <n v="103.44"/>
    <m/>
  </r>
  <r>
    <x v="476"/>
    <x v="570"/>
    <x v="72"/>
    <x v="4"/>
    <s v="  09 - 6 - 6054"/>
    <d v="2025-08-31T00:00:00"/>
    <x v="4"/>
    <s v=""/>
    <x v="226"/>
    <x v="2"/>
    <x v="2"/>
    <n v="857.6900000000001"/>
    <m/>
  </r>
  <r>
    <x v="477"/>
    <x v="571"/>
    <x v="73"/>
    <x v="3"/>
    <s v="  08 - 6 - 6043"/>
    <d v="2025-08-31T00:00:00"/>
    <x v="4"/>
    <s v=""/>
    <x v="37"/>
    <x v="0"/>
    <x v="0"/>
    <n v="150"/>
    <m/>
  </r>
  <r>
    <x v="478"/>
    <x v="572"/>
    <x v="74"/>
    <x v="0"/>
    <s v="  01 - 6 - 6010"/>
    <d v="2025-08-13T00:00:00"/>
    <x v="4"/>
    <s v=""/>
    <x v="288"/>
    <x v="1"/>
    <x v="1"/>
    <n v="51.2"/>
    <m/>
  </r>
  <r>
    <x v="479"/>
    <x v="573"/>
    <x v="75"/>
    <x v="0"/>
    <s v="  01 - 9 - 9016"/>
    <d v="2025-08-30T00:00:00"/>
    <x v="4"/>
    <s v=""/>
    <x v="289"/>
    <x v="1"/>
    <x v="1"/>
    <n v="39"/>
    <m/>
  </r>
  <r>
    <x v="479"/>
    <x v="573"/>
    <x v="75"/>
    <x v="0"/>
    <s v="  01 - 9 - 9017"/>
    <d v="2025-08-30T00:00:00"/>
    <x v="4"/>
    <s v=""/>
    <x v="290"/>
    <x v="1"/>
    <x v="1"/>
    <n v="14.2"/>
    <m/>
  </r>
  <r>
    <x v="479"/>
    <x v="573"/>
    <x v="75"/>
    <x v="0"/>
    <s v="  01 - 9 - 9018"/>
    <d v="2025-08-30T00:00:00"/>
    <x v="4"/>
    <s v=""/>
    <x v="291"/>
    <x v="1"/>
    <x v="1"/>
    <n v="13"/>
    <m/>
  </r>
  <r>
    <x v="479"/>
    <x v="573"/>
    <x v="75"/>
    <x v="0"/>
    <s v="  01 - 9 - 9019"/>
    <d v="2025-08-30T00:00:00"/>
    <x v="4"/>
    <s v=""/>
    <x v="292"/>
    <x v="1"/>
    <x v="1"/>
    <n v="8.6"/>
    <m/>
  </r>
  <r>
    <x v="479"/>
    <x v="573"/>
    <x v="75"/>
    <x v="0"/>
    <s v="  01 - 9 - 9028"/>
    <d v="2025-08-30T00:00:00"/>
    <x v="4"/>
    <s v=""/>
    <x v="293"/>
    <x v="1"/>
    <x v="1"/>
    <n v="37.5"/>
    <m/>
  </r>
  <r>
    <x v="479"/>
    <x v="573"/>
    <x v="75"/>
    <x v="0"/>
    <s v="  01 - 9 - 9031"/>
    <d v="2025-08-30T00:00:00"/>
    <x v="4"/>
    <s v=""/>
    <x v="294"/>
    <x v="1"/>
    <x v="1"/>
    <n v="7.7"/>
    <m/>
  </r>
  <r>
    <x v="479"/>
    <x v="573"/>
    <x v="75"/>
    <x v="0"/>
    <s v="  01 - 9 - 9033"/>
    <d v="2025-08-30T00:00:00"/>
    <x v="4"/>
    <s v=""/>
    <x v="295"/>
    <x v="1"/>
    <x v="1"/>
    <n v="11.15"/>
    <m/>
  </r>
  <r>
    <x v="479"/>
    <x v="573"/>
    <x v="75"/>
    <x v="0"/>
    <s v="  01 - 9 - 9034"/>
    <d v="2025-08-30T00:00:00"/>
    <x v="4"/>
    <s v=""/>
    <x v="296"/>
    <x v="1"/>
    <x v="1"/>
    <n v="7.7"/>
    <m/>
  </r>
  <r>
    <x v="479"/>
    <x v="573"/>
    <x v="75"/>
    <x v="0"/>
    <s v="  01 - 9 - 9035"/>
    <d v="2025-08-30T00:00:00"/>
    <x v="4"/>
    <s v=""/>
    <x v="297"/>
    <x v="1"/>
    <x v="1"/>
    <n v="0.7"/>
    <m/>
  </r>
  <r>
    <x v="479"/>
    <x v="573"/>
    <x v="75"/>
    <x v="0"/>
    <s v="  01 - 9 - 9039"/>
    <d v="2025-08-30T00:00:00"/>
    <x v="4"/>
    <s v=""/>
    <x v="298"/>
    <x v="1"/>
    <x v="1"/>
    <n v="51.8"/>
    <m/>
  </r>
  <r>
    <x v="479"/>
    <x v="573"/>
    <x v="75"/>
    <x v="0"/>
    <s v="  01 - 9 - 9044"/>
    <d v="2025-08-30T00:00:00"/>
    <x v="4"/>
    <s v=""/>
    <x v="299"/>
    <x v="1"/>
    <x v="1"/>
    <n v="9.199999999999999"/>
    <m/>
  </r>
  <r>
    <x v="479"/>
    <x v="573"/>
    <x v="75"/>
    <x v="0"/>
    <s v="  01 - 9 - 9705"/>
    <d v="2025-08-30T00:00:00"/>
    <x v="4"/>
    <s v=""/>
    <x v="236"/>
    <x v="1"/>
    <x v="1"/>
    <n v="42.32"/>
    <m/>
  </r>
  <r>
    <x v="479"/>
    <x v="573"/>
    <x v="75"/>
    <x v="0"/>
    <s v="  01 - 9 - 9707"/>
    <d v="2025-08-30T00:00:00"/>
    <x v="4"/>
    <s v=""/>
    <x v="237"/>
    <x v="1"/>
    <x v="1"/>
    <n v="10.4"/>
    <m/>
  </r>
  <r>
    <x v="480"/>
    <x v="574"/>
    <x v="76"/>
    <x v="0"/>
    <s v="  01 - 6 - 6103"/>
    <d v="2025-08-31T00:00:00"/>
    <x v="4"/>
    <s v=""/>
    <x v="300"/>
    <x v="2"/>
    <x v="2"/>
    <n v="27561.14"/>
    <m/>
  </r>
  <r>
    <x v="481"/>
    <x v="575"/>
    <x v="76"/>
    <x v="1"/>
    <s v="  05 - 6 - 6039"/>
    <d v="2025-08-31T00:00:00"/>
    <x v="4"/>
    <s v=""/>
    <x v="300"/>
    <x v="2"/>
    <x v="2"/>
    <n v="1319.87"/>
    <m/>
  </r>
  <r>
    <x v="482"/>
    <x v="576"/>
    <x v="76"/>
    <x v="2"/>
    <s v="  06 - 6 - 6031"/>
    <d v="2025-08-31T00:00:00"/>
    <x v="4"/>
    <s v=""/>
    <x v="300"/>
    <x v="2"/>
    <x v="2"/>
    <n v="921.42"/>
    <m/>
  </r>
  <r>
    <x v="483"/>
    <x v="577"/>
    <x v="76"/>
    <x v="5"/>
    <s v="  07 - 6 - 6033"/>
    <d v="2025-08-31T00:00:00"/>
    <x v="4"/>
    <s v=""/>
    <x v="300"/>
    <x v="2"/>
    <x v="2"/>
    <n v="714.48"/>
    <m/>
  </r>
  <r>
    <x v="484"/>
    <x v="578"/>
    <x v="76"/>
    <x v="3"/>
    <s v="  08 - 6 - 6045"/>
    <d v="2025-08-31T00:00:00"/>
    <x v="4"/>
    <s v=""/>
    <x v="300"/>
    <x v="2"/>
    <x v="2"/>
    <n v="698.5"/>
    <m/>
  </r>
  <r>
    <x v="485"/>
    <x v="579"/>
    <x v="76"/>
    <x v="4"/>
    <s v="  09 - 6 - 6045"/>
    <d v="2025-08-31T00:00:00"/>
    <x v="4"/>
    <s v=""/>
    <x v="300"/>
    <x v="2"/>
    <x v="2"/>
    <n v="782.5700000000001"/>
    <m/>
  </r>
  <r>
    <x v="486"/>
    <x v="580"/>
    <x v="77"/>
    <x v="0"/>
    <s v="  01 - 3 - o/s:/Cmppag:(01)F01484233/690"/>
    <d v="2025-07-14T00:00:00"/>
    <x v="4"/>
    <s v=""/>
    <x v="301"/>
    <x v="0"/>
    <x v="0"/>
    <n v="19.93"/>
    <m/>
  </r>
  <r>
    <x v="486"/>
    <x v="580"/>
    <x v="77"/>
    <x v="0"/>
    <s v="  01 - 3 - o/s:/Cmppag:(01)F01484233/690"/>
    <d v="2025-07-14T00:00:00"/>
    <x v="4"/>
    <s v=""/>
    <x v="301"/>
    <x v="0"/>
    <x v="0"/>
    <n v="9.23"/>
    <m/>
  </r>
  <r>
    <x v="486"/>
    <x v="580"/>
    <x v="77"/>
    <x v="0"/>
    <s v="  01 - 3 - o/s:/Cmppag:(01)F01484233/690"/>
    <d v="2025-07-14T00:00:00"/>
    <x v="4"/>
    <s v=""/>
    <x v="301"/>
    <x v="0"/>
    <x v="0"/>
    <n v="20"/>
    <m/>
  </r>
  <r>
    <x v="486"/>
    <x v="580"/>
    <x v="77"/>
    <x v="0"/>
    <s v="  01 - 3 - o/s:/Cmppag:(01)F01484233/690"/>
    <d v="2025-07-14T00:00:00"/>
    <x v="4"/>
    <s v=""/>
    <x v="301"/>
    <x v="0"/>
    <x v="0"/>
    <n v="28.33"/>
    <m/>
  </r>
  <r>
    <x v="486"/>
    <x v="580"/>
    <x v="77"/>
    <x v="0"/>
    <s v="  01 - 3 - o/s:/Cmppag:(01)F01484233/690"/>
    <d v="2025-07-14T00:00:00"/>
    <x v="4"/>
    <s v=""/>
    <x v="301"/>
    <x v="0"/>
    <x v="0"/>
    <n v="10.97"/>
    <m/>
  </r>
  <r>
    <x v="486"/>
    <x v="580"/>
    <x v="77"/>
    <x v="0"/>
    <s v="  01 - 3 - o/s:/Cmppag:(01)F01484233/690"/>
    <d v="2025-07-14T00:00:00"/>
    <x v="4"/>
    <s v=""/>
    <x v="301"/>
    <x v="0"/>
    <x v="0"/>
    <n v="26.88"/>
    <m/>
  </r>
  <r>
    <x v="486"/>
    <x v="580"/>
    <x v="77"/>
    <x v="0"/>
    <s v="  01 - 3 - o/s:/Cmppag:(01)F01484233/690"/>
    <d v="2025-07-14T00:00:00"/>
    <x v="4"/>
    <s v=""/>
    <x v="301"/>
    <x v="0"/>
    <x v="0"/>
    <n v="390.13"/>
    <m/>
  </r>
  <r>
    <x v="486"/>
    <x v="580"/>
    <x v="77"/>
    <x v="0"/>
    <s v="  01 - 3 - o/s:/Cmppag:(01)F01484233/690"/>
    <d v="2025-07-14T00:00:00"/>
    <x v="4"/>
    <s v=""/>
    <x v="301"/>
    <x v="0"/>
    <x v="0"/>
    <n v="51.71"/>
    <m/>
  </r>
  <r>
    <x v="486"/>
    <x v="580"/>
    <x v="77"/>
    <x v="0"/>
    <s v="  01 - 3 - o/s:/Cmppag:(01)F01484233/690"/>
    <d v="2025-07-14T00:00:00"/>
    <x v="4"/>
    <s v=""/>
    <x v="301"/>
    <x v="0"/>
    <x v="0"/>
    <n v="59.47"/>
    <m/>
  </r>
  <r>
    <x v="486"/>
    <x v="580"/>
    <x v="77"/>
    <x v="0"/>
    <s v="  01 - 3 - o/s:/Cmppag:(01)F01484233/690"/>
    <d v="2025-07-14T00:00:00"/>
    <x v="4"/>
    <s v=""/>
    <x v="301"/>
    <x v="0"/>
    <x v="0"/>
    <n v="103.31"/>
    <m/>
  </r>
  <r>
    <x v="487"/>
    <x v="581"/>
    <x v="77"/>
    <x v="0"/>
    <s v="  01 - 3 - o/s:/Cmppag:(01)F01484233/690"/>
    <d v="2025-07-14T00:00:00"/>
    <x v="4"/>
    <s v=""/>
    <x v="301"/>
    <x v="3"/>
    <x v="3"/>
    <n v="10.36"/>
    <m/>
  </r>
  <r>
    <x v="488"/>
    <x v="582"/>
    <x v="77"/>
    <x v="0"/>
    <s v="  01 - 3 - o/s:/Cmppag:(01)F01484233/690"/>
    <d v="2025-07-14T00:00:00"/>
    <x v="4"/>
    <s v=""/>
    <x v="301"/>
    <x v="1"/>
    <x v="1"/>
    <n v="72.38"/>
    <m/>
  </r>
  <r>
    <x v="488"/>
    <x v="582"/>
    <x v="77"/>
    <x v="0"/>
    <s v="  01 - 3 - o/s:/Cmppag:(01)F01484233/690"/>
    <d v="2025-07-14T00:00:00"/>
    <x v="4"/>
    <s v=""/>
    <x v="301"/>
    <x v="1"/>
    <x v="1"/>
    <n v="21.77"/>
    <m/>
  </r>
  <r>
    <x v="488"/>
    <x v="582"/>
    <x v="77"/>
    <x v="0"/>
    <s v="  01 - 3 - o/s:/Cmppag:(01)F01484233/690"/>
    <d v="2025-07-14T00:00:00"/>
    <x v="4"/>
    <s v=""/>
    <x v="301"/>
    <x v="1"/>
    <x v="1"/>
    <n v="15.03"/>
    <m/>
  </r>
  <r>
    <x v="488"/>
    <x v="582"/>
    <x v="77"/>
    <x v="0"/>
    <s v="  01 - 3 - o/s:/Cmppag:(01)F01484233/690"/>
    <d v="2025-07-14T00:00:00"/>
    <x v="4"/>
    <s v=""/>
    <x v="301"/>
    <x v="1"/>
    <x v="1"/>
    <n v="100.8"/>
    <m/>
  </r>
  <r>
    <x v="488"/>
    <x v="582"/>
    <x v="77"/>
    <x v="0"/>
    <s v="  01 - 3 - o/s:/Cmppag:(01)F01484233/690"/>
    <d v="2025-07-14T00:00:00"/>
    <x v="4"/>
    <s v=""/>
    <x v="301"/>
    <x v="1"/>
    <x v="1"/>
    <n v="96.11"/>
    <m/>
  </r>
  <r>
    <x v="488"/>
    <x v="582"/>
    <x v="77"/>
    <x v="0"/>
    <s v="  01 - 3 - o/s:/Cmppag:(01)F01484233/690"/>
    <d v="2025-07-14T00:00:00"/>
    <x v="4"/>
    <s v=""/>
    <x v="301"/>
    <x v="1"/>
    <x v="1"/>
    <n v="53.46"/>
    <m/>
  </r>
  <r>
    <x v="488"/>
    <x v="582"/>
    <x v="77"/>
    <x v="0"/>
    <s v="  01 - 3 - o/s:/Cmppag:(01)F01484233/690"/>
    <d v="2025-07-14T00:00:00"/>
    <x v="4"/>
    <s v=""/>
    <x v="301"/>
    <x v="1"/>
    <x v="1"/>
    <n v="51.06"/>
    <m/>
  </r>
  <r>
    <x v="488"/>
    <x v="582"/>
    <x v="77"/>
    <x v="0"/>
    <s v="  01 - 3 - o/s:/Cmppag:(01)F01484233/690"/>
    <d v="2025-07-14T00:00:00"/>
    <x v="4"/>
    <s v=""/>
    <x v="301"/>
    <x v="1"/>
    <x v="1"/>
    <n v="102.33"/>
    <m/>
  </r>
  <r>
    <x v="488"/>
    <x v="582"/>
    <x v="77"/>
    <x v="0"/>
    <s v="  01 - 3 - o/s:/Cmppag:(01)F01484233/690"/>
    <d v="2025-07-14T00:00:00"/>
    <x v="4"/>
    <s v=""/>
    <x v="301"/>
    <x v="1"/>
    <x v="1"/>
    <n v="102.92"/>
    <m/>
  </r>
  <r>
    <x v="488"/>
    <x v="582"/>
    <x v="77"/>
    <x v="0"/>
    <s v="  01 - 3 - o/s:/Cmppag:(01)F01484233/690"/>
    <d v="2025-07-14T00:00:00"/>
    <x v="4"/>
    <s v=""/>
    <x v="301"/>
    <x v="1"/>
    <x v="1"/>
    <n v="58.08"/>
    <m/>
  </r>
  <r>
    <x v="488"/>
    <x v="582"/>
    <x v="77"/>
    <x v="0"/>
    <s v="  01 - 3 - o/s:/Cmppag:(01)F01484233/690"/>
    <d v="2025-07-14T00:00:00"/>
    <x v="4"/>
    <s v=""/>
    <x v="301"/>
    <x v="1"/>
    <x v="1"/>
    <n v="11.6"/>
    <m/>
  </r>
  <r>
    <x v="488"/>
    <x v="582"/>
    <x v="77"/>
    <x v="0"/>
    <s v="  01 - 3 - o/s:/Cmppag:(01)F01484233/690"/>
    <d v="2025-07-14T00:00:00"/>
    <x v="4"/>
    <s v=""/>
    <x v="301"/>
    <x v="1"/>
    <x v="1"/>
    <n v="20.74"/>
    <m/>
  </r>
  <r>
    <x v="488"/>
    <x v="582"/>
    <x v="77"/>
    <x v="0"/>
    <s v="  01 - 3 - o/s:/Cmppag:(01)F01484233/690"/>
    <d v="2025-07-14T00:00:00"/>
    <x v="4"/>
    <s v=""/>
    <x v="301"/>
    <x v="1"/>
    <x v="1"/>
    <n v="10.36"/>
    <m/>
  </r>
  <r>
    <x v="488"/>
    <x v="582"/>
    <x v="77"/>
    <x v="0"/>
    <s v="  01 - 3 - o/s:/Cmppag:(01)F01484233/690"/>
    <d v="2025-07-14T00:00:00"/>
    <x v="4"/>
    <s v=""/>
    <x v="301"/>
    <x v="1"/>
    <x v="1"/>
    <n v="35.75"/>
    <m/>
  </r>
  <r>
    <x v="488"/>
    <x v="582"/>
    <x v="77"/>
    <x v="0"/>
    <s v="  01 - 3 - o/s:/Cmppag:(01)F01484233/690"/>
    <d v="2025-07-14T00:00:00"/>
    <x v="4"/>
    <s v=""/>
    <x v="301"/>
    <x v="1"/>
    <x v="1"/>
    <n v="13.06"/>
    <m/>
  </r>
  <r>
    <x v="488"/>
    <x v="582"/>
    <x v="77"/>
    <x v="0"/>
    <s v="  01 - 3 - o/s:/Cmppag:(01)F01484233/690"/>
    <d v="2025-07-14T00:00:00"/>
    <x v="4"/>
    <s v=""/>
    <x v="301"/>
    <x v="1"/>
    <x v="1"/>
    <n v="11.89"/>
    <m/>
  </r>
  <r>
    <x v="488"/>
    <x v="582"/>
    <x v="77"/>
    <x v="0"/>
    <s v="  01 - 3 - o/s:/Cmppag:(01)F01484233/690"/>
    <d v="2025-07-14T00:00:00"/>
    <x v="4"/>
    <s v=""/>
    <x v="301"/>
    <x v="1"/>
    <x v="1"/>
    <n v="126.1"/>
    <m/>
  </r>
  <r>
    <x v="488"/>
    <x v="582"/>
    <x v="77"/>
    <x v="0"/>
    <s v="  01 - 3 - o/s:/Cmppag:(01)F01484233/690"/>
    <d v="2025-07-14T00:00:00"/>
    <x v="4"/>
    <s v=""/>
    <x v="301"/>
    <x v="1"/>
    <x v="1"/>
    <n v="14.54"/>
    <m/>
  </r>
  <r>
    <x v="488"/>
    <x v="582"/>
    <x v="77"/>
    <x v="0"/>
    <s v="  01 - 3 - o/s:/Cmppag:(01)F01484233/690"/>
    <d v="2025-07-14T00:00:00"/>
    <x v="4"/>
    <s v=""/>
    <x v="301"/>
    <x v="1"/>
    <x v="1"/>
    <n v="12.89"/>
    <m/>
  </r>
  <r>
    <x v="488"/>
    <x v="582"/>
    <x v="77"/>
    <x v="0"/>
    <s v="  01 - 6 - 6113"/>
    <d v="2025-08-31T00:00:00"/>
    <x v="4"/>
    <s v=""/>
    <x v="302"/>
    <x v="1"/>
    <x v="1"/>
    <n v="-425.34"/>
    <m/>
  </r>
  <r>
    <x v="489"/>
    <x v="583"/>
    <x v="77"/>
    <x v="0"/>
    <s v="  01 - 3 - o/s:/Cmppag:(01)F01484233/690"/>
    <d v="2025-07-14T00:00:00"/>
    <x v="4"/>
    <s v=""/>
    <x v="301"/>
    <x v="2"/>
    <x v="2"/>
    <n v="10.56"/>
    <m/>
  </r>
  <r>
    <x v="489"/>
    <x v="583"/>
    <x v="77"/>
    <x v="0"/>
    <s v="  01 - 3 - o/s:/Cmppag:(01)F01484233/690"/>
    <d v="2025-07-14T00:00:00"/>
    <x v="4"/>
    <s v=""/>
    <x v="301"/>
    <x v="2"/>
    <x v="2"/>
    <n v="124.89"/>
    <m/>
  </r>
  <r>
    <x v="489"/>
    <x v="583"/>
    <x v="77"/>
    <x v="0"/>
    <s v="  01 - 3 - o/s:/Cmppag:(01)F01484233/690"/>
    <d v="2025-07-14T00:00:00"/>
    <x v="4"/>
    <s v=""/>
    <x v="301"/>
    <x v="2"/>
    <x v="2"/>
    <n v="21.89"/>
    <m/>
  </r>
  <r>
    <x v="489"/>
    <x v="583"/>
    <x v="77"/>
    <x v="0"/>
    <s v="  01 - 3 - o/s:/Cmppag:(01)F01484233/690"/>
    <d v="2025-07-14T00:00:00"/>
    <x v="4"/>
    <s v=""/>
    <x v="301"/>
    <x v="2"/>
    <x v="2"/>
    <n v="33.57"/>
    <m/>
  </r>
  <r>
    <x v="489"/>
    <x v="583"/>
    <x v="77"/>
    <x v="0"/>
    <s v="  01 - 3 - o/s:/Cmppag:(01)F01484233/690"/>
    <d v="2025-07-14T00:00:00"/>
    <x v="4"/>
    <s v=""/>
    <x v="301"/>
    <x v="2"/>
    <x v="2"/>
    <n v="37.92"/>
    <m/>
  </r>
  <r>
    <x v="490"/>
    <x v="584"/>
    <x v="77"/>
    <x v="1"/>
    <s v="  05 - 6 - 6045"/>
    <d v="2025-08-31T00:00:00"/>
    <x v="4"/>
    <s v=""/>
    <x v="303"/>
    <x v="0"/>
    <x v="0"/>
    <n v="4.54"/>
    <m/>
  </r>
  <r>
    <x v="490"/>
    <x v="584"/>
    <x v="77"/>
    <x v="1"/>
    <s v="  05 - 6 - 6045"/>
    <d v="2025-08-31T00:00:00"/>
    <x v="4"/>
    <s v=""/>
    <x v="303"/>
    <x v="0"/>
    <x v="0"/>
    <n v="8.779999999999999"/>
    <m/>
  </r>
  <r>
    <x v="490"/>
    <x v="584"/>
    <x v="77"/>
    <x v="1"/>
    <s v="  05 - 6 - 6045"/>
    <d v="2025-08-31T00:00:00"/>
    <x v="4"/>
    <s v=""/>
    <x v="303"/>
    <x v="0"/>
    <x v="0"/>
    <n v="6.8"/>
    <m/>
  </r>
  <r>
    <x v="490"/>
    <x v="584"/>
    <x v="77"/>
    <x v="1"/>
    <s v="  05 - 6 - 6045"/>
    <d v="2025-08-31T00:00:00"/>
    <x v="4"/>
    <s v=""/>
    <x v="303"/>
    <x v="0"/>
    <x v="0"/>
    <n v="6.8"/>
    <m/>
  </r>
  <r>
    <x v="490"/>
    <x v="584"/>
    <x v="77"/>
    <x v="1"/>
    <s v="  05 - 6 - 6045"/>
    <d v="2025-08-31T00:00:00"/>
    <x v="4"/>
    <s v=""/>
    <x v="303"/>
    <x v="0"/>
    <x v="0"/>
    <n v="10.7"/>
    <m/>
  </r>
  <r>
    <x v="490"/>
    <x v="584"/>
    <x v="77"/>
    <x v="1"/>
    <s v="  05 - 6 - 6045"/>
    <d v="2025-08-31T00:00:00"/>
    <x v="4"/>
    <s v=""/>
    <x v="303"/>
    <x v="0"/>
    <x v="0"/>
    <n v="10.26"/>
    <m/>
  </r>
  <r>
    <x v="490"/>
    <x v="584"/>
    <x v="77"/>
    <x v="1"/>
    <s v="  05 - 6 - 6045"/>
    <d v="2025-08-31T00:00:00"/>
    <x v="4"/>
    <s v=""/>
    <x v="303"/>
    <x v="0"/>
    <x v="0"/>
    <n v="10.56"/>
    <m/>
  </r>
  <r>
    <x v="490"/>
    <x v="584"/>
    <x v="77"/>
    <x v="1"/>
    <s v="  05 - 6 - 6045"/>
    <d v="2025-08-31T00:00:00"/>
    <x v="4"/>
    <s v=""/>
    <x v="303"/>
    <x v="0"/>
    <x v="0"/>
    <n v="6.8"/>
    <m/>
  </r>
  <r>
    <x v="490"/>
    <x v="584"/>
    <x v="77"/>
    <x v="1"/>
    <s v="  05 - 6 - 6045"/>
    <d v="2025-08-31T00:00:00"/>
    <x v="4"/>
    <s v=""/>
    <x v="303"/>
    <x v="0"/>
    <x v="0"/>
    <n v="6.8"/>
    <m/>
  </r>
  <r>
    <x v="490"/>
    <x v="584"/>
    <x v="77"/>
    <x v="1"/>
    <s v="  05 - 6 - 6045"/>
    <d v="2025-08-31T00:00:00"/>
    <x v="4"/>
    <s v=""/>
    <x v="303"/>
    <x v="0"/>
    <x v="0"/>
    <n v="8.779999999999999"/>
    <m/>
  </r>
  <r>
    <x v="490"/>
    <x v="584"/>
    <x v="77"/>
    <x v="1"/>
    <s v="  05 - 6 - 6045"/>
    <d v="2025-08-31T00:00:00"/>
    <x v="4"/>
    <s v=""/>
    <x v="303"/>
    <x v="0"/>
    <x v="0"/>
    <n v="8.779999999999999"/>
    <m/>
  </r>
  <r>
    <x v="491"/>
    <x v="585"/>
    <x v="77"/>
    <x v="1"/>
    <s v="  05 - 6 - 6045"/>
    <d v="2025-08-31T00:00:00"/>
    <x v="4"/>
    <s v=""/>
    <x v="303"/>
    <x v="1"/>
    <x v="1"/>
    <n v="10.04"/>
    <m/>
  </r>
  <r>
    <x v="491"/>
    <x v="585"/>
    <x v="77"/>
    <x v="1"/>
    <s v="  05 - 6 - 6045"/>
    <d v="2025-08-31T00:00:00"/>
    <x v="4"/>
    <s v=""/>
    <x v="303"/>
    <x v="1"/>
    <x v="1"/>
    <n v="14.67"/>
    <m/>
  </r>
  <r>
    <x v="492"/>
    <x v="586"/>
    <x v="77"/>
    <x v="1"/>
    <s v="  05 - 6 - 6045"/>
    <d v="2025-08-31T00:00:00"/>
    <x v="4"/>
    <s v=""/>
    <x v="303"/>
    <x v="2"/>
    <x v="2"/>
    <n v="11.79"/>
    <m/>
  </r>
  <r>
    <x v="493"/>
    <x v="587"/>
    <x v="77"/>
    <x v="2"/>
    <s v="  06 - 6 - 6036"/>
    <d v="2025-08-31T00:00:00"/>
    <x v="4"/>
    <s v=""/>
    <x v="303"/>
    <x v="0"/>
    <x v="0"/>
    <n v="8.27"/>
    <m/>
  </r>
  <r>
    <x v="493"/>
    <x v="587"/>
    <x v="77"/>
    <x v="2"/>
    <s v="  06 - 6 - 6036"/>
    <d v="2025-08-31T00:00:00"/>
    <x v="4"/>
    <s v=""/>
    <x v="303"/>
    <x v="0"/>
    <x v="0"/>
    <n v="10.26"/>
    <m/>
  </r>
  <r>
    <x v="493"/>
    <x v="587"/>
    <x v="77"/>
    <x v="2"/>
    <s v="  06 - 6 - 6036"/>
    <d v="2025-08-31T00:00:00"/>
    <x v="4"/>
    <s v=""/>
    <x v="303"/>
    <x v="0"/>
    <x v="0"/>
    <n v="8.779999999999999"/>
    <m/>
  </r>
  <r>
    <x v="493"/>
    <x v="587"/>
    <x v="77"/>
    <x v="2"/>
    <s v="  06 - 6 - 6036"/>
    <d v="2025-08-31T00:00:00"/>
    <x v="4"/>
    <s v=""/>
    <x v="303"/>
    <x v="0"/>
    <x v="0"/>
    <n v="8.779999999999999"/>
    <m/>
  </r>
  <r>
    <x v="493"/>
    <x v="587"/>
    <x v="77"/>
    <x v="2"/>
    <s v="  06 - 6 - 6036"/>
    <d v="2025-08-31T00:00:00"/>
    <x v="4"/>
    <s v=""/>
    <x v="303"/>
    <x v="0"/>
    <x v="0"/>
    <n v="10.26"/>
    <m/>
  </r>
  <r>
    <x v="493"/>
    <x v="587"/>
    <x v="77"/>
    <x v="2"/>
    <s v="  06 - 6 - 6036"/>
    <d v="2025-08-31T00:00:00"/>
    <x v="4"/>
    <s v=""/>
    <x v="303"/>
    <x v="0"/>
    <x v="0"/>
    <n v="10.26"/>
    <m/>
  </r>
  <r>
    <x v="494"/>
    <x v="588"/>
    <x v="77"/>
    <x v="2"/>
    <s v="  06 - 6 - 6036"/>
    <d v="2025-08-31T00:00:00"/>
    <x v="4"/>
    <s v=""/>
    <x v="303"/>
    <x v="4"/>
    <x v="3"/>
    <n v="10.26"/>
    <m/>
  </r>
  <r>
    <x v="494"/>
    <x v="589"/>
    <x v="77"/>
    <x v="2"/>
    <s v="  06 - 6 - 6036"/>
    <d v="2025-08-31T00:00:00"/>
    <x v="4"/>
    <s v=""/>
    <x v="303"/>
    <x v="3"/>
    <x v="3"/>
    <n v="8.279999999999999"/>
    <m/>
  </r>
  <r>
    <x v="495"/>
    <x v="590"/>
    <x v="77"/>
    <x v="2"/>
    <s v="  06 - 6 - 6036"/>
    <d v="2025-08-31T00:00:00"/>
    <x v="4"/>
    <s v=""/>
    <x v="303"/>
    <x v="1"/>
    <x v="1"/>
    <n v="13.94"/>
    <m/>
  </r>
  <r>
    <x v="496"/>
    <x v="591"/>
    <x v="77"/>
    <x v="2"/>
    <s v="  06 - 6 - 6036"/>
    <d v="2025-08-31T00:00:00"/>
    <x v="4"/>
    <s v=""/>
    <x v="303"/>
    <x v="2"/>
    <x v="2"/>
    <n v="11.71"/>
    <m/>
  </r>
  <r>
    <x v="497"/>
    <x v="592"/>
    <x v="77"/>
    <x v="3"/>
    <s v="  08 - 6 - 6052"/>
    <d v="2025-08-31T00:00:00"/>
    <x v="4"/>
    <s v=""/>
    <x v="303"/>
    <x v="0"/>
    <x v="0"/>
    <n v="8.779999999999999"/>
    <m/>
  </r>
  <r>
    <x v="497"/>
    <x v="592"/>
    <x v="77"/>
    <x v="3"/>
    <s v="  08 - 6 - 6052"/>
    <d v="2025-08-31T00:00:00"/>
    <x v="4"/>
    <s v=""/>
    <x v="303"/>
    <x v="0"/>
    <x v="0"/>
    <n v="9.23"/>
    <m/>
  </r>
  <r>
    <x v="497"/>
    <x v="592"/>
    <x v="77"/>
    <x v="3"/>
    <s v="  08 - 6 - 6052"/>
    <d v="2025-08-31T00:00:00"/>
    <x v="4"/>
    <s v=""/>
    <x v="303"/>
    <x v="0"/>
    <x v="0"/>
    <n v="8.779999999999999"/>
    <m/>
  </r>
  <r>
    <x v="497"/>
    <x v="592"/>
    <x v="77"/>
    <x v="3"/>
    <s v="  08 - 6 - 6052"/>
    <d v="2025-08-31T00:00:00"/>
    <x v="4"/>
    <s v=""/>
    <x v="303"/>
    <x v="0"/>
    <x v="0"/>
    <n v="8.779999999999999"/>
    <m/>
  </r>
  <r>
    <x v="497"/>
    <x v="592"/>
    <x v="77"/>
    <x v="3"/>
    <s v="  08 - 6 - 6052"/>
    <d v="2025-08-31T00:00:00"/>
    <x v="4"/>
    <s v=""/>
    <x v="303"/>
    <x v="0"/>
    <x v="0"/>
    <n v="6.8"/>
    <m/>
  </r>
  <r>
    <x v="497"/>
    <x v="592"/>
    <x v="77"/>
    <x v="3"/>
    <s v="  08 - 6 - 6052"/>
    <d v="2025-08-31T00:00:00"/>
    <x v="4"/>
    <s v=""/>
    <x v="303"/>
    <x v="0"/>
    <x v="0"/>
    <n v="8.779999999999999"/>
    <m/>
  </r>
  <r>
    <x v="497"/>
    <x v="592"/>
    <x v="77"/>
    <x v="3"/>
    <s v="  08 - 6 - 6052"/>
    <d v="2025-08-31T00:00:00"/>
    <x v="4"/>
    <s v=""/>
    <x v="303"/>
    <x v="0"/>
    <x v="0"/>
    <n v="10.26"/>
    <m/>
  </r>
  <r>
    <x v="498"/>
    <x v="593"/>
    <x v="77"/>
    <x v="3"/>
    <s v="  08 - 6 - 6052"/>
    <d v="2025-08-31T00:00:00"/>
    <x v="4"/>
    <s v=""/>
    <x v="303"/>
    <x v="1"/>
    <x v="1"/>
    <n v="13.06"/>
    <m/>
  </r>
  <r>
    <x v="499"/>
    <x v="594"/>
    <x v="77"/>
    <x v="3"/>
    <s v="  08 - 6 - 6052"/>
    <d v="2025-08-31T00:00:00"/>
    <x v="4"/>
    <s v=""/>
    <x v="303"/>
    <x v="2"/>
    <x v="2"/>
    <n v="8.58"/>
    <m/>
  </r>
  <r>
    <x v="500"/>
    <x v="595"/>
    <x v="77"/>
    <x v="4"/>
    <s v="  09 - 6 - 6052"/>
    <d v="2025-08-31T00:00:00"/>
    <x v="4"/>
    <s v=""/>
    <x v="303"/>
    <x v="0"/>
    <x v="0"/>
    <n v="10.26"/>
    <m/>
  </r>
  <r>
    <x v="500"/>
    <x v="595"/>
    <x v="77"/>
    <x v="4"/>
    <s v="  09 - 6 - 6052"/>
    <d v="2025-08-31T00:00:00"/>
    <x v="4"/>
    <s v=""/>
    <x v="303"/>
    <x v="0"/>
    <x v="0"/>
    <n v="8.779999999999999"/>
    <m/>
  </r>
  <r>
    <x v="500"/>
    <x v="595"/>
    <x v="77"/>
    <x v="4"/>
    <s v="  09 - 6 - 6052"/>
    <d v="2025-08-31T00:00:00"/>
    <x v="4"/>
    <s v=""/>
    <x v="303"/>
    <x v="0"/>
    <x v="0"/>
    <n v="8.779999999999999"/>
    <m/>
  </r>
  <r>
    <x v="500"/>
    <x v="595"/>
    <x v="77"/>
    <x v="4"/>
    <s v="  09 - 6 - 6052"/>
    <d v="2025-08-31T00:00:00"/>
    <x v="4"/>
    <s v=""/>
    <x v="303"/>
    <x v="0"/>
    <x v="0"/>
    <n v="8.779999999999999"/>
    <m/>
  </r>
  <r>
    <x v="500"/>
    <x v="595"/>
    <x v="77"/>
    <x v="4"/>
    <s v="  09 - 6 - 6052"/>
    <d v="2025-08-31T00:00:00"/>
    <x v="4"/>
    <s v=""/>
    <x v="303"/>
    <x v="0"/>
    <x v="0"/>
    <n v="9.23"/>
    <m/>
  </r>
  <r>
    <x v="500"/>
    <x v="595"/>
    <x v="77"/>
    <x v="4"/>
    <s v="  09 - 6 - 6052"/>
    <d v="2025-08-31T00:00:00"/>
    <x v="4"/>
    <s v=""/>
    <x v="303"/>
    <x v="0"/>
    <x v="0"/>
    <n v="10.26"/>
    <m/>
  </r>
  <r>
    <x v="501"/>
    <x v="596"/>
    <x v="77"/>
    <x v="4"/>
    <s v="  09 - 6 - 6052"/>
    <d v="2025-08-31T00:00:00"/>
    <x v="4"/>
    <s v=""/>
    <x v="303"/>
    <x v="3"/>
    <x v="3"/>
    <n v="8.779999999999999"/>
    <m/>
  </r>
  <r>
    <x v="501"/>
    <x v="596"/>
    <x v="77"/>
    <x v="4"/>
    <s v="  09 - 6 - 6052"/>
    <d v="2025-08-31T00:00:00"/>
    <x v="4"/>
    <s v=""/>
    <x v="303"/>
    <x v="3"/>
    <x v="3"/>
    <n v="9.23"/>
    <m/>
  </r>
  <r>
    <x v="501"/>
    <x v="596"/>
    <x v="77"/>
    <x v="4"/>
    <s v="  09 - 6 - 6052"/>
    <d v="2025-08-31T00:00:00"/>
    <x v="4"/>
    <s v=""/>
    <x v="303"/>
    <x v="3"/>
    <x v="3"/>
    <n v="8.75"/>
    <m/>
  </r>
  <r>
    <x v="501"/>
    <x v="596"/>
    <x v="77"/>
    <x v="4"/>
    <s v="  09 - 6 - 6052"/>
    <d v="2025-08-31T00:00:00"/>
    <x v="4"/>
    <s v=""/>
    <x v="303"/>
    <x v="3"/>
    <x v="3"/>
    <n v="8.779999999999999"/>
    <m/>
  </r>
  <r>
    <x v="502"/>
    <x v="597"/>
    <x v="77"/>
    <x v="4"/>
    <s v="  09 - 6 - 6052"/>
    <d v="2025-08-31T00:00:00"/>
    <x v="4"/>
    <s v=""/>
    <x v="303"/>
    <x v="1"/>
    <x v="1"/>
    <n v="13.06"/>
    <m/>
  </r>
  <r>
    <x v="503"/>
    <x v="598"/>
    <x v="77"/>
    <x v="4"/>
    <s v="  09 - 6 - 6052"/>
    <d v="2025-08-31T00:00:00"/>
    <x v="4"/>
    <s v=""/>
    <x v="303"/>
    <x v="2"/>
    <x v="2"/>
    <n v="10.7"/>
    <m/>
  </r>
  <r>
    <x v="504"/>
    <x v="599"/>
    <x v="78"/>
    <x v="0"/>
    <s v="  01 - 3 - o/s:/Cmppag:(01)F17400473839/618"/>
    <d v="2025-07-15T00:00:00"/>
    <x v="4"/>
    <s v=""/>
    <x v="304"/>
    <x v="1"/>
    <x v="1"/>
    <n v="320"/>
    <m/>
  </r>
  <r>
    <x v="505"/>
    <x v="600"/>
    <x v="79"/>
    <x v="0"/>
    <s v="  01 - 3 - o/s:/Cmppag:(01)F22900071501/660"/>
    <d v="2025-08-01T00:00:00"/>
    <x v="4"/>
    <s v=""/>
    <x v="305"/>
    <x v="0"/>
    <x v="0"/>
    <n v="18.89"/>
    <m/>
  </r>
  <r>
    <x v="505"/>
    <x v="600"/>
    <x v="79"/>
    <x v="0"/>
    <s v="  01 - 3 - o/s:/Cmppag:(01)F22900071501/660"/>
    <d v="2025-08-01T00:00:00"/>
    <x v="4"/>
    <s v=""/>
    <x v="305"/>
    <x v="0"/>
    <x v="0"/>
    <n v="14.74"/>
    <m/>
  </r>
  <r>
    <x v="505"/>
    <x v="600"/>
    <x v="79"/>
    <x v="0"/>
    <s v="  01 - 3 - o/s:/Cmppag:(01)F22900071501/660"/>
    <d v="2025-08-01T00:00:00"/>
    <x v="4"/>
    <s v=""/>
    <x v="305"/>
    <x v="0"/>
    <x v="0"/>
    <n v="13.29"/>
    <m/>
  </r>
  <r>
    <x v="505"/>
    <x v="600"/>
    <x v="79"/>
    <x v="0"/>
    <s v="  01 - 3 - o/s:/Cmppag:(01)F22900071501/660"/>
    <d v="2025-08-01T00:00:00"/>
    <x v="4"/>
    <s v=""/>
    <x v="305"/>
    <x v="0"/>
    <x v="0"/>
    <n v="276.8"/>
    <m/>
  </r>
  <r>
    <x v="505"/>
    <x v="600"/>
    <x v="79"/>
    <x v="0"/>
    <s v="  01 - 3 - o/s:/Cmppag:(01)F22900071501/660"/>
    <d v="2025-08-01T00:00:00"/>
    <x v="4"/>
    <s v=""/>
    <x v="305"/>
    <x v="0"/>
    <x v="0"/>
    <n v="6.18"/>
    <m/>
  </r>
  <r>
    <x v="505"/>
    <x v="600"/>
    <x v="79"/>
    <x v="0"/>
    <s v="  01 - 3 - o/s:/Cmppag:(01)F22900071501/660"/>
    <d v="2025-08-01T00:00:00"/>
    <x v="4"/>
    <s v=""/>
    <x v="305"/>
    <x v="0"/>
    <x v="0"/>
    <n v="7.27"/>
    <m/>
  </r>
  <r>
    <x v="505"/>
    <x v="600"/>
    <x v="79"/>
    <x v="0"/>
    <s v="  01 - 3 - o/s:/Cmppag:(01)F22900071501/660"/>
    <d v="2025-08-01T00:00:00"/>
    <x v="4"/>
    <s v=""/>
    <x v="305"/>
    <x v="0"/>
    <x v="0"/>
    <n v="13.24"/>
    <m/>
  </r>
  <r>
    <x v="505"/>
    <x v="600"/>
    <x v="79"/>
    <x v="0"/>
    <s v="  01 - 3 - o/s:/Cmppag:(01)F22900071501/660"/>
    <d v="2025-08-01T00:00:00"/>
    <x v="4"/>
    <s v=""/>
    <x v="305"/>
    <x v="0"/>
    <x v="0"/>
    <n v="34.08"/>
    <m/>
  </r>
  <r>
    <x v="505"/>
    <x v="600"/>
    <x v="79"/>
    <x v="0"/>
    <s v="  01 - 3 - o/s:/Cmppag:(01)F22900071501/660"/>
    <d v="2025-08-01T00:00:00"/>
    <x v="4"/>
    <s v=""/>
    <x v="305"/>
    <x v="0"/>
    <x v="0"/>
    <n v="76.89"/>
    <m/>
  </r>
  <r>
    <x v="505"/>
    <x v="600"/>
    <x v="79"/>
    <x v="0"/>
    <s v="  01 - 3 - o/s:/Cmppag:(01)F22900071501/660"/>
    <d v="2025-08-01T00:00:00"/>
    <x v="4"/>
    <s v=""/>
    <x v="305"/>
    <x v="0"/>
    <x v="0"/>
    <n v="29.57"/>
    <m/>
  </r>
  <r>
    <x v="505"/>
    <x v="600"/>
    <x v="79"/>
    <x v="0"/>
    <s v="  01 - 3 - o/s:/Cmppag:(01)F22900071714/692"/>
    <d v="2025-08-08T00:00:00"/>
    <x v="4"/>
    <s v=""/>
    <x v="306"/>
    <x v="0"/>
    <x v="0"/>
    <n v="13.24"/>
    <m/>
  </r>
  <r>
    <x v="505"/>
    <x v="600"/>
    <x v="79"/>
    <x v="0"/>
    <s v="  01 - 3 - o/s:/Cmppag:(01)F22900071714/692"/>
    <d v="2025-08-08T00:00:00"/>
    <x v="4"/>
    <s v=""/>
    <x v="306"/>
    <x v="0"/>
    <x v="0"/>
    <n v="34.2"/>
    <m/>
  </r>
  <r>
    <x v="505"/>
    <x v="600"/>
    <x v="79"/>
    <x v="0"/>
    <s v="  01 - 3 - o/s:/Cmppag:(01)F22900071714/692"/>
    <d v="2025-08-08T00:00:00"/>
    <x v="4"/>
    <s v=""/>
    <x v="306"/>
    <x v="0"/>
    <x v="0"/>
    <n v="18.89"/>
    <m/>
  </r>
  <r>
    <x v="505"/>
    <x v="600"/>
    <x v="79"/>
    <x v="0"/>
    <s v="  01 - 3 - o/s:/Cmppag:(01)F22900071714/692"/>
    <d v="2025-08-08T00:00:00"/>
    <x v="4"/>
    <s v=""/>
    <x v="306"/>
    <x v="0"/>
    <x v="0"/>
    <n v="14.74"/>
    <m/>
  </r>
  <r>
    <x v="505"/>
    <x v="600"/>
    <x v="79"/>
    <x v="0"/>
    <s v="  01 - 3 - o/s:/Cmppag:(01)F22900071714/692"/>
    <d v="2025-08-08T00:00:00"/>
    <x v="4"/>
    <s v=""/>
    <x v="306"/>
    <x v="0"/>
    <x v="0"/>
    <n v="76.89"/>
    <m/>
  </r>
  <r>
    <x v="505"/>
    <x v="600"/>
    <x v="79"/>
    <x v="0"/>
    <s v="  01 - 3 - o/s:/Cmppag:(01)F22900071714/692"/>
    <d v="2025-08-08T00:00:00"/>
    <x v="4"/>
    <s v=""/>
    <x v="306"/>
    <x v="0"/>
    <x v="0"/>
    <n v="13.19"/>
    <m/>
  </r>
  <r>
    <x v="505"/>
    <x v="600"/>
    <x v="79"/>
    <x v="0"/>
    <s v="  01 - 3 - o/s:/Cmppag:(01)F22900071714/692"/>
    <d v="2025-08-08T00:00:00"/>
    <x v="4"/>
    <s v=""/>
    <x v="306"/>
    <x v="0"/>
    <x v="0"/>
    <n v="29.57"/>
    <m/>
  </r>
  <r>
    <x v="505"/>
    <x v="600"/>
    <x v="79"/>
    <x v="0"/>
    <s v="  01 - 3 - o/s:/Cmppag:(01)F22900071714/692"/>
    <d v="2025-08-08T00:00:00"/>
    <x v="4"/>
    <s v=""/>
    <x v="306"/>
    <x v="0"/>
    <x v="0"/>
    <n v="6.15"/>
    <m/>
  </r>
  <r>
    <x v="505"/>
    <x v="600"/>
    <x v="79"/>
    <x v="0"/>
    <s v="  01 - 3 - o/s:/Cmppag:(01)F22900071714/692"/>
    <d v="2025-08-08T00:00:00"/>
    <x v="4"/>
    <s v=""/>
    <x v="306"/>
    <x v="0"/>
    <x v="0"/>
    <n v="7.27"/>
    <m/>
  </r>
  <r>
    <x v="505"/>
    <x v="600"/>
    <x v="79"/>
    <x v="0"/>
    <s v="  01 - 3 - o/s:/Cmppag:(01)F22900071714/692"/>
    <d v="2025-08-08T00:00:00"/>
    <x v="4"/>
    <s v=""/>
    <x v="306"/>
    <x v="0"/>
    <x v="0"/>
    <n v="270.3"/>
    <m/>
  </r>
  <r>
    <x v="506"/>
    <x v="601"/>
    <x v="79"/>
    <x v="0"/>
    <s v="  01 - 3 - o/s:/Cmppag:(01)F22900071501/660"/>
    <d v="2025-08-01T00:00:00"/>
    <x v="4"/>
    <s v=""/>
    <x v="305"/>
    <x v="1"/>
    <x v="1"/>
    <n v="68.7"/>
    <m/>
  </r>
  <r>
    <x v="506"/>
    <x v="601"/>
    <x v="79"/>
    <x v="0"/>
    <s v="  01 - 3 - o/s:/Cmppag:(01)F22900071501/660"/>
    <d v="2025-08-01T00:00:00"/>
    <x v="4"/>
    <s v=""/>
    <x v="305"/>
    <x v="1"/>
    <x v="1"/>
    <n v="68.15000000000001"/>
    <m/>
  </r>
  <r>
    <x v="506"/>
    <x v="601"/>
    <x v="79"/>
    <x v="0"/>
    <s v="  01 - 3 - o/s:/Cmppag:(01)F22900071501/660"/>
    <d v="2025-08-01T00:00:00"/>
    <x v="4"/>
    <s v=""/>
    <x v="305"/>
    <x v="1"/>
    <x v="1"/>
    <n v="24.54"/>
    <m/>
  </r>
  <r>
    <x v="506"/>
    <x v="601"/>
    <x v="79"/>
    <x v="0"/>
    <s v="  01 - 3 - o/s:/Cmppag:(01)F22900071501/660"/>
    <d v="2025-08-01T00:00:00"/>
    <x v="4"/>
    <s v=""/>
    <x v="305"/>
    <x v="1"/>
    <x v="1"/>
    <n v="8.609999999999999"/>
    <m/>
  </r>
  <r>
    <x v="506"/>
    <x v="601"/>
    <x v="79"/>
    <x v="0"/>
    <s v="  01 - 3 - o/s:/Cmppag:(01)F22900071501/660"/>
    <d v="2025-08-01T00:00:00"/>
    <x v="4"/>
    <s v=""/>
    <x v="305"/>
    <x v="1"/>
    <x v="1"/>
    <n v="42.48"/>
    <m/>
  </r>
  <r>
    <x v="506"/>
    <x v="601"/>
    <x v="79"/>
    <x v="0"/>
    <s v="  01 - 3 - o/s:/Cmppag:(01)F22900071501/660"/>
    <d v="2025-08-01T00:00:00"/>
    <x v="4"/>
    <s v=""/>
    <x v="305"/>
    <x v="1"/>
    <x v="1"/>
    <n v="84.11"/>
    <m/>
  </r>
  <r>
    <x v="506"/>
    <x v="601"/>
    <x v="79"/>
    <x v="0"/>
    <s v="  01 - 3 - o/s:/Cmppag:(01)F22900071501/660"/>
    <d v="2025-08-01T00:00:00"/>
    <x v="4"/>
    <s v=""/>
    <x v="305"/>
    <x v="1"/>
    <x v="1"/>
    <n v="67.08"/>
    <m/>
  </r>
  <r>
    <x v="506"/>
    <x v="601"/>
    <x v="79"/>
    <x v="0"/>
    <s v="  01 - 3 - o/s:/Cmppag:(01)F22900071501/660"/>
    <d v="2025-08-01T00:00:00"/>
    <x v="4"/>
    <s v=""/>
    <x v="305"/>
    <x v="1"/>
    <x v="1"/>
    <n v="9.57"/>
    <m/>
  </r>
  <r>
    <x v="506"/>
    <x v="601"/>
    <x v="79"/>
    <x v="0"/>
    <s v="  01 - 3 - o/s:/Cmppag:(01)F22900071501/660"/>
    <d v="2025-08-01T00:00:00"/>
    <x v="4"/>
    <s v=""/>
    <x v="305"/>
    <x v="1"/>
    <x v="1"/>
    <n v="6.87"/>
    <m/>
  </r>
  <r>
    <x v="506"/>
    <x v="601"/>
    <x v="79"/>
    <x v="0"/>
    <s v="  01 - 3 - o/s:/Cmppag:(01)F22900071501/660"/>
    <d v="2025-08-01T00:00:00"/>
    <x v="4"/>
    <s v=""/>
    <x v="305"/>
    <x v="1"/>
    <x v="1"/>
    <n v="63.87"/>
    <m/>
  </r>
  <r>
    <x v="506"/>
    <x v="601"/>
    <x v="79"/>
    <x v="0"/>
    <s v="  01 - 3 - o/s:/Cmppag:(01)F22900071501/660"/>
    <d v="2025-08-01T00:00:00"/>
    <x v="4"/>
    <s v=""/>
    <x v="305"/>
    <x v="1"/>
    <x v="1"/>
    <n v="36.2"/>
    <m/>
  </r>
  <r>
    <x v="506"/>
    <x v="601"/>
    <x v="79"/>
    <x v="0"/>
    <s v="  01 - 3 - o/s:/Cmppag:(01)F22900071501/660"/>
    <d v="2025-08-01T00:00:00"/>
    <x v="4"/>
    <s v=""/>
    <x v="305"/>
    <x v="1"/>
    <x v="1"/>
    <n v="13.76"/>
    <m/>
  </r>
  <r>
    <x v="506"/>
    <x v="601"/>
    <x v="79"/>
    <x v="0"/>
    <s v="  01 - 3 - o/s:/Cmppag:(01)F22900071501/660"/>
    <d v="2025-08-01T00:00:00"/>
    <x v="4"/>
    <s v=""/>
    <x v="305"/>
    <x v="1"/>
    <x v="1"/>
    <n v="36.66"/>
    <m/>
  </r>
  <r>
    <x v="506"/>
    <x v="601"/>
    <x v="79"/>
    <x v="0"/>
    <s v="  01 - 3 - o/s:/Cmppag:(01)F22900071501/660"/>
    <d v="2025-08-01T00:00:00"/>
    <x v="4"/>
    <s v=""/>
    <x v="305"/>
    <x v="1"/>
    <x v="1"/>
    <n v="40.63"/>
    <m/>
  </r>
  <r>
    <x v="506"/>
    <x v="601"/>
    <x v="79"/>
    <x v="0"/>
    <s v="  01 - 3 - o/s:/Cmppag:(01)F22900071501/660"/>
    <d v="2025-08-01T00:00:00"/>
    <x v="4"/>
    <s v=""/>
    <x v="305"/>
    <x v="1"/>
    <x v="1"/>
    <n v="14.42"/>
    <m/>
  </r>
  <r>
    <x v="506"/>
    <x v="601"/>
    <x v="79"/>
    <x v="0"/>
    <s v="  01 - 3 - o/s:/Cmppag:(01)F22900071501/660"/>
    <d v="2025-08-01T00:00:00"/>
    <x v="4"/>
    <s v=""/>
    <x v="305"/>
    <x v="1"/>
    <x v="1"/>
    <n v="8.51"/>
    <m/>
  </r>
  <r>
    <x v="506"/>
    <x v="601"/>
    <x v="79"/>
    <x v="0"/>
    <s v="  01 - 3 - o/s:/Cmppag:(01)F22900071501/660"/>
    <d v="2025-08-01T00:00:00"/>
    <x v="4"/>
    <s v=""/>
    <x v="305"/>
    <x v="1"/>
    <x v="1"/>
    <n v="9.890000000000001"/>
    <m/>
  </r>
  <r>
    <x v="506"/>
    <x v="601"/>
    <x v="79"/>
    <x v="0"/>
    <s v="  01 - 3 - o/s:/Cmppag:(01)F22900071501/660"/>
    <d v="2025-08-01T00:00:00"/>
    <x v="4"/>
    <s v=""/>
    <x v="305"/>
    <x v="1"/>
    <x v="1"/>
    <n v="7.62"/>
    <m/>
  </r>
  <r>
    <x v="506"/>
    <x v="601"/>
    <x v="79"/>
    <x v="0"/>
    <s v="  01 - 3 - o/s:/Cmppag:(01)F22900071501/660"/>
    <d v="2025-08-01T00:00:00"/>
    <x v="4"/>
    <s v=""/>
    <x v="305"/>
    <x v="1"/>
    <x v="1"/>
    <n v="7.86"/>
    <m/>
  </r>
  <r>
    <x v="506"/>
    <x v="601"/>
    <x v="79"/>
    <x v="0"/>
    <s v="  01 - 3 - o/s:/Cmppag:(01)F22900071714/692"/>
    <d v="2025-08-08T00:00:00"/>
    <x v="4"/>
    <s v=""/>
    <x v="306"/>
    <x v="1"/>
    <x v="1"/>
    <n v="7.72"/>
    <m/>
  </r>
  <r>
    <x v="506"/>
    <x v="601"/>
    <x v="79"/>
    <x v="0"/>
    <s v="  01 - 3 - o/s:/Cmppag:(01)F22900071714/692"/>
    <d v="2025-08-08T00:00:00"/>
    <x v="4"/>
    <s v=""/>
    <x v="306"/>
    <x v="1"/>
    <x v="1"/>
    <n v="9.57"/>
    <m/>
  </r>
  <r>
    <x v="506"/>
    <x v="601"/>
    <x v="79"/>
    <x v="0"/>
    <s v="  01 - 3 - o/s:/Cmppag:(01)F22900071714/692"/>
    <d v="2025-08-08T00:00:00"/>
    <x v="4"/>
    <s v=""/>
    <x v="306"/>
    <x v="1"/>
    <x v="1"/>
    <n v="38.51"/>
    <m/>
  </r>
  <r>
    <x v="506"/>
    <x v="601"/>
    <x v="79"/>
    <x v="0"/>
    <s v="  01 - 3 - o/s:/Cmppag:(01)F22900071714/692"/>
    <d v="2025-08-08T00:00:00"/>
    <x v="4"/>
    <s v=""/>
    <x v="306"/>
    <x v="1"/>
    <x v="1"/>
    <n v="13.76"/>
    <m/>
  </r>
  <r>
    <x v="506"/>
    <x v="601"/>
    <x v="79"/>
    <x v="0"/>
    <s v="  01 - 3 - o/s:/Cmppag:(01)F22900071714/692"/>
    <d v="2025-08-08T00:00:00"/>
    <x v="4"/>
    <s v=""/>
    <x v="306"/>
    <x v="1"/>
    <x v="1"/>
    <n v="35.43"/>
    <m/>
  </r>
  <r>
    <x v="506"/>
    <x v="601"/>
    <x v="79"/>
    <x v="0"/>
    <s v="  01 - 3 - o/s:/Cmppag:(01)F22900071714/692"/>
    <d v="2025-08-08T00:00:00"/>
    <x v="4"/>
    <s v=""/>
    <x v="306"/>
    <x v="1"/>
    <x v="1"/>
    <n v="42.49"/>
    <m/>
  </r>
  <r>
    <x v="506"/>
    <x v="601"/>
    <x v="79"/>
    <x v="0"/>
    <s v="  01 - 3 - o/s:/Cmppag:(01)F22900071714/692"/>
    <d v="2025-08-08T00:00:00"/>
    <x v="4"/>
    <s v=""/>
    <x v="306"/>
    <x v="1"/>
    <x v="1"/>
    <n v="84.13"/>
    <m/>
  </r>
  <r>
    <x v="506"/>
    <x v="601"/>
    <x v="79"/>
    <x v="0"/>
    <s v="  01 - 3 - o/s:/Cmppag:(01)F22900071714/692"/>
    <d v="2025-08-08T00:00:00"/>
    <x v="4"/>
    <s v=""/>
    <x v="306"/>
    <x v="1"/>
    <x v="1"/>
    <n v="7.86"/>
    <m/>
  </r>
  <r>
    <x v="506"/>
    <x v="601"/>
    <x v="79"/>
    <x v="0"/>
    <s v="  01 - 3 - o/s:/Cmppag:(01)F22900071714/692"/>
    <d v="2025-08-08T00:00:00"/>
    <x v="4"/>
    <s v=""/>
    <x v="306"/>
    <x v="1"/>
    <x v="1"/>
    <n v="63.87"/>
    <m/>
  </r>
  <r>
    <x v="506"/>
    <x v="601"/>
    <x v="79"/>
    <x v="0"/>
    <s v="  01 - 3 - o/s:/Cmppag:(01)F22900071714/692"/>
    <d v="2025-08-08T00:00:00"/>
    <x v="4"/>
    <s v=""/>
    <x v="306"/>
    <x v="1"/>
    <x v="1"/>
    <n v="68.15000000000001"/>
    <m/>
  </r>
  <r>
    <x v="506"/>
    <x v="601"/>
    <x v="79"/>
    <x v="0"/>
    <s v="  01 - 3 - o/s:/Cmppag:(01)F22900071714/692"/>
    <d v="2025-08-08T00:00:00"/>
    <x v="4"/>
    <s v=""/>
    <x v="306"/>
    <x v="1"/>
    <x v="1"/>
    <n v="9.890000000000001"/>
    <m/>
  </r>
  <r>
    <x v="506"/>
    <x v="601"/>
    <x v="79"/>
    <x v="0"/>
    <s v="  01 - 3 - o/s:/Cmppag:(01)F22900071714/692"/>
    <d v="2025-08-08T00:00:00"/>
    <x v="4"/>
    <s v=""/>
    <x v="306"/>
    <x v="1"/>
    <x v="1"/>
    <n v="68.73"/>
    <m/>
  </r>
  <r>
    <x v="506"/>
    <x v="601"/>
    <x v="79"/>
    <x v="0"/>
    <s v="  01 - 3 - o/s:/Cmppag:(01)F22900071714/692"/>
    <d v="2025-08-08T00:00:00"/>
    <x v="4"/>
    <s v=""/>
    <x v="306"/>
    <x v="1"/>
    <x v="1"/>
    <n v="33.65"/>
    <m/>
  </r>
  <r>
    <x v="506"/>
    <x v="601"/>
    <x v="79"/>
    <x v="0"/>
    <s v="  01 - 3 - o/s:/Cmppag:(01)F22900071714/692"/>
    <d v="2025-08-08T00:00:00"/>
    <x v="4"/>
    <s v=""/>
    <x v="306"/>
    <x v="1"/>
    <x v="1"/>
    <n v="14.42"/>
    <m/>
  </r>
  <r>
    <x v="506"/>
    <x v="601"/>
    <x v="79"/>
    <x v="0"/>
    <s v="  01 - 3 - o/s:/Cmppag:(01)F22900071714/692"/>
    <d v="2025-08-08T00:00:00"/>
    <x v="4"/>
    <s v=""/>
    <x v="306"/>
    <x v="1"/>
    <x v="1"/>
    <n v="8.609999999999999"/>
    <m/>
  </r>
  <r>
    <x v="506"/>
    <x v="601"/>
    <x v="79"/>
    <x v="0"/>
    <s v="  01 - 3 - o/s:/Cmppag:(01)F22900071714/692"/>
    <d v="2025-08-08T00:00:00"/>
    <x v="4"/>
    <s v=""/>
    <x v="306"/>
    <x v="1"/>
    <x v="1"/>
    <n v="23.68"/>
    <m/>
  </r>
  <r>
    <x v="506"/>
    <x v="601"/>
    <x v="79"/>
    <x v="0"/>
    <s v="  01 - 3 - o/s:/Cmppag:(01)F22900071714/692"/>
    <d v="2025-08-08T00:00:00"/>
    <x v="4"/>
    <s v=""/>
    <x v="306"/>
    <x v="1"/>
    <x v="1"/>
    <n v="8.51"/>
    <m/>
  </r>
  <r>
    <x v="506"/>
    <x v="601"/>
    <x v="79"/>
    <x v="0"/>
    <s v="  01 - 3 - o/s:/Cmppag:(01)F22900071714/692"/>
    <d v="2025-08-08T00:00:00"/>
    <x v="4"/>
    <s v=""/>
    <x v="306"/>
    <x v="1"/>
    <x v="1"/>
    <n v="66.70999999999999"/>
    <m/>
  </r>
  <r>
    <x v="506"/>
    <x v="601"/>
    <x v="79"/>
    <x v="0"/>
    <s v="  01 - 3 - o/s:/Cmppag:(01)F22900071714/692"/>
    <d v="2025-08-08T00:00:00"/>
    <x v="4"/>
    <s v=""/>
    <x v="306"/>
    <x v="1"/>
    <x v="1"/>
    <n v="6.87"/>
    <m/>
  </r>
  <r>
    <x v="506"/>
    <x v="601"/>
    <x v="79"/>
    <x v="0"/>
    <s v="  01 - 6 - 6112"/>
    <d v="2025-08-31T00:00:00"/>
    <x v="4"/>
    <s v=""/>
    <x v="307"/>
    <x v="1"/>
    <x v="1"/>
    <n v="-283.76"/>
    <m/>
  </r>
  <r>
    <x v="506"/>
    <x v="601"/>
    <x v="79"/>
    <x v="0"/>
    <s v="  01 - 6 - 6114"/>
    <d v="2025-08-31T00:00:00"/>
    <x v="4"/>
    <s v=""/>
    <x v="308"/>
    <x v="1"/>
    <x v="1"/>
    <n v="-283.44"/>
    <m/>
  </r>
  <r>
    <x v="507"/>
    <x v="602"/>
    <x v="79"/>
    <x v="0"/>
    <s v="  01 - 3 - o/s:/Cmppag:(01)F22900071501/660"/>
    <d v="2025-08-01T00:00:00"/>
    <x v="4"/>
    <s v=""/>
    <x v="305"/>
    <x v="2"/>
    <x v="2"/>
    <n v="19.66"/>
    <m/>
  </r>
  <r>
    <x v="507"/>
    <x v="602"/>
    <x v="79"/>
    <x v="0"/>
    <s v="  01 - 3 - o/s:/Cmppag:(01)F22900071501/660"/>
    <d v="2025-08-01T00:00:00"/>
    <x v="4"/>
    <s v=""/>
    <x v="305"/>
    <x v="2"/>
    <x v="2"/>
    <n v="7.05"/>
    <m/>
  </r>
  <r>
    <x v="507"/>
    <x v="602"/>
    <x v="79"/>
    <x v="0"/>
    <s v="  01 - 3 - o/s:/Cmppag:(01)F22900071501/660"/>
    <d v="2025-08-01T00:00:00"/>
    <x v="4"/>
    <s v=""/>
    <x v="305"/>
    <x v="2"/>
    <x v="2"/>
    <n v="6.87"/>
    <m/>
  </r>
  <r>
    <x v="507"/>
    <x v="602"/>
    <x v="79"/>
    <x v="0"/>
    <s v="  01 - 3 - o/s:/Cmppag:(01)F22900071501/660"/>
    <d v="2025-08-01T00:00:00"/>
    <x v="4"/>
    <s v=""/>
    <x v="305"/>
    <x v="2"/>
    <x v="2"/>
    <n v="25.29"/>
    <m/>
  </r>
  <r>
    <x v="507"/>
    <x v="602"/>
    <x v="79"/>
    <x v="0"/>
    <s v="  01 - 3 - o/s:/Cmppag:(01)F22900071501/660"/>
    <d v="2025-08-01T00:00:00"/>
    <x v="4"/>
    <s v=""/>
    <x v="305"/>
    <x v="2"/>
    <x v="2"/>
    <n v="75.62"/>
    <m/>
  </r>
  <r>
    <x v="507"/>
    <x v="602"/>
    <x v="79"/>
    <x v="0"/>
    <s v="  01 - 3 - o/s:/Cmppag:(01)F22900071501/660"/>
    <d v="2025-08-01T00:00:00"/>
    <x v="4"/>
    <s v=""/>
    <x v="305"/>
    <x v="2"/>
    <x v="2"/>
    <n v="22.21"/>
    <m/>
  </r>
  <r>
    <x v="507"/>
    <x v="602"/>
    <x v="79"/>
    <x v="0"/>
    <s v="  01 - 3 - o/s:/Cmppag:(01)F22900071714/692"/>
    <d v="2025-08-08T00:00:00"/>
    <x v="4"/>
    <s v=""/>
    <x v="306"/>
    <x v="2"/>
    <x v="2"/>
    <n v="83.09"/>
    <m/>
  </r>
  <r>
    <x v="507"/>
    <x v="602"/>
    <x v="79"/>
    <x v="0"/>
    <s v="  01 - 3 - o/s:/Cmppag:(01)F22900071714/692"/>
    <d v="2025-08-08T00:00:00"/>
    <x v="4"/>
    <s v=""/>
    <x v="306"/>
    <x v="2"/>
    <x v="2"/>
    <n v="22.21"/>
    <m/>
  </r>
  <r>
    <x v="507"/>
    <x v="602"/>
    <x v="79"/>
    <x v="0"/>
    <s v="  01 - 3 - o/s:/Cmppag:(01)F22900071714/692"/>
    <d v="2025-08-08T00:00:00"/>
    <x v="4"/>
    <s v=""/>
    <x v="306"/>
    <x v="2"/>
    <x v="2"/>
    <n v="6.87"/>
    <m/>
  </r>
  <r>
    <x v="507"/>
    <x v="602"/>
    <x v="79"/>
    <x v="0"/>
    <s v="  01 - 3 - o/s:/Cmppag:(01)F22900071714/692"/>
    <d v="2025-08-08T00:00:00"/>
    <x v="4"/>
    <s v=""/>
    <x v="306"/>
    <x v="2"/>
    <x v="2"/>
    <n v="7.05"/>
    <m/>
  </r>
  <r>
    <x v="507"/>
    <x v="602"/>
    <x v="79"/>
    <x v="0"/>
    <s v="  01 - 3 - o/s:/Cmppag:(01)F22900071714/692"/>
    <d v="2025-08-08T00:00:00"/>
    <x v="4"/>
    <s v=""/>
    <x v="306"/>
    <x v="2"/>
    <x v="2"/>
    <n v="25.29"/>
    <m/>
  </r>
  <r>
    <x v="507"/>
    <x v="602"/>
    <x v="79"/>
    <x v="0"/>
    <s v="  01 - 3 - o/s:/Cmppag:(01)F22900071714/692"/>
    <d v="2025-08-08T00:00:00"/>
    <x v="4"/>
    <s v=""/>
    <x v="306"/>
    <x v="2"/>
    <x v="2"/>
    <n v="14.46"/>
    <m/>
  </r>
  <r>
    <x v="508"/>
    <x v="603"/>
    <x v="79"/>
    <x v="1"/>
    <s v="  05 - 6 - 6044"/>
    <d v="2025-08-31T00:00:00"/>
    <x v="4"/>
    <s v=""/>
    <x v="309"/>
    <x v="0"/>
    <x v="0"/>
    <n v="6.81"/>
    <m/>
  </r>
  <r>
    <x v="508"/>
    <x v="603"/>
    <x v="79"/>
    <x v="1"/>
    <s v="  05 - 6 - 6044"/>
    <d v="2025-08-31T00:00:00"/>
    <x v="4"/>
    <s v=""/>
    <x v="309"/>
    <x v="0"/>
    <x v="0"/>
    <n v="7"/>
    <m/>
  </r>
  <r>
    <x v="508"/>
    <x v="603"/>
    <x v="79"/>
    <x v="1"/>
    <s v="  05 - 6 - 6044"/>
    <d v="2025-08-31T00:00:00"/>
    <x v="4"/>
    <s v=""/>
    <x v="309"/>
    <x v="0"/>
    <x v="0"/>
    <n v="4.58"/>
    <m/>
  </r>
  <r>
    <x v="508"/>
    <x v="603"/>
    <x v="79"/>
    <x v="1"/>
    <s v="  05 - 6 - 6044"/>
    <d v="2025-08-31T00:00:00"/>
    <x v="4"/>
    <s v=""/>
    <x v="309"/>
    <x v="0"/>
    <x v="0"/>
    <n v="4.58"/>
    <m/>
  </r>
  <r>
    <x v="508"/>
    <x v="603"/>
    <x v="79"/>
    <x v="1"/>
    <s v="  05 - 6 - 6044"/>
    <d v="2025-08-31T00:00:00"/>
    <x v="4"/>
    <s v=""/>
    <x v="309"/>
    <x v="0"/>
    <x v="0"/>
    <n v="4.58"/>
    <m/>
  </r>
  <r>
    <x v="508"/>
    <x v="603"/>
    <x v="79"/>
    <x v="1"/>
    <s v="  05 - 6 - 6044"/>
    <d v="2025-08-31T00:00:00"/>
    <x v="4"/>
    <s v=""/>
    <x v="309"/>
    <x v="0"/>
    <x v="0"/>
    <n v="5.85"/>
    <m/>
  </r>
  <r>
    <x v="508"/>
    <x v="603"/>
    <x v="79"/>
    <x v="1"/>
    <s v="  05 - 6 - 6044"/>
    <d v="2025-08-31T00:00:00"/>
    <x v="4"/>
    <s v=""/>
    <x v="309"/>
    <x v="0"/>
    <x v="0"/>
    <n v="3.17"/>
    <m/>
  </r>
  <r>
    <x v="508"/>
    <x v="603"/>
    <x v="79"/>
    <x v="1"/>
    <s v="  05 - 6 - 6044"/>
    <d v="2025-08-31T00:00:00"/>
    <x v="4"/>
    <s v=""/>
    <x v="309"/>
    <x v="0"/>
    <x v="0"/>
    <n v="5.85"/>
    <m/>
  </r>
  <r>
    <x v="508"/>
    <x v="603"/>
    <x v="79"/>
    <x v="1"/>
    <s v="  05 - 6 - 6044"/>
    <d v="2025-08-31T00:00:00"/>
    <x v="4"/>
    <s v=""/>
    <x v="309"/>
    <x v="0"/>
    <x v="0"/>
    <n v="4.58"/>
    <m/>
  </r>
  <r>
    <x v="508"/>
    <x v="603"/>
    <x v="79"/>
    <x v="1"/>
    <s v="  05 - 6 - 6044"/>
    <d v="2025-08-31T00:00:00"/>
    <x v="4"/>
    <s v=""/>
    <x v="309"/>
    <x v="0"/>
    <x v="0"/>
    <n v="7.14"/>
    <m/>
  </r>
  <r>
    <x v="508"/>
    <x v="603"/>
    <x v="79"/>
    <x v="1"/>
    <s v="  05 - 6 - 6044"/>
    <d v="2025-08-31T00:00:00"/>
    <x v="4"/>
    <s v=""/>
    <x v="309"/>
    <x v="0"/>
    <x v="0"/>
    <n v="5.85"/>
    <m/>
  </r>
  <r>
    <x v="508"/>
    <x v="603"/>
    <x v="79"/>
    <x v="1"/>
    <s v="  05 - 6 - 6046"/>
    <d v="2025-08-31T00:00:00"/>
    <x v="4"/>
    <s v=""/>
    <x v="310"/>
    <x v="0"/>
    <x v="0"/>
    <n v="4.58"/>
    <m/>
  </r>
  <r>
    <x v="508"/>
    <x v="603"/>
    <x v="79"/>
    <x v="1"/>
    <s v="  05 - 6 - 6046"/>
    <d v="2025-08-31T00:00:00"/>
    <x v="4"/>
    <s v=""/>
    <x v="310"/>
    <x v="0"/>
    <x v="0"/>
    <n v="5.85"/>
    <m/>
  </r>
  <r>
    <x v="508"/>
    <x v="603"/>
    <x v="79"/>
    <x v="1"/>
    <s v="  05 - 6 - 6046"/>
    <d v="2025-08-31T00:00:00"/>
    <x v="4"/>
    <s v=""/>
    <x v="310"/>
    <x v="0"/>
    <x v="0"/>
    <n v="5.85"/>
    <m/>
  </r>
  <r>
    <x v="508"/>
    <x v="603"/>
    <x v="79"/>
    <x v="1"/>
    <s v="  05 - 6 - 6046"/>
    <d v="2025-08-31T00:00:00"/>
    <x v="4"/>
    <s v=""/>
    <x v="310"/>
    <x v="0"/>
    <x v="0"/>
    <n v="4.58"/>
    <m/>
  </r>
  <r>
    <x v="508"/>
    <x v="603"/>
    <x v="79"/>
    <x v="1"/>
    <s v="  05 - 6 - 6046"/>
    <d v="2025-08-31T00:00:00"/>
    <x v="4"/>
    <s v=""/>
    <x v="310"/>
    <x v="0"/>
    <x v="0"/>
    <n v="4.58"/>
    <m/>
  </r>
  <r>
    <x v="508"/>
    <x v="603"/>
    <x v="79"/>
    <x v="1"/>
    <s v="  05 - 6 - 6046"/>
    <d v="2025-08-31T00:00:00"/>
    <x v="4"/>
    <s v=""/>
    <x v="310"/>
    <x v="0"/>
    <x v="0"/>
    <n v="7.01"/>
    <m/>
  </r>
  <r>
    <x v="508"/>
    <x v="603"/>
    <x v="79"/>
    <x v="1"/>
    <s v="  05 - 6 - 6046"/>
    <d v="2025-08-31T00:00:00"/>
    <x v="4"/>
    <s v=""/>
    <x v="310"/>
    <x v="0"/>
    <x v="0"/>
    <n v="6.81"/>
    <m/>
  </r>
  <r>
    <x v="508"/>
    <x v="603"/>
    <x v="79"/>
    <x v="1"/>
    <s v="  05 - 6 - 6046"/>
    <d v="2025-08-31T00:00:00"/>
    <x v="4"/>
    <s v=""/>
    <x v="310"/>
    <x v="0"/>
    <x v="0"/>
    <n v="7.15"/>
    <m/>
  </r>
  <r>
    <x v="508"/>
    <x v="603"/>
    <x v="79"/>
    <x v="1"/>
    <s v="  05 - 6 - 6046"/>
    <d v="2025-08-31T00:00:00"/>
    <x v="4"/>
    <s v=""/>
    <x v="310"/>
    <x v="0"/>
    <x v="0"/>
    <n v="3.17"/>
    <m/>
  </r>
  <r>
    <x v="508"/>
    <x v="603"/>
    <x v="79"/>
    <x v="1"/>
    <s v="  05 - 6 - 6046"/>
    <d v="2025-08-31T00:00:00"/>
    <x v="4"/>
    <s v=""/>
    <x v="310"/>
    <x v="0"/>
    <x v="0"/>
    <n v="4.58"/>
    <m/>
  </r>
  <r>
    <x v="508"/>
    <x v="603"/>
    <x v="79"/>
    <x v="1"/>
    <s v="  05 - 6 - 6046"/>
    <d v="2025-08-31T00:00:00"/>
    <x v="4"/>
    <s v=""/>
    <x v="310"/>
    <x v="0"/>
    <x v="0"/>
    <n v="5.85"/>
    <m/>
  </r>
  <r>
    <x v="509"/>
    <x v="604"/>
    <x v="79"/>
    <x v="1"/>
    <s v="  05 - 6 - 6044"/>
    <d v="2025-08-31T00:00:00"/>
    <x v="4"/>
    <s v=""/>
    <x v="309"/>
    <x v="1"/>
    <x v="1"/>
    <n v="9.65"/>
    <m/>
  </r>
  <r>
    <x v="509"/>
    <x v="604"/>
    <x v="79"/>
    <x v="1"/>
    <s v="  05 - 6 - 6044"/>
    <d v="2025-08-31T00:00:00"/>
    <x v="4"/>
    <s v=""/>
    <x v="309"/>
    <x v="1"/>
    <x v="1"/>
    <n v="6.67"/>
    <m/>
  </r>
  <r>
    <x v="509"/>
    <x v="604"/>
    <x v="79"/>
    <x v="1"/>
    <s v="  05 - 6 - 6046"/>
    <d v="2025-08-31T00:00:00"/>
    <x v="4"/>
    <s v=""/>
    <x v="310"/>
    <x v="1"/>
    <x v="1"/>
    <n v="9.65"/>
    <m/>
  </r>
  <r>
    <x v="509"/>
    <x v="604"/>
    <x v="79"/>
    <x v="1"/>
    <s v="  05 - 6 - 6046"/>
    <d v="2025-08-31T00:00:00"/>
    <x v="4"/>
    <s v=""/>
    <x v="310"/>
    <x v="1"/>
    <x v="1"/>
    <n v="6.67"/>
    <m/>
  </r>
  <r>
    <x v="510"/>
    <x v="605"/>
    <x v="79"/>
    <x v="1"/>
    <s v="  05 - 6 - 6044"/>
    <d v="2025-08-31T00:00:00"/>
    <x v="4"/>
    <s v=""/>
    <x v="309"/>
    <x v="2"/>
    <x v="2"/>
    <n v="7.8"/>
    <m/>
  </r>
  <r>
    <x v="510"/>
    <x v="605"/>
    <x v="79"/>
    <x v="1"/>
    <s v="  05 - 6 - 6046"/>
    <d v="2025-08-31T00:00:00"/>
    <x v="4"/>
    <s v=""/>
    <x v="310"/>
    <x v="2"/>
    <x v="2"/>
    <n v="7.8"/>
    <m/>
  </r>
  <r>
    <x v="511"/>
    <x v="606"/>
    <x v="79"/>
    <x v="2"/>
    <s v="  06 - 6 - 6035"/>
    <d v="2025-08-31T00:00:00"/>
    <x v="4"/>
    <s v=""/>
    <x v="309"/>
    <x v="0"/>
    <x v="0"/>
    <n v="5.86"/>
    <m/>
  </r>
  <r>
    <x v="511"/>
    <x v="606"/>
    <x v="79"/>
    <x v="2"/>
    <s v="  06 - 6 - 6035"/>
    <d v="2025-08-31T00:00:00"/>
    <x v="4"/>
    <s v=""/>
    <x v="309"/>
    <x v="0"/>
    <x v="0"/>
    <n v="5.86"/>
    <m/>
  </r>
  <r>
    <x v="511"/>
    <x v="606"/>
    <x v="79"/>
    <x v="2"/>
    <s v="  06 - 6 - 6035"/>
    <d v="2025-08-31T00:00:00"/>
    <x v="4"/>
    <s v=""/>
    <x v="309"/>
    <x v="0"/>
    <x v="0"/>
    <n v="5.48"/>
    <m/>
  </r>
  <r>
    <x v="511"/>
    <x v="606"/>
    <x v="79"/>
    <x v="2"/>
    <s v="  06 - 6 - 6035"/>
    <d v="2025-08-31T00:00:00"/>
    <x v="4"/>
    <s v=""/>
    <x v="309"/>
    <x v="0"/>
    <x v="0"/>
    <n v="6.77"/>
    <m/>
  </r>
  <r>
    <x v="511"/>
    <x v="606"/>
    <x v="79"/>
    <x v="2"/>
    <s v="  06 - 6 - 6035"/>
    <d v="2025-08-31T00:00:00"/>
    <x v="4"/>
    <s v=""/>
    <x v="309"/>
    <x v="0"/>
    <x v="0"/>
    <n v="6.77"/>
    <m/>
  </r>
  <r>
    <x v="511"/>
    <x v="606"/>
    <x v="79"/>
    <x v="2"/>
    <s v="  06 - 6 - 6035"/>
    <d v="2025-08-31T00:00:00"/>
    <x v="4"/>
    <s v=""/>
    <x v="309"/>
    <x v="0"/>
    <x v="0"/>
    <n v="6.77"/>
    <m/>
  </r>
  <r>
    <x v="511"/>
    <x v="606"/>
    <x v="79"/>
    <x v="2"/>
    <s v="  06 - 6 - 6037"/>
    <d v="2025-08-31T00:00:00"/>
    <x v="4"/>
    <s v=""/>
    <x v="310"/>
    <x v="0"/>
    <x v="0"/>
    <n v="6.77"/>
    <m/>
  </r>
  <r>
    <x v="511"/>
    <x v="606"/>
    <x v="79"/>
    <x v="2"/>
    <s v="  06 - 6 - 6037"/>
    <d v="2025-08-31T00:00:00"/>
    <x v="4"/>
    <s v=""/>
    <x v="310"/>
    <x v="0"/>
    <x v="0"/>
    <n v="6.77"/>
    <m/>
  </r>
  <r>
    <x v="511"/>
    <x v="606"/>
    <x v="79"/>
    <x v="2"/>
    <s v="  06 - 6 - 6037"/>
    <d v="2025-08-31T00:00:00"/>
    <x v="4"/>
    <s v=""/>
    <x v="310"/>
    <x v="0"/>
    <x v="0"/>
    <n v="5.48"/>
    <m/>
  </r>
  <r>
    <x v="511"/>
    <x v="606"/>
    <x v="79"/>
    <x v="2"/>
    <s v="  06 - 6 - 6037"/>
    <d v="2025-08-31T00:00:00"/>
    <x v="4"/>
    <s v=""/>
    <x v="310"/>
    <x v="0"/>
    <x v="0"/>
    <n v="5.86"/>
    <m/>
  </r>
  <r>
    <x v="511"/>
    <x v="606"/>
    <x v="79"/>
    <x v="2"/>
    <s v="  06 - 6 - 6037"/>
    <d v="2025-08-31T00:00:00"/>
    <x v="4"/>
    <s v=""/>
    <x v="310"/>
    <x v="0"/>
    <x v="0"/>
    <n v="6.77"/>
    <m/>
  </r>
  <r>
    <x v="511"/>
    <x v="606"/>
    <x v="79"/>
    <x v="2"/>
    <s v="  06 - 6 - 6037"/>
    <d v="2025-08-31T00:00:00"/>
    <x v="4"/>
    <s v=""/>
    <x v="310"/>
    <x v="0"/>
    <x v="0"/>
    <n v="5.86"/>
    <m/>
  </r>
  <r>
    <x v="512"/>
    <x v="607"/>
    <x v="79"/>
    <x v="2"/>
    <s v="  06 - 6 - 6035"/>
    <d v="2025-08-31T00:00:00"/>
    <x v="4"/>
    <s v=""/>
    <x v="309"/>
    <x v="3"/>
    <x v="3"/>
    <n v="5.86"/>
    <m/>
  </r>
  <r>
    <x v="512"/>
    <x v="608"/>
    <x v="79"/>
    <x v="2"/>
    <s v="  06 - 6 - 6035"/>
    <d v="2025-08-31T00:00:00"/>
    <x v="4"/>
    <s v=""/>
    <x v="309"/>
    <x v="4"/>
    <x v="3"/>
    <n v="6.77"/>
    <m/>
  </r>
  <r>
    <x v="512"/>
    <x v="608"/>
    <x v="79"/>
    <x v="2"/>
    <s v="  06 - 6 - 6037"/>
    <d v="2025-08-31T00:00:00"/>
    <x v="4"/>
    <s v=""/>
    <x v="310"/>
    <x v="4"/>
    <x v="3"/>
    <n v="6.77"/>
    <m/>
  </r>
  <r>
    <x v="512"/>
    <x v="607"/>
    <x v="79"/>
    <x v="2"/>
    <s v="  06 - 6 - 6037"/>
    <d v="2025-08-31T00:00:00"/>
    <x v="4"/>
    <s v=""/>
    <x v="310"/>
    <x v="3"/>
    <x v="3"/>
    <n v="5.49"/>
    <m/>
  </r>
  <r>
    <x v="513"/>
    <x v="609"/>
    <x v="79"/>
    <x v="2"/>
    <s v="  06 - 6 - 6035"/>
    <d v="2025-08-31T00:00:00"/>
    <x v="4"/>
    <s v=""/>
    <x v="309"/>
    <x v="1"/>
    <x v="1"/>
    <n v="9.18"/>
    <m/>
  </r>
  <r>
    <x v="513"/>
    <x v="609"/>
    <x v="79"/>
    <x v="2"/>
    <s v="  06 - 6 - 6037"/>
    <d v="2025-08-31T00:00:00"/>
    <x v="4"/>
    <s v=""/>
    <x v="310"/>
    <x v="1"/>
    <x v="1"/>
    <n v="9.18"/>
    <m/>
  </r>
  <r>
    <x v="514"/>
    <x v="610"/>
    <x v="79"/>
    <x v="2"/>
    <s v="  06 - 6 - 6035"/>
    <d v="2025-08-31T00:00:00"/>
    <x v="4"/>
    <s v=""/>
    <x v="309"/>
    <x v="2"/>
    <x v="2"/>
    <n v="7.76"/>
    <m/>
  </r>
  <r>
    <x v="514"/>
    <x v="610"/>
    <x v="79"/>
    <x v="2"/>
    <s v="  06 - 6 - 6037"/>
    <d v="2025-08-31T00:00:00"/>
    <x v="4"/>
    <s v=""/>
    <x v="310"/>
    <x v="2"/>
    <x v="2"/>
    <n v="7.76"/>
    <m/>
  </r>
  <r>
    <x v="515"/>
    <x v="611"/>
    <x v="79"/>
    <x v="3"/>
    <s v="  08 - 6 - 6051"/>
    <d v="2025-08-31T00:00:00"/>
    <x v="4"/>
    <s v=""/>
    <x v="309"/>
    <x v="0"/>
    <x v="0"/>
    <n v="4.58"/>
    <m/>
  </r>
  <r>
    <x v="515"/>
    <x v="611"/>
    <x v="79"/>
    <x v="3"/>
    <s v="  08 - 6 - 6051"/>
    <d v="2025-08-31T00:00:00"/>
    <x v="4"/>
    <s v=""/>
    <x v="309"/>
    <x v="0"/>
    <x v="0"/>
    <n v="5.85"/>
    <m/>
  </r>
  <r>
    <x v="515"/>
    <x v="611"/>
    <x v="79"/>
    <x v="3"/>
    <s v="  08 - 6 - 6051"/>
    <d v="2025-08-31T00:00:00"/>
    <x v="4"/>
    <s v=""/>
    <x v="309"/>
    <x v="0"/>
    <x v="0"/>
    <n v="5.85"/>
    <m/>
  </r>
  <r>
    <x v="515"/>
    <x v="611"/>
    <x v="79"/>
    <x v="3"/>
    <s v="  08 - 6 - 6051"/>
    <d v="2025-08-31T00:00:00"/>
    <x v="4"/>
    <s v=""/>
    <x v="309"/>
    <x v="0"/>
    <x v="0"/>
    <n v="6.15"/>
    <m/>
  </r>
  <r>
    <x v="515"/>
    <x v="611"/>
    <x v="79"/>
    <x v="3"/>
    <s v="  08 - 6 - 6051"/>
    <d v="2025-08-31T00:00:00"/>
    <x v="4"/>
    <s v=""/>
    <x v="309"/>
    <x v="0"/>
    <x v="0"/>
    <n v="5.85"/>
    <m/>
  </r>
  <r>
    <x v="515"/>
    <x v="611"/>
    <x v="79"/>
    <x v="3"/>
    <s v="  08 - 6 - 6051"/>
    <d v="2025-08-31T00:00:00"/>
    <x v="4"/>
    <s v=""/>
    <x v="309"/>
    <x v="0"/>
    <x v="0"/>
    <n v="5.85"/>
    <m/>
  </r>
  <r>
    <x v="515"/>
    <x v="611"/>
    <x v="79"/>
    <x v="3"/>
    <s v="  08 - 6 - 6051"/>
    <d v="2025-08-31T00:00:00"/>
    <x v="4"/>
    <s v=""/>
    <x v="309"/>
    <x v="0"/>
    <x v="0"/>
    <n v="6.81"/>
    <m/>
  </r>
  <r>
    <x v="515"/>
    <x v="611"/>
    <x v="79"/>
    <x v="3"/>
    <s v="  08 - 6 - 6053"/>
    <d v="2025-08-31T00:00:00"/>
    <x v="4"/>
    <s v=""/>
    <x v="310"/>
    <x v="0"/>
    <x v="0"/>
    <n v="5.85"/>
    <m/>
  </r>
  <r>
    <x v="515"/>
    <x v="611"/>
    <x v="79"/>
    <x v="3"/>
    <s v="  08 - 6 - 6053"/>
    <d v="2025-08-31T00:00:00"/>
    <x v="4"/>
    <s v=""/>
    <x v="310"/>
    <x v="0"/>
    <x v="0"/>
    <n v="5.85"/>
    <m/>
  </r>
  <r>
    <x v="515"/>
    <x v="611"/>
    <x v="79"/>
    <x v="3"/>
    <s v="  08 - 6 - 6053"/>
    <d v="2025-08-31T00:00:00"/>
    <x v="4"/>
    <s v=""/>
    <x v="310"/>
    <x v="0"/>
    <x v="0"/>
    <n v="6.81"/>
    <m/>
  </r>
  <r>
    <x v="515"/>
    <x v="611"/>
    <x v="79"/>
    <x v="3"/>
    <s v="  08 - 6 - 6053"/>
    <d v="2025-08-31T00:00:00"/>
    <x v="4"/>
    <s v=""/>
    <x v="310"/>
    <x v="0"/>
    <x v="0"/>
    <n v="5.85"/>
    <m/>
  </r>
  <r>
    <x v="515"/>
    <x v="611"/>
    <x v="79"/>
    <x v="3"/>
    <s v="  08 - 6 - 6053"/>
    <d v="2025-08-31T00:00:00"/>
    <x v="4"/>
    <s v=""/>
    <x v="310"/>
    <x v="0"/>
    <x v="0"/>
    <n v="6.15"/>
    <m/>
  </r>
  <r>
    <x v="515"/>
    <x v="611"/>
    <x v="79"/>
    <x v="3"/>
    <s v="  08 - 6 - 6053"/>
    <d v="2025-08-31T00:00:00"/>
    <x v="4"/>
    <s v=""/>
    <x v="310"/>
    <x v="0"/>
    <x v="0"/>
    <n v="5.85"/>
    <m/>
  </r>
  <r>
    <x v="515"/>
    <x v="611"/>
    <x v="79"/>
    <x v="3"/>
    <s v="  08 - 6 - 6053"/>
    <d v="2025-08-31T00:00:00"/>
    <x v="4"/>
    <s v=""/>
    <x v="310"/>
    <x v="0"/>
    <x v="0"/>
    <n v="4.58"/>
    <m/>
  </r>
  <r>
    <x v="516"/>
    <x v="612"/>
    <x v="79"/>
    <x v="3"/>
    <s v="  08 - 6 - 6051"/>
    <d v="2025-08-31T00:00:00"/>
    <x v="4"/>
    <s v=""/>
    <x v="309"/>
    <x v="1"/>
    <x v="1"/>
    <n v="8.6"/>
    <m/>
  </r>
  <r>
    <x v="516"/>
    <x v="612"/>
    <x v="79"/>
    <x v="3"/>
    <s v="  08 - 6 - 6053"/>
    <d v="2025-08-31T00:00:00"/>
    <x v="4"/>
    <s v=""/>
    <x v="310"/>
    <x v="1"/>
    <x v="1"/>
    <n v="8.6"/>
    <m/>
  </r>
  <r>
    <x v="517"/>
    <x v="613"/>
    <x v="79"/>
    <x v="3"/>
    <s v="  08 - 6 - 6051"/>
    <d v="2025-08-31T00:00:00"/>
    <x v="4"/>
    <s v=""/>
    <x v="309"/>
    <x v="2"/>
    <x v="2"/>
    <n v="5.72"/>
    <m/>
  </r>
  <r>
    <x v="517"/>
    <x v="613"/>
    <x v="79"/>
    <x v="3"/>
    <s v="  08 - 6 - 6053"/>
    <d v="2025-08-31T00:00:00"/>
    <x v="4"/>
    <s v=""/>
    <x v="310"/>
    <x v="2"/>
    <x v="2"/>
    <n v="5.72"/>
    <m/>
  </r>
  <r>
    <x v="518"/>
    <x v="614"/>
    <x v="79"/>
    <x v="4"/>
    <s v="  09 - 6 - 6051"/>
    <d v="2025-08-31T00:00:00"/>
    <x v="4"/>
    <s v=""/>
    <x v="309"/>
    <x v="0"/>
    <x v="0"/>
    <n v="5.94"/>
    <m/>
  </r>
  <r>
    <x v="518"/>
    <x v="614"/>
    <x v="79"/>
    <x v="4"/>
    <s v="  09 - 6 - 6051"/>
    <d v="2025-08-31T00:00:00"/>
    <x v="4"/>
    <s v=""/>
    <x v="309"/>
    <x v="0"/>
    <x v="0"/>
    <n v="6.19"/>
    <m/>
  </r>
  <r>
    <x v="518"/>
    <x v="614"/>
    <x v="79"/>
    <x v="4"/>
    <s v="  09 - 6 - 6051"/>
    <d v="2025-08-31T00:00:00"/>
    <x v="4"/>
    <s v=""/>
    <x v="309"/>
    <x v="0"/>
    <x v="0"/>
    <n v="6.86"/>
    <m/>
  </r>
  <r>
    <x v="518"/>
    <x v="614"/>
    <x v="79"/>
    <x v="4"/>
    <s v="  09 - 6 - 6051"/>
    <d v="2025-08-31T00:00:00"/>
    <x v="4"/>
    <s v=""/>
    <x v="309"/>
    <x v="0"/>
    <x v="0"/>
    <n v="6.86"/>
    <m/>
  </r>
  <r>
    <x v="518"/>
    <x v="614"/>
    <x v="79"/>
    <x v="4"/>
    <s v="  09 - 6 - 6051"/>
    <d v="2025-08-31T00:00:00"/>
    <x v="4"/>
    <s v=""/>
    <x v="309"/>
    <x v="0"/>
    <x v="0"/>
    <n v="5.9"/>
    <m/>
  </r>
  <r>
    <x v="518"/>
    <x v="614"/>
    <x v="79"/>
    <x v="4"/>
    <s v="  09 - 6 - 6051"/>
    <d v="2025-08-31T00:00:00"/>
    <x v="4"/>
    <s v=""/>
    <x v="309"/>
    <x v="0"/>
    <x v="0"/>
    <n v="5.9"/>
    <m/>
  </r>
  <r>
    <x v="518"/>
    <x v="614"/>
    <x v="79"/>
    <x v="4"/>
    <s v="  09 - 6 - 6053"/>
    <d v="2025-08-31T00:00:00"/>
    <x v="4"/>
    <s v=""/>
    <x v="310"/>
    <x v="0"/>
    <x v="0"/>
    <n v="6.19"/>
    <m/>
  </r>
  <r>
    <x v="518"/>
    <x v="614"/>
    <x v="79"/>
    <x v="4"/>
    <s v="  09 - 6 - 6053"/>
    <d v="2025-08-31T00:00:00"/>
    <x v="4"/>
    <s v=""/>
    <x v="310"/>
    <x v="0"/>
    <x v="0"/>
    <n v="6.86"/>
    <m/>
  </r>
  <r>
    <x v="518"/>
    <x v="614"/>
    <x v="79"/>
    <x v="4"/>
    <s v="  09 - 6 - 6053"/>
    <d v="2025-08-31T00:00:00"/>
    <x v="4"/>
    <s v=""/>
    <x v="310"/>
    <x v="0"/>
    <x v="0"/>
    <n v="6.86"/>
    <m/>
  </r>
  <r>
    <x v="518"/>
    <x v="614"/>
    <x v="79"/>
    <x v="4"/>
    <s v="  09 - 6 - 6053"/>
    <d v="2025-08-31T00:00:00"/>
    <x v="4"/>
    <s v=""/>
    <x v="310"/>
    <x v="0"/>
    <x v="0"/>
    <n v="5.91"/>
    <m/>
  </r>
  <r>
    <x v="518"/>
    <x v="614"/>
    <x v="79"/>
    <x v="4"/>
    <s v="  09 - 6 - 6053"/>
    <d v="2025-08-31T00:00:00"/>
    <x v="4"/>
    <s v=""/>
    <x v="310"/>
    <x v="0"/>
    <x v="0"/>
    <n v="5.92"/>
    <m/>
  </r>
  <r>
    <x v="518"/>
    <x v="614"/>
    <x v="79"/>
    <x v="4"/>
    <s v="  09 - 6 - 6053"/>
    <d v="2025-08-31T00:00:00"/>
    <x v="4"/>
    <s v=""/>
    <x v="310"/>
    <x v="0"/>
    <x v="0"/>
    <n v="5.9"/>
    <m/>
  </r>
  <r>
    <x v="519"/>
    <x v="615"/>
    <x v="79"/>
    <x v="4"/>
    <s v="  09 - 6 - 6051"/>
    <d v="2025-08-31T00:00:00"/>
    <x v="4"/>
    <s v=""/>
    <x v="309"/>
    <x v="3"/>
    <x v="3"/>
    <n v="6.19"/>
    <m/>
  </r>
  <r>
    <x v="519"/>
    <x v="615"/>
    <x v="79"/>
    <x v="4"/>
    <s v="  09 - 6 - 6051"/>
    <d v="2025-08-31T00:00:00"/>
    <x v="4"/>
    <s v=""/>
    <x v="309"/>
    <x v="3"/>
    <x v="3"/>
    <n v="5.94"/>
    <m/>
  </r>
  <r>
    <x v="519"/>
    <x v="615"/>
    <x v="79"/>
    <x v="4"/>
    <s v="  09 - 6 - 6051"/>
    <d v="2025-08-31T00:00:00"/>
    <x v="4"/>
    <s v=""/>
    <x v="309"/>
    <x v="3"/>
    <x v="3"/>
    <n v="5.95"/>
    <m/>
  </r>
  <r>
    <x v="519"/>
    <x v="615"/>
    <x v="79"/>
    <x v="4"/>
    <s v="  09 - 6 - 6051"/>
    <d v="2025-08-31T00:00:00"/>
    <x v="4"/>
    <s v=""/>
    <x v="309"/>
    <x v="3"/>
    <x v="3"/>
    <n v="5.9"/>
    <m/>
  </r>
  <r>
    <x v="519"/>
    <x v="615"/>
    <x v="79"/>
    <x v="4"/>
    <s v="  09 - 6 - 6053"/>
    <d v="2025-08-31T00:00:00"/>
    <x v="4"/>
    <s v=""/>
    <x v="310"/>
    <x v="3"/>
    <x v="3"/>
    <n v="5.95"/>
    <m/>
  </r>
  <r>
    <x v="519"/>
    <x v="615"/>
    <x v="79"/>
    <x v="4"/>
    <s v="  09 - 6 - 6053"/>
    <d v="2025-08-31T00:00:00"/>
    <x v="4"/>
    <s v=""/>
    <x v="310"/>
    <x v="3"/>
    <x v="3"/>
    <n v="5.95"/>
    <m/>
  </r>
  <r>
    <x v="519"/>
    <x v="615"/>
    <x v="79"/>
    <x v="4"/>
    <s v="  09 - 6 - 6053"/>
    <d v="2025-08-31T00:00:00"/>
    <x v="4"/>
    <s v=""/>
    <x v="310"/>
    <x v="3"/>
    <x v="3"/>
    <n v="6.19"/>
    <m/>
  </r>
  <r>
    <x v="519"/>
    <x v="615"/>
    <x v="79"/>
    <x v="4"/>
    <s v="  09 - 6 - 6053"/>
    <d v="2025-08-31T00:00:00"/>
    <x v="4"/>
    <s v=""/>
    <x v="310"/>
    <x v="3"/>
    <x v="3"/>
    <n v="5.9"/>
    <m/>
  </r>
  <r>
    <x v="520"/>
    <x v="616"/>
    <x v="79"/>
    <x v="4"/>
    <s v="  09 - 6 - 6051"/>
    <d v="2025-08-31T00:00:00"/>
    <x v="4"/>
    <s v=""/>
    <x v="309"/>
    <x v="1"/>
    <x v="1"/>
    <n v="8.609999999999999"/>
    <m/>
  </r>
  <r>
    <x v="520"/>
    <x v="616"/>
    <x v="79"/>
    <x v="4"/>
    <s v="  09 - 6 - 6053"/>
    <d v="2025-08-31T00:00:00"/>
    <x v="4"/>
    <s v=""/>
    <x v="310"/>
    <x v="1"/>
    <x v="1"/>
    <n v="8.609999999999999"/>
    <m/>
  </r>
  <r>
    <x v="521"/>
    <x v="617"/>
    <x v="79"/>
    <x v="4"/>
    <s v="  09 - 6 - 6051"/>
    <d v="2025-08-31T00:00:00"/>
    <x v="4"/>
    <s v=""/>
    <x v="309"/>
    <x v="2"/>
    <x v="2"/>
    <n v="7.07"/>
    <m/>
  </r>
  <r>
    <x v="521"/>
    <x v="617"/>
    <x v="79"/>
    <x v="4"/>
    <s v="  09 - 6 - 6053"/>
    <d v="2025-08-31T00:00:00"/>
    <x v="4"/>
    <s v=""/>
    <x v="310"/>
    <x v="2"/>
    <x v="2"/>
    <n v="7.1"/>
    <m/>
  </r>
  <r>
    <x v="522"/>
    <x v="618"/>
    <x v="80"/>
    <x v="0"/>
    <s v="  01 - 3 - o/s:/Cmppag:(01)F17400486041/668"/>
    <d v="2025-08-11T00:00:00"/>
    <x v="4"/>
    <s v=""/>
    <x v="311"/>
    <x v="0"/>
    <x v="0"/>
    <n v="65.23999999999999"/>
    <m/>
  </r>
  <r>
    <x v="522"/>
    <x v="618"/>
    <x v="80"/>
    <x v="0"/>
    <s v="  01 - 3 - o/s:/Cmppag:(01)F17400487787/699"/>
    <d v="2025-08-14T00:00:00"/>
    <x v="4"/>
    <s v=""/>
    <x v="312"/>
    <x v="0"/>
    <x v="0"/>
    <n v="65.25"/>
    <m/>
  </r>
  <r>
    <x v="523"/>
    <x v="619"/>
    <x v="80"/>
    <x v="0"/>
    <s v="  01 - 3 - o/s:/Cmppag:(01)F17400486041/668"/>
    <d v="2025-08-11T00:00:00"/>
    <x v="4"/>
    <s v=""/>
    <x v="311"/>
    <x v="1"/>
    <x v="1"/>
    <n v="65.25"/>
    <m/>
  </r>
  <r>
    <x v="523"/>
    <x v="619"/>
    <x v="80"/>
    <x v="0"/>
    <s v="  01 - 3 - o/s:/Cmppag:(01)F17400487787/699"/>
    <d v="2025-08-14T00:00:00"/>
    <x v="4"/>
    <s v=""/>
    <x v="312"/>
    <x v="1"/>
    <x v="1"/>
    <n v="65.23999999999999"/>
    <m/>
  </r>
  <r>
    <x v="524"/>
    <x v="620"/>
    <x v="80"/>
    <x v="0"/>
    <s v="  01 - 3 - o/s:/Cmppag:(01)F17400486041/668"/>
    <d v="2025-08-11T00:00:00"/>
    <x v="4"/>
    <s v=""/>
    <x v="311"/>
    <x v="2"/>
    <x v="2"/>
    <n v="65.23999999999999"/>
    <m/>
  </r>
  <r>
    <x v="524"/>
    <x v="620"/>
    <x v="80"/>
    <x v="0"/>
    <s v="  01 - 3 - o/s:/Cmppag:(01)F17400486041/668"/>
    <d v="2025-08-11T00:00:00"/>
    <x v="4"/>
    <s v=""/>
    <x v="311"/>
    <x v="2"/>
    <x v="2"/>
    <n v="65.23999999999999"/>
    <m/>
  </r>
  <r>
    <x v="524"/>
    <x v="620"/>
    <x v="80"/>
    <x v="0"/>
    <s v="  01 - 3 - o/s:/Cmppag:(01)F17400487787/699"/>
    <d v="2025-08-14T00:00:00"/>
    <x v="4"/>
    <s v=""/>
    <x v="312"/>
    <x v="2"/>
    <x v="2"/>
    <n v="65.23999999999999"/>
    <m/>
  </r>
  <r>
    <x v="524"/>
    <x v="620"/>
    <x v="80"/>
    <x v="0"/>
    <s v="  01 - 3 - o/s:/Cmppag:(01)F17400487787/699"/>
    <d v="2025-08-14T00:00:00"/>
    <x v="4"/>
    <s v=""/>
    <x v="312"/>
    <x v="2"/>
    <x v="2"/>
    <n v="65.23999999999999"/>
    <m/>
  </r>
  <r>
    <x v="525"/>
    <x v="621"/>
    <x v="81"/>
    <x v="2"/>
    <s v="  06 - 6 - 6024"/>
    <d v="2025-08-31T00:00:00"/>
    <x v="4"/>
    <s v=""/>
    <x v="20"/>
    <x v="1"/>
    <x v="1"/>
    <n v="20"/>
    <m/>
  </r>
  <r>
    <x v="526"/>
    <x v="622"/>
    <x v="82"/>
    <x v="0"/>
    <s v="  01 - 3 - o/s:/Cmppag:(01)F0025345/672"/>
    <d v="2025-06-04T00:00:00"/>
    <x v="4"/>
    <s v=""/>
    <x v="313"/>
    <x v="0"/>
    <x v="0"/>
    <n v="25"/>
    <m/>
  </r>
  <r>
    <x v="527"/>
    <x v="623"/>
    <x v="82"/>
    <x v="0"/>
    <s v="  01 - 3 - o/s:/Cmppag:(01)F0025345/672"/>
    <d v="2025-06-04T00:00:00"/>
    <x v="4"/>
    <s v=""/>
    <x v="313"/>
    <x v="1"/>
    <x v="1"/>
    <n v="25"/>
    <m/>
  </r>
  <r>
    <x v="527"/>
    <x v="623"/>
    <x v="82"/>
    <x v="0"/>
    <s v="  01 - 3 - o/s:/Cmppag:(01)F0025345/672"/>
    <d v="2025-06-04T00:00:00"/>
    <x v="4"/>
    <s v=""/>
    <x v="313"/>
    <x v="1"/>
    <x v="1"/>
    <n v="25"/>
    <m/>
  </r>
  <r>
    <x v="528"/>
    <x v="624"/>
    <x v="82"/>
    <x v="0"/>
    <s v="  01 - 3 - o/s:/Cmppag:(01)F0025345/672"/>
    <d v="2025-06-04T00:00:00"/>
    <x v="4"/>
    <s v=""/>
    <x v="313"/>
    <x v="2"/>
    <x v="2"/>
    <n v="25"/>
    <m/>
  </r>
  <r>
    <x v="529"/>
    <x v="625"/>
    <x v="83"/>
    <x v="0"/>
    <s v="  01 - 3 - o/s:/Cmppag:(01)E0015895/685"/>
    <d v="2025-07-09T00:00:00"/>
    <x v="4"/>
    <s v=""/>
    <x v="314"/>
    <x v="0"/>
    <x v="0"/>
    <n v="187.5"/>
    <m/>
  </r>
  <r>
    <x v="530"/>
    <x v="626"/>
    <x v="83"/>
    <x v="0"/>
    <s v="  01 - 3 - o/s:/Cmppag:(01)E0015895/685"/>
    <d v="2025-07-09T00:00:00"/>
    <x v="4"/>
    <s v=""/>
    <x v="314"/>
    <x v="1"/>
    <x v="1"/>
    <n v="187.5"/>
    <m/>
  </r>
  <r>
    <x v="530"/>
    <x v="626"/>
    <x v="83"/>
    <x v="0"/>
    <s v="  01 - 3 - o/s:/Cmppag:(01)E0015895/685"/>
    <d v="2025-07-09T00:00:00"/>
    <x v="4"/>
    <s v=""/>
    <x v="314"/>
    <x v="1"/>
    <x v="1"/>
    <n v="187.5"/>
    <m/>
  </r>
  <r>
    <x v="531"/>
    <x v="627"/>
    <x v="83"/>
    <x v="0"/>
    <s v="  01 - 3 - o/s:/Cmppag:(01)E0015895/685"/>
    <d v="2025-07-09T00:00:00"/>
    <x v="4"/>
    <s v=""/>
    <x v="314"/>
    <x v="2"/>
    <x v="2"/>
    <n v="187.5"/>
    <m/>
  </r>
  <r>
    <x v="532"/>
    <x v="628"/>
    <x v="84"/>
    <x v="0"/>
    <s v="  01 - 6 - 6024"/>
    <d v="2025-08-18T00:00:00"/>
    <x v="4"/>
    <s v=""/>
    <x v="315"/>
    <x v="1"/>
    <x v="1"/>
    <n v="92651.34"/>
    <m/>
  </r>
  <r>
    <x v="533"/>
    <x v="629"/>
    <x v="85"/>
    <x v="0"/>
    <s v="  01 - 6 - 6035"/>
    <d v="2025-08-22T00:00:00"/>
    <x v="4"/>
    <s v=""/>
    <x v="316"/>
    <x v="1"/>
    <x v="1"/>
    <n v="47"/>
    <m/>
  </r>
  <r>
    <x v="534"/>
    <x v="630"/>
    <x v="85"/>
    <x v="5"/>
    <s v="  07 - 6 - 6023"/>
    <d v="2025-08-31T00:00:00"/>
    <x v="4"/>
    <s v=""/>
    <x v="21"/>
    <x v="2"/>
    <x v="2"/>
    <n v="17"/>
    <m/>
  </r>
  <r>
    <x v="534"/>
    <x v="630"/>
    <x v="85"/>
    <x v="5"/>
    <s v="  07 - 6 - 6023"/>
    <d v="2025-08-31T00:00:00"/>
    <x v="4"/>
    <s v=""/>
    <x v="21"/>
    <x v="2"/>
    <x v="2"/>
    <n v="17"/>
    <m/>
  </r>
  <r>
    <x v="534"/>
    <x v="630"/>
    <x v="85"/>
    <x v="5"/>
    <s v="  07 - 6 - 6023"/>
    <d v="2025-08-31T00:00:00"/>
    <x v="4"/>
    <s v=""/>
    <x v="21"/>
    <x v="2"/>
    <x v="2"/>
    <n v="17"/>
    <m/>
  </r>
  <r>
    <x v="534"/>
    <x v="630"/>
    <x v="85"/>
    <x v="5"/>
    <s v="  07 - 6 - 6023"/>
    <d v="2025-08-31T00:00:00"/>
    <x v="4"/>
    <s v=""/>
    <x v="21"/>
    <x v="2"/>
    <x v="2"/>
    <n v="18"/>
    <m/>
  </r>
  <r>
    <x v="535"/>
    <x v="631"/>
    <x v="85"/>
    <x v="3"/>
    <s v="  08 - 6 - 6043"/>
    <d v="2025-08-31T00:00:00"/>
    <x v="4"/>
    <s v=""/>
    <x v="37"/>
    <x v="1"/>
    <x v="1"/>
    <n v="45"/>
    <m/>
  </r>
  <r>
    <x v="535"/>
    <x v="631"/>
    <x v="85"/>
    <x v="3"/>
    <s v="  08 - 6 - 6043"/>
    <d v="2025-08-31T00:00:00"/>
    <x v="4"/>
    <s v=""/>
    <x v="37"/>
    <x v="1"/>
    <x v="1"/>
    <n v="50"/>
    <m/>
  </r>
  <r>
    <x v="536"/>
    <x v="632"/>
    <x v="85"/>
    <x v="4"/>
    <s v="  09 - 6 - 6040"/>
    <d v="2025-08-31T00:00:00"/>
    <x v="4"/>
    <s v=""/>
    <x v="22"/>
    <x v="1"/>
    <x v="1"/>
    <n v="22.4"/>
    <m/>
  </r>
  <r>
    <x v="536"/>
    <x v="632"/>
    <x v="85"/>
    <x v="4"/>
    <s v="  09 - 6 - 6040"/>
    <d v="2025-08-31T00:00:00"/>
    <x v="4"/>
    <s v=""/>
    <x v="22"/>
    <x v="1"/>
    <x v="1"/>
    <n v="120"/>
    <m/>
  </r>
  <r>
    <x v="536"/>
    <x v="632"/>
    <x v="85"/>
    <x v="4"/>
    <s v="  09 - 6 - 6040"/>
    <d v="2025-08-31T00:00:00"/>
    <x v="4"/>
    <s v=""/>
    <x v="22"/>
    <x v="1"/>
    <x v="1"/>
    <n v="70"/>
    <m/>
  </r>
  <r>
    <x v="537"/>
    <x v="633"/>
    <x v="86"/>
    <x v="2"/>
    <s v="  06 - 6 - 6024"/>
    <d v="2025-08-31T00:00:00"/>
    <x v="4"/>
    <s v=""/>
    <x v="20"/>
    <x v="1"/>
    <x v="1"/>
    <n v="19.5"/>
    <m/>
  </r>
  <r>
    <x v="538"/>
    <x v="634"/>
    <x v="87"/>
    <x v="5"/>
    <s v="  07 - 6 - 6023"/>
    <d v="2025-08-31T00:00:00"/>
    <x v="4"/>
    <s v=""/>
    <x v="21"/>
    <x v="0"/>
    <x v="0"/>
    <n v="70"/>
    <m/>
  </r>
  <r>
    <x v="539"/>
    <x v="635"/>
    <x v="88"/>
    <x v="2"/>
    <s v="  06 - 6 - 6024"/>
    <d v="2025-08-31T00:00:00"/>
    <x v="4"/>
    <s v=""/>
    <x v="20"/>
    <x v="0"/>
    <x v="0"/>
    <n v="50.5"/>
    <m/>
  </r>
  <r>
    <x v="539"/>
    <x v="635"/>
    <x v="88"/>
    <x v="2"/>
    <s v="  06 - 6 - 6024"/>
    <d v="2025-08-31T00:00:00"/>
    <x v="4"/>
    <s v=""/>
    <x v="20"/>
    <x v="0"/>
    <x v="0"/>
    <n v="9"/>
    <m/>
  </r>
  <r>
    <x v="540"/>
    <x v="636"/>
    <x v="88"/>
    <x v="5"/>
    <s v="  07 - 6 - 6023"/>
    <d v="2025-08-31T00:00:00"/>
    <x v="4"/>
    <s v=""/>
    <x v="21"/>
    <x v="0"/>
    <x v="0"/>
    <n v="32.2"/>
    <m/>
  </r>
  <r>
    <x v="541"/>
    <x v="637"/>
    <x v="89"/>
    <x v="2"/>
    <s v="  06 - 6 - 6024"/>
    <d v="2025-08-31T00:00:00"/>
    <x v="4"/>
    <s v=""/>
    <x v="20"/>
    <x v="0"/>
    <x v="0"/>
    <n v="54"/>
    <m/>
  </r>
  <r>
    <x v="542"/>
    <x v="638"/>
    <x v="89"/>
    <x v="2"/>
    <s v="  06 - 6 - 6024"/>
    <d v="2025-08-31T00:00:00"/>
    <x v="4"/>
    <s v=""/>
    <x v="20"/>
    <x v="1"/>
    <x v="1"/>
    <n v="44"/>
    <m/>
  </r>
  <r>
    <x v="543"/>
    <x v="639"/>
    <x v="89"/>
    <x v="3"/>
    <s v="  08 - 6 - 6043"/>
    <d v="2025-08-31T00:00:00"/>
    <x v="4"/>
    <s v=""/>
    <x v="37"/>
    <x v="0"/>
    <x v="0"/>
    <n v="45"/>
    <m/>
  </r>
  <r>
    <x v="544"/>
    <x v="640"/>
    <x v="90"/>
    <x v="5"/>
    <s v="  07 - 6 - 6023"/>
    <d v="2025-08-31T00:00:00"/>
    <x v="4"/>
    <s v=""/>
    <x v="21"/>
    <x v="0"/>
    <x v="0"/>
    <n v="150"/>
    <m/>
  </r>
  <r>
    <x v="545"/>
    <x v="641"/>
    <x v="90"/>
    <x v="4"/>
    <s v="  09 - 6 - 6040"/>
    <d v="2025-08-31T00:00:00"/>
    <x v="4"/>
    <s v=""/>
    <x v="22"/>
    <x v="0"/>
    <x v="0"/>
    <n v="70"/>
    <m/>
  </r>
  <r>
    <x v="546"/>
    <x v="642"/>
    <x v="91"/>
    <x v="4"/>
    <s v="  09 - 6 - 6040"/>
    <d v="2025-08-31T00:00:00"/>
    <x v="4"/>
    <s v=""/>
    <x v="22"/>
    <x v="0"/>
    <x v="0"/>
    <n v="55"/>
    <m/>
  </r>
  <r>
    <x v="547"/>
    <x v="643"/>
    <x v="91"/>
    <x v="4"/>
    <s v="  09 - 6 - 6040"/>
    <d v="2025-08-31T00:00:00"/>
    <x v="4"/>
    <s v=""/>
    <x v="22"/>
    <x v="3"/>
    <x v="3"/>
    <n v="60"/>
    <m/>
  </r>
  <r>
    <x v="548"/>
    <x v="644"/>
    <x v="92"/>
    <x v="2"/>
    <s v="  06 - 6 - 6024"/>
    <d v="2025-08-31T00:00:00"/>
    <x v="4"/>
    <s v=""/>
    <x v="20"/>
    <x v="0"/>
    <x v="0"/>
    <n v="2"/>
    <m/>
  </r>
  <r>
    <x v="548"/>
    <x v="644"/>
    <x v="92"/>
    <x v="2"/>
    <s v="  06 - 6 - 6024"/>
    <d v="2025-08-31T00:00:00"/>
    <x v="4"/>
    <s v=""/>
    <x v="20"/>
    <x v="0"/>
    <x v="0"/>
    <n v="66.90000000000001"/>
    <m/>
  </r>
  <r>
    <x v="549"/>
    <x v="645"/>
    <x v="92"/>
    <x v="5"/>
    <s v="  07 - 6 - 6023"/>
    <d v="2025-08-31T00:00:00"/>
    <x v="4"/>
    <s v=""/>
    <x v="21"/>
    <x v="0"/>
    <x v="0"/>
    <n v="9"/>
    <m/>
  </r>
  <r>
    <x v="549"/>
    <x v="645"/>
    <x v="92"/>
    <x v="5"/>
    <s v="  07 - 6 - 6023"/>
    <d v="2025-08-31T00:00:00"/>
    <x v="4"/>
    <s v=""/>
    <x v="21"/>
    <x v="0"/>
    <x v="0"/>
    <n v="41.8"/>
    <m/>
  </r>
  <r>
    <x v="550"/>
    <x v="646"/>
    <x v="93"/>
    <x v="0"/>
    <s v="  01 - 6 - 6012"/>
    <d v="2025-08-13T00:00:00"/>
    <x v="4"/>
    <s v=""/>
    <x v="317"/>
    <x v="0"/>
    <x v="0"/>
    <n v="520"/>
    <m/>
  </r>
  <r>
    <x v="550"/>
    <x v="646"/>
    <x v="93"/>
    <x v="0"/>
    <s v="  01 - 6 - 6023"/>
    <d v="2025-08-14T00:00:00"/>
    <x v="4"/>
    <s v=""/>
    <x v="318"/>
    <x v="0"/>
    <x v="0"/>
    <n v="424.5"/>
    <m/>
  </r>
  <r>
    <x v="550"/>
    <x v="646"/>
    <x v="93"/>
    <x v="0"/>
    <s v="  01 - 6 - 6043"/>
    <d v="2025-08-26T00:00:00"/>
    <x v="4"/>
    <s v=""/>
    <x v="319"/>
    <x v="0"/>
    <x v="0"/>
    <n v="83.5"/>
    <m/>
  </r>
  <r>
    <x v="550"/>
    <x v="646"/>
    <x v="93"/>
    <x v="0"/>
    <s v="  01 - 6 - 6068"/>
    <d v="2025-08-27T00:00:00"/>
    <x v="4"/>
    <s v=""/>
    <x v="320"/>
    <x v="0"/>
    <x v="0"/>
    <n v="57"/>
    <m/>
  </r>
  <r>
    <x v="550"/>
    <x v="646"/>
    <x v="93"/>
    <x v="0"/>
    <s v="  01 - 6 - 6089"/>
    <d v="2025-08-31T00:00:00"/>
    <x v="4"/>
    <s v=""/>
    <x v="321"/>
    <x v="0"/>
    <x v="0"/>
    <n v="79.90000000000001"/>
    <m/>
  </r>
  <r>
    <x v="551"/>
    <x v="647"/>
    <x v="93"/>
    <x v="0"/>
    <s v="  01 - 6 - 6044"/>
    <d v="2025-08-26T00:00:00"/>
    <x v="4"/>
    <s v=""/>
    <x v="322"/>
    <x v="1"/>
    <x v="1"/>
    <n v="80"/>
    <m/>
  </r>
  <r>
    <x v="551"/>
    <x v="647"/>
    <x v="93"/>
    <x v="0"/>
    <s v="  01 - 6 - 6097"/>
    <d v="2025-08-31T00:00:00"/>
    <x v="4"/>
    <s v=""/>
    <x v="323"/>
    <x v="1"/>
    <x v="1"/>
    <n v="79"/>
    <m/>
  </r>
  <r>
    <x v="551"/>
    <x v="647"/>
    <x v="93"/>
    <x v="0"/>
    <s v="  01 - 6 - 6135"/>
    <d v="2025-08-31T00:00:00"/>
    <x v="4"/>
    <s v=""/>
    <x v="324"/>
    <x v="1"/>
    <x v="1"/>
    <n v="0.03"/>
    <m/>
  </r>
  <r>
    <x v="551"/>
    <x v="647"/>
    <x v="93"/>
    <x v="0"/>
    <s v="  01 - 6 - 6143"/>
    <d v="2025-08-31T00:00:00"/>
    <x v="4"/>
    <s v=""/>
    <x v="325"/>
    <x v="1"/>
    <x v="1"/>
    <n v="79"/>
    <m/>
  </r>
  <r>
    <x v="552"/>
    <x v="648"/>
    <x v="93"/>
    <x v="0"/>
    <s v="  01 - 15 - 1"/>
    <d v="2015-08-31T00:00:00"/>
    <x v="4"/>
    <s v=""/>
    <x v="326"/>
    <x v="2"/>
    <x v="2"/>
    <n v="343.59"/>
    <m/>
  </r>
  <r>
    <x v="552"/>
    <x v="648"/>
    <x v="93"/>
    <x v="0"/>
    <s v="  01 - 15 - 1"/>
    <d v="2015-08-31T00:00:00"/>
    <x v="4"/>
    <s v=""/>
    <x v="326"/>
    <x v="2"/>
    <x v="2"/>
    <n v="515.73"/>
    <m/>
  </r>
  <r>
    <x v="552"/>
    <x v="648"/>
    <x v="93"/>
    <x v="0"/>
    <s v="  01 - 15 - 1"/>
    <d v="2015-08-31T00:00:00"/>
    <x v="4"/>
    <s v=""/>
    <x v="326"/>
    <x v="2"/>
    <x v="2"/>
    <n v="41.19"/>
    <m/>
  </r>
  <r>
    <x v="552"/>
    <x v="648"/>
    <x v="93"/>
    <x v="0"/>
    <s v="  01 - 15 - 1"/>
    <d v="2015-08-31T00:00:00"/>
    <x v="4"/>
    <s v=""/>
    <x v="326"/>
    <x v="2"/>
    <x v="2"/>
    <n v="14.74"/>
    <m/>
  </r>
  <r>
    <x v="552"/>
    <x v="648"/>
    <x v="93"/>
    <x v="0"/>
    <s v="  01 - 15 - 1"/>
    <d v="2015-08-31T00:00:00"/>
    <x v="4"/>
    <s v=""/>
    <x v="326"/>
    <x v="2"/>
    <x v="2"/>
    <n v="9.380000000000001"/>
    <m/>
  </r>
  <r>
    <x v="552"/>
    <x v="648"/>
    <x v="93"/>
    <x v="0"/>
    <s v="  01 - 17 - 1"/>
    <d v="2015-08-31T00:00:00"/>
    <x v="4"/>
    <s v=""/>
    <x v="327"/>
    <x v="2"/>
    <x v="2"/>
    <n v="4.32"/>
    <m/>
  </r>
  <r>
    <x v="552"/>
    <x v="648"/>
    <x v="93"/>
    <x v="0"/>
    <s v="  01 - 17 - 1"/>
    <d v="2015-08-31T00:00:00"/>
    <x v="4"/>
    <s v=""/>
    <x v="327"/>
    <x v="2"/>
    <x v="2"/>
    <n v="7.85"/>
    <m/>
  </r>
  <r>
    <x v="553"/>
    <x v="649"/>
    <x v="93"/>
    <x v="1"/>
    <s v="  05 - 6 - 6036"/>
    <d v="2025-08-31T00:00:00"/>
    <x v="4"/>
    <s v=""/>
    <x v="19"/>
    <x v="0"/>
    <x v="0"/>
    <n v="10"/>
    <m/>
  </r>
  <r>
    <x v="554"/>
    <x v="650"/>
    <x v="93"/>
    <x v="1"/>
    <s v="  05 - 15 - 1"/>
    <d v="2015-08-31T00:00:00"/>
    <x v="4"/>
    <s v=""/>
    <x v="326"/>
    <x v="2"/>
    <x v="2"/>
    <n v="2.06"/>
    <m/>
  </r>
  <r>
    <x v="554"/>
    <x v="650"/>
    <x v="93"/>
    <x v="1"/>
    <s v="  05 - 15 - 1"/>
    <d v="2015-08-31T00:00:00"/>
    <x v="4"/>
    <s v=""/>
    <x v="326"/>
    <x v="2"/>
    <x v="2"/>
    <n v="62.49"/>
    <m/>
  </r>
  <r>
    <x v="554"/>
    <x v="650"/>
    <x v="93"/>
    <x v="1"/>
    <s v="  05 - 15 - 1"/>
    <d v="2015-08-31T00:00:00"/>
    <x v="4"/>
    <s v=""/>
    <x v="326"/>
    <x v="2"/>
    <x v="2"/>
    <n v="39.85"/>
    <m/>
  </r>
  <r>
    <x v="554"/>
    <x v="650"/>
    <x v="93"/>
    <x v="1"/>
    <s v="  05 - 15 - 1"/>
    <d v="2015-08-31T00:00:00"/>
    <x v="4"/>
    <s v=""/>
    <x v="326"/>
    <x v="2"/>
    <x v="2"/>
    <n v="2.24"/>
    <m/>
  </r>
  <r>
    <x v="554"/>
    <x v="650"/>
    <x v="93"/>
    <x v="1"/>
    <s v="  05 - 15 - 1"/>
    <d v="2015-08-31T00:00:00"/>
    <x v="4"/>
    <s v=""/>
    <x v="326"/>
    <x v="2"/>
    <x v="2"/>
    <n v="1.14"/>
    <m/>
  </r>
  <r>
    <x v="554"/>
    <x v="650"/>
    <x v="93"/>
    <x v="1"/>
    <s v="  05 - 17 - 1"/>
    <d v="2015-08-31T00:00:00"/>
    <x v="4"/>
    <s v=""/>
    <x v="327"/>
    <x v="2"/>
    <x v="2"/>
    <n v="0.18"/>
    <m/>
  </r>
  <r>
    <x v="554"/>
    <x v="650"/>
    <x v="93"/>
    <x v="1"/>
    <s v="  05 - 17 - 1"/>
    <d v="2015-08-31T00:00:00"/>
    <x v="4"/>
    <s v=""/>
    <x v="327"/>
    <x v="2"/>
    <x v="2"/>
    <n v="0.16"/>
    <m/>
  </r>
  <r>
    <x v="554"/>
    <x v="650"/>
    <x v="93"/>
    <x v="1"/>
    <s v="  05 - 6 - 6039"/>
    <d v="2025-08-31T00:00:00"/>
    <x v="4"/>
    <s v=""/>
    <x v="300"/>
    <x v="2"/>
    <x v="2"/>
    <n v="0.13"/>
    <m/>
  </r>
  <r>
    <x v="555"/>
    <x v="651"/>
    <x v="93"/>
    <x v="2"/>
    <s v="  06 - 15 - 1"/>
    <d v="2015-08-31T00:00:00"/>
    <x v="4"/>
    <s v=""/>
    <x v="326"/>
    <x v="2"/>
    <x v="2"/>
    <n v="0.73"/>
    <m/>
  </r>
  <r>
    <x v="555"/>
    <x v="651"/>
    <x v="93"/>
    <x v="2"/>
    <s v="  06 - 15 - 1"/>
    <d v="2015-08-31T00:00:00"/>
    <x v="4"/>
    <s v=""/>
    <x v="326"/>
    <x v="2"/>
    <x v="2"/>
    <n v="0.54"/>
    <m/>
  </r>
  <r>
    <x v="555"/>
    <x v="651"/>
    <x v="93"/>
    <x v="2"/>
    <s v="  06 - 15 - 1"/>
    <d v="2015-08-31T00:00:00"/>
    <x v="4"/>
    <s v=""/>
    <x v="326"/>
    <x v="2"/>
    <x v="2"/>
    <n v="23.88"/>
    <m/>
  </r>
  <r>
    <x v="555"/>
    <x v="651"/>
    <x v="93"/>
    <x v="2"/>
    <s v="  06 - 15 - 1"/>
    <d v="2015-08-31T00:00:00"/>
    <x v="4"/>
    <s v=""/>
    <x v="326"/>
    <x v="2"/>
    <x v="2"/>
    <n v="35.42"/>
    <m/>
  </r>
  <r>
    <x v="556"/>
    <x v="652"/>
    <x v="93"/>
    <x v="5"/>
    <s v="  07 - 6 - 6023"/>
    <d v="2025-08-31T00:00:00"/>
    <x v="4"/>
    <s v=""/>
    <x v="21"/>
    <x v="0"/>
    <x v="0"/>
    <n v="150"/>
    <m/>
  </r>
  <r>
    <x v="557"/>
    <x v="653"/>
    <x v="93"/>
    <x v="5"/>
    <s v="  07 - 6 - 6023"/>
    <d v="2025-08-31T00:00:00"/>
    <x v="4"/>
    <s v=""/>
    <x v="21"/>
    <x v="1"/>
    <x v="1"/>
    <n v="35"/>
    <m/>
  </r>
  <r>
    <x v="558"/>
    <x v="654"/>
    <x v="93"/>
    <x v="5"/>
    <s v="  07 - 15 - 1"/>
    <d v="2015-08-31T00:00:00"/>
    <x v="4"/>
    <s v=""/>
    <x v="326"/>
    <x v="2"/>
    <x v="2"/>
    <n v="3.52"/>
    <m/>
  </r>
  <r>
    <x v="558"/>
    <x v="654"/>
    <x v="93"/>
    <x v="5"/>
    <s v="  07 - 15 - 1"/>
    <d v="2015-08-31T00:00:00"/>
    <x v="4"/>
    <s v=""/>
    <x v="326"/>
    <x v="2"/>
    <x v="2"/>
    <n v="2.21"/>
    <m/>
  </r>
  <r>
    <x v="558"/>
    <x v="654"/>
    <x v="93"/>
    <x v="5"/>
    <s v="  07 - 15 - 1"/>
    <d v="2015-08-31T00:00:00"/>
    <x v="4"/>
    <s v=""/>
    <x v="326"/>
    <x v="2"/>
    <x v="2"/>
    <n v="58.73"/>
    <m/>
  </r>
  <r>
    <x v="558"/>
    <x v="654"/>
    <x v="93"/>
    <x v="5"/>
    <s v="  07 - 15 - 1"/>
    <d v="2015-08-31T00:00:00"/>
    <x v="4"/>
    <s v=""/>
    <x v="326"/>
    <x v="2"/>
    <x v="2"/>
    <n v="39.75"/>
    <m/>
  </r>
  <r>
    <x v="558"/>
    <x v="654"/>
    <x v="93"/>
    <x v="5"/>
    <s v="  07 - 15 - 1"/>
    <d v="2015-08-31T00:00:00"/>
    <x v="4"/>
    <s v=""/>
    <x v="326"/>
    <x v="2"/>
    <x v="2"/>
    <n v="3.73"/>
    <m/>
  </r>
  <r>
    <x v="558"/>
    <x v="654"/>
    <x v="93"/>
    <x v="5"/>
    <s v="  07 - 17 - 1"/>
    <d v="2015-08-31T00:00:00"/>
    <x v="4"/>
    <s v=""/>
    <x v="327"/>
    <x v="2"/>
    <x v="2"/>
    <n v="10.64"/>
    <m/>
  </r>
  <r>
    <x v="558"/>
    <x v="654"/>
    <x v="93"/>
    <x v="5"/>
    <s v="  07 - 17 - 1"/>
    <d v="2015-08-31T00:00:00"/>
    <x v="4"/>
    <s v=""/>
    <x v="327"/>
    <x v="2"/>
    <x v="2"/>
    <n v="8.17"/>
    <m/>
  </r>
  <r>
    <x v="559"/>
    <x v="655"/>
    <x v="93"/>
    <x v="3"/>
    <s v="  08 - 6 - 6043"/>
    <d v="2025-08-31T00:00:00"/>
    <x v="4"/>
    <s v=""/>
    <x v="37"/>
    <x v="0"/>
    <x v="0"/>
    <n v="200"/>
    <m/>
  </r>
  <r>
    <x v="560"/>
    <x v="656"/>
    <x v="93"/>
    <x v="3"/>
    <s v="  08 - 6 - 6024"/>
    <d v="2025-08-18T00:00:00"/>
    <x v="4"/>
    <s v=""/>
    <x v="328"/>
    <x v="1"/>
    <x v="1"/>
    <n v="0.2"/>
    <m/>
  </r>
  <r>
    <x v="561"/>
    <x v="657"/>
    <x v="93"/>
    <x v="3"/>
    <s v="  08 - 15 - 1"/>
    <d v="2015-08-31T00:00:00"/>
    <x v="4"/>
    <s v=""/>
    <x v="326"/>
    <x v="2"/>
    <x v="2"/>
    <n v="1.63"/>
    <m/>
  </r>
  <r>
    <x v="561"/>
    <x v="657"/>
    <x v="93"/>
    <x v="3"/>
    <s v="  08 - 15 - 1"/>
    <d v="2015-08-31T00:00:00"/>
    <x v="4"/>
    <s v=""/>
    <x v="326"/>
    <x v="2"/>
    <x v="2"/>
    <n v="3.91"/>
    <m/>
  </r>
  <r>
    <x v="561"/>
    <x v="657"/>
    <x v="93"/>
    <x v="3"/>
    <s v="  08 - 15 - 1"/>
    <d v="2015-08-31T00:00:00"/>
    <x v="4"/>
    <s v=""/>
    <x v="326"/>
    <x v="2"/>
    <x v="2"/>
    <n v="2.03"/>
    <m/>
  </r>
  <r>
    <x v="561"/>
    <x v="657"/>
    <x v="93"/>
    <x v="3"/>
    <s v="  08 - 15 - 1"/>
    <d v="2015-08-31T00:00:00"/>
    <x v="4"/>
    <s v=""/>
    <x v="326"/>
    <x v="2"/>
    <x v="2"/>
    <n v="26.51"/>
    <m/>
  </r>
  <r>
    <x v="561"/>
    <x v="657"/>
    <x v="93"/>
    <x v="3"/>
    <s v="  08 - 15 - 1"/>
    <d v="2015-08-31T00:00:00"/>
    <x v="4"/>
    <s v=""/>
    <x v="326"/>
    <x v="2"/>
    <x v="2"/>
    <n v="39.17"/>
    <m/>
  </r>
  <r>
    <x v="561"/>
    <x v="657"/>
    <x v="93"/>
    <x v="3"/>
    <s v="  08 - 17 - 1"/>
    <d v="2015-08-31T00:00:00"/>
    <x v="4"/>
    <s v=""/>
    <x v="327"/>
    <x v="2"/>
    <x v="2"/>
    <n v="0.14"/>
    <m/>
  </r>
  <r>
    <x v="561"/>
    <x v="657"/>
    <x v="93"/>
    <x v="3"/>
    <s v="  08 - 17 - 1"/>
    <d v="2015-08-31T00:00:00"/>
    <x v="4"/>
    <s v=""/>
    <x v="327"/>
    <x v="2"/>
    <x v="2"/>
    <n v="0.03"/>
    <m/>
  </r>
  <r>
    <x v="561"/>
    <x v="657"/>
    <x v="93"/>
    <x v="3"/>
    <s v="  08 - 6 - 6045"/>
    <d v="2025-08-31T00:00:00"/>
    <x v="4"/>
    <s v=""/>
    <x v="300"/>
    <x v="2"/>
    <x v="2"/>
    <n v="0.5"/>
    <m/>
  </r>
  <r>
    <x v="562"/>
    <x v="658"/>
    <x v="93"/>
    <x v="4"/>
    <s v="  09 - 6 - 6040"/>
    <d v="2025-08-31T00:00:00"/>
    <x v="4"/>
    <s v=""/>
    <x v="22"/>
    <x v="0"/>
    <x v="0"/>
    <n v="110"/>
    <m/>
  </r>
  <r>
    <x v="562"/>
    <x v="658"/>
    <x v="93"/>
    <x v="4"/>
    <s v="  09 - 6 - 6040"/>
    <d v="2025-08-31T00:00:00"/>
    <x v="4"/>
    <s v=""/>
    <x v="22"/>
    <x v="0"/>
    <x v="0"/>
    <n v="29.9"/>
    <m/>
  </r>
  <r>
    <x v="563"/>
    <x v="659"/>
    <x v="93"/>
    <x v="4"/>
    <s v="  09 - 6 - 6029"/>
    <d v="2025-08-18T00:00:00"/>
    <x v="4"/>
    <s v=""/>
    <x v="328"/>
    <x v="1"/>
    <x v="1"/>
    <n v="0.44"/>
    <m/>
  </r>
  <r>
    <x v="564"/>
    <x v="660"/>
    <x v="93"/>
    <x v="4"/>
    <s v="  09 - 15 - 1"/>
    <d v="2015-08-31T00:00:00"/>
    <x v="4"/>
    <s v=""/>
    <x v="326"/>
    <x v="2"/>
    <x v="2"/>
    <n v="7.8"/>
    <m/>
  </r>
  <r>
    <x v="564"/>
    <x v="660"/>
    <x v="93"/>
    <x v="4"/>
    <s v="  09 - 15 - 1"/>
    <d v="2015-08-31T00:00:00"/>
    <x v="4"/>
    <s v=""/>
    <x v="326"/>
    <x v="2"/>
    <x v="2"/>
    <n v="4.01"/>
    <m/>
  </r>
  <r>
    <x v="564"/>
    <x v="660"/>
    <x v="93"/>
    <x v="4"/>
    <s v="  09 - 15 - 1"/>
    <d v="2015-08-31T00:00:00"/>
    <x v="4"/>
    <s v=""/>
    <x v="326"/>
    <x v="2"/>
    <x v="2"/>
    <n v="2.82"/>
    <m/>
  </r>
  <r>
    <x v="564"/>
    <x v="660"/>
    <x v="93"/>
    <x v="4"/>
    <s v="  09 - 15 - 1"/>
    <d v="2015-08-31T00:00:00"/>
    <x v="4"/>
    <s v=""/>
    <x v="326"/>
    <x v="2"/>
    <x v="2"/>
    <n v="46.95"/>
    <m/>
  </r>
  <r>
    <x v="564"/>
    <x v="660"/>
    <x v="93"/>
    <x v="4"/>
    <s v="  09 - 15 - 1"/>
    <d v="2015-08-31T00:00:00"/>
    <x v="4"/>
    <s v=""/>
    <x v="326"/>
    <x v="2"/>
    <x v="2"/>
    <n v="32.25"/>
    <m/>
  </r>
  <r>
    <x v="564"/>
    <x v="660"/>
    <x v="93"/>
    <x v="4"/>
    <s v="  09 - 17 - 1"/>
    <d v="2015-08-31T00:00:00"/>
    <x v="4"/>
    <s v=""/>
    <x v="327"/>
    <x v="2"/>
    <x v="2"/>
    <n v="0.3"/>
    <m/>
  </r>
  <r>
    <x v="564"/>
    <x v="660"/>
    <x v="93"/>
    <x v="4"/>
    <s v="  09 - 17 - 1"/>
    <d v="2015-08-31T00:00:00"/>
    <x v="4"/>
    <s v=""/>
    <x v="327"/>
    <x v="2"/>
    <x v="2"/>
    <n v="0.13"/>
    <m/>
  </r>
  <r>
    <x v="564"/>
    <x v="660"/>
    <x v="93"/>
    <x v="4"/>
    <s v="  09 - 6 - 6045"/>
    <d v="2025-08-31T00:00:00"/>
    <x v="4"/>
    <s v=""/>
    <x v="300"/>
    <x v="2"/>
    <x v="2"/>
    <n v="0.43"/>
    <m/>
  </r>
  <r>
    <x v="565"/>
    <x v="661"/>
    <x v="94"/>
    <x v="0"/>
    <s v="  01 - 6 - 6025"/>
    <d v="2025-08-18T00:00:00"/>
    <x v="4"/>
    <s v=""/>
    <x v="329"/>
    <x v="0"/>
    <x v="0"/>
    <n v="1250"/>
    <m/>
  </r>
  <r>
    <x v="565"/>
    <x v="661"/>
    <x v="94"/>
    <x v="0"/>
    <s v="  01 - 6 - 6025"/>
    <d v="2025-08-18T00:00:00"/>
    <x v="4"/>
    <s v=""/>
    <x v="329"/>
    <x v="0"/>
    <x v="0"/>
    <n v="250"/>
    <m/>
  </r>
  <r>
    <x v="565"/>
    <x v="661"/>
    <x v="94"/>
    <x v="0"/>
    <s v="  01 - 6 - 6025"/>
    <d v="2025-08-18T00:00:00"/>
    <x v="4"/>
    <s v=""/>
    <x v="329"/>
    <x v="0"/>
    <x v="0"/>
    <n v="1250"/>
    <m/>
  </r>
  <r>
    <x v="565"/>
    <x v="661"/>
    <x v="94"/>
    <x v="0"/>
    <s v="  01 - 6 - 6025"/>
    <d v="2025-08-18T00:00:00"/>
    <x v="4"/>
    <s v=""/>
    <x v="329"/>
    <x v="0"/>
    <x v="0"/>
    <n v="500"/>
    <m/>
  </r>
  <r>
    <x v="565"/>
    <x v="661"/>
    <x v="94"/>
    <x v="0"/>
    <s v="  01 - 6 - 6025"/>
    <d v="2025-08-18T00:00:00"/>
    <x v="4"/>
    <s v=""/>
    <x v="329"/>
    <x v="0"/>
    <x v="0"/>
    <n v="500"/>
    <m/>
  </r>
  <r>
    <x v="565"/>
    <x v="661"/>
    <x v="94"/>
    <x v="0"/>
    <s v="  01 - 6 - 6025"/>
    <d v="2025-08-18T00:00:00"/>
    <x v="4"/>
    <s v=""/>
    <x v="329"/>
    <x v="0"/>
    <x v="0"/>
    <n v="750"/>
    <m/>
  </r>
  <r>
    <x v="565"/>
    <x v="661"/>
    <x v="94"/>
    <x v="0"/>
    <s v="  01 - 6 - 6025"/>
    <d v="2025-08-18T00:00:00"/>
    <x v="4"/>
    <s v=""/>
    <x v="329"/>
    <x v="0"/>
    <x v="0"/>
    <n v="750"/>
    <m/>
  </r>
  <r>
    <x v="565"/>
    <x v="661"/>
    <x v="94"/>
    <x v="0"/>
    <s v="  01 - 6 - 6025"/>
    <d v="2025-08-18T00:00:00"/>
    <x v="4"/>
    <s v=""/>
    <x v="329"/>
    <x v="0"/>
    <x v="0"/>
    <n v="10750"/>
    <m/>
  </r>
  <r>
    <x v="565"/>
    <x v="661"/>
    <x v="94"/>
    <x v="0"/>
    <s v="  01 - 6 - 6025"/>
    <d v="2025-08-18T00:00:00"/>
    <x v="4"/>
    <s v=""/>
    <x v="329"/>
    <x v="0"/>
    <x v="0"/>
    <n v="3000"/>
    <m/>
  </r>
  <r>
    <x v="565"/>
    <x v="661"/>
    <x v="94"/>
    <x v="0"/>
    <s v="  01 - 6 - 6025"/>
    <d v="2025-08-18T00:00:00"/>
    <x v="4"/>
    <s v=""/>
    <x v="329"/>
    <x v="0"/>
    <x v="0"/>
    <n v="250"/>
    <m/>
  </r>
  <r>
    <x v="566"/>
    <x v="662"/>
    <x v="94"/>
    <x v="0"/>
    <s v="  01 - 6 - 6025"/>
    <d v="2025-08-18T00:00:00"/>
    <x v="4"/>
    <s v=""/>
    <x v="329"/>
    <x v="1"/>
    <x v="1"/>
    <n v="500"/>
    <m/>
  </r>
  <r>
    <x v="566"/>
    <x v="662"/>
    <x v="94"/>
    <x v="0"/>
    <s v="  01 - 6 - 6025"/>
    <d v="2025-08-18T00:00:00"/>
    <x v="4"/>
    <s v=""/>
    <x v="329"/>
    <x v="1"/>
    <x v="1"/>
    <n v="1000"/>
    <m/>
  </r>
  <r>
    <x v="566"/>
    <x v="662"/>
    <x v="94"/>
    <x v="0"/>
    <s v="  01 - 6 - 6025"/>
    <d v="2025-08-18T00:00:00"/>
    <x v="4"/>
    <s v=""/>
    <x v="329"/>
    <x v="1"/>
    <x v="1"/>
    <n v="1500"/>
    <m/>
  </r>
  <r>
    <x v="566"/>
    <x v="662"/>
    <x v="94"/>
    <x v="0"/>
    <s v="  01 - 6 - 6025"/>
    <d v="2025-08-18T00:00:00"/>
    <x v="4"/>
    <s v=""/>
    <x v="329"/>
    <x v="1"/>
    <x v="1"/>
    <n v="250"/>
    <m/>
  </r>
  <r>
    <x v="566"/>
    <x v="662"/>
    <x v="94"/>
    <x v="0"/>
    <s v="  01 - 6 - 6025"/>
    <d v="2025-08-18T00:00:00"/>
    <x v="4"/>
    <s v=""/>
    <x v="329"/>
    <x v="1"/>
    <x v="1"/>
    <n v="2250"/>
    <m/>
  </r>
  <r>
    <x v="566"/>
    <x v="662"/>
    <x v="94"/>
    <x v="0"/>
    <s v="  01 - 6 - 6025"/>
    <d v="2025-08-18T00:00:00"/>
    <x v="4"/>
    <s v=""/>
    <x v="329"/>
    <x v="1"/>
    <x v="1"/>
    <n v="1250"/>
    <m/>
  </r>
  <r>
    <x v="566"/>
    <x v="662"/>
    <x v="94"/>
    <x v="0"/>
    <s v="  01 - 6 - 6025"/>
    <d v="2025-08-18T00:00:00"/>
    <x v="4"/>
    <s v=""/>
    <x v="329"/>
    <x v="1"/>
    <x v="1"/>
    <n v="1000"/>
    <m/>
  </r>
  <r>
    <x v="566"/>
    <x v="662"/>
    <x v="94"/>
    <x v="0"/>
    <s v="  01 - 6 - 6025"/>
    <d v="2025-08-18T00:00:00"/>
    <x v="4"/>
    <s v=""/>
    <x v="329"/>
    <x v="1"/>
    <x v="1"/>
    <n v="750"/>
    <m/>
  </r>
  <r>
    <x v="566"/>
    <x v="662"/>
    <x v="94"/>
    <x v="0"/>
    <s v="  01 - 6 - 6025"/>
    <d v="2025-08-18T00:00:00"/>
    <x v="4"/>
    <s v=""/>
    <x v="329"/>
    <x v="1"/>
    <x v="1"/>
    <n v="250"/>
    <m/>
  </r>
  <r>
    <x v="566"/>
    <x v="662"/>
    <x v="94"/>
    <x v="0"/>
    <s v="  01 - 6 - 6025"/>
    <d v="2025-08-18T00:00:00"/>
    <x v="4"/>
    <s v=""/>
    <x v="329"/>
    <x v="1"/>
    <x v="1"/>
    <n v="250"/>
    <m/>
  </r>
  <r>
    <x v="566"/>
    <x v="662"/>
    <x v="94"/>
    <x v="0"/>
    <s v="  01 - 6 - 6025"/>
    <d v="2025-08-18T00:00:00"/>
    <x v="4"/>
    <s v=""/>
    <x v="329"/>
    <x v="1"/>
    <x v="1"/>
    <n v="500"/>
    <m/>
  </r>
  <r>
    <x v="566"/>
    <x v="662"/>
    <x v="94"/>
    <x v="0"/>
    <s v="  01 - 6 - 6025"/>
    <d v="2025-08-18T00:00:00"/>
    <x v="4"/>
    <s v=""/>
    <x v="329"/>
    <x v="1"/>
    <x v="1"/>
    <n v="250"/>
    <m/>
  </r>
  <r>
    <x v="566"/>
    <x v="662"/>
    <x v="94"/>
    <x v="0"/>
    <s v="  01 - 6 - 6025"/>
    <d v="2025-08-18T00:00:00"/>
    <x v="4"/>
    <s v=""/>
    <x v="329"/>
    <x v="1"/>
    <x v="1"/>
    <n v="250"/>
    <m/>
  </r>
  <r>
    <x v="566"/>
    <x v="662"/>
    <x v="94"/>
    <x v="0"/>
    <s v="  01 - 6 - 6025"/>
    <d v="2025-08-18T00:00:00"/>
    <x v="4"/>
    <s v=""/>
    <x v="329"/>
    <x v="1"/>
    <x v="1"/>
    <n v="250"/>
    <m/>
  </r>
  <r>
    <x v="567"/>
    <x v="663"/>
    <x v="94"/>
    <x v="0"/>
    <s v="  01 - 6 - 6025"/>
    <d v="2025-08-18T00:00:00"/>
    <x v="4"/>
    <s v=""/>
    <x v="329"/>
    <x v="2"/>
    <x v="2"/>
    <n v="750"/>
    <m/>
  </r>
  <r>
    <x v="567"/>
    <x v="663"/>
    <x v="94"/>
    <x v="0"/>
    <s v="  01 - 6 - 6025"/>
    <d v="2025-08-18T00:00:00"/>
    <x v="4"/>
    <s v=""/>
    <x v="329"/>
    <x v="2"/>
    <x v="2"/>
    <n v="250"/>
    <m/>
  </r>
  <r>
    <x v="567"/>
    <x v="663"/>
    <x v="94"/>
    <x v="0"/>
    <s v="  01 - 6 - 6025"/>
    <d v="2025-08-18T00:00:00"/>
    <x v="4"/>
    <s v=""/>
    <x v="329"/>
    <x v="2"/>
    <x v="2"/>
    <n v="500"/>
    <m/>
  </r>
  <r>
    <x v="567"/>
    <x v="663"/>
    <x v="94"/>
    <x v="0"/>
    <s v="  01 - 6 - 6025"/>
    <d v="2025-08-18T00:00:00"/>
    <x v="4"/>
    <s v=""/>
    <x v="329"/>
    <x v="2"/>
    <x v="2"/>
    <n v="3250"/>
    <m/>
  </r>
  <r>
    <x v="567"/>
    <x v="663"/>
    <x v="94"/>
    <x v="0"/>
    <s v="  01 - 6 - 6025"/>
    <d v="2025-08-18T00:00:00"/>
    <x v="4"/>
    <s v=""/>
    <x v="329"/>
    <x v="2"/>
    <x v="2"/>
    <n v="750"/>
    <m/>
  </r>
  <r>
    <x v="568"/>
    <x v="664"/>
    <x v="94"/>
    <x v="1"/>
    <s v="  05 - 6 - 6010"/>
    <d v="2025-08-13T00:00:00"/>
    <x v="4"/>
    <s v=""/>
    <x v="329"/>
    <x v="0"/>
    <x v="0"/>
    <n v="1000"/>
    <m/>
  </r>
  <r>
    <x v="568"/>
    <x v="664"/>
    <x v="94"/>
    <x v="1"/>
    <s v="  05 - 6 - 6010"/>
    <d v="2025-08-13T00:00:00"/>
    <x v="4"/>
    <s v=""/>
    <x v="329"/>
    <x v="0"/>
    <x v="0"/>
    <n v="1000"/>
    <m/>
  </r>
  <r>
    <x v="568"/>
    <x v="664"/>
    <x v="94"/>
    <x v="1"/>
    <s v="  05 - 6 - 6010"/>
    <d v="2025-08-13T00:00:00"/>
    <x v="4"/>
    <s v=""/>
    <x v="329"/>
    <x v="0"/>
    <x v="0"/>
    <n v="750"/>
    <m/>
  </r>
  <r>
    <x v="569"/>
    <x v="665"/>
    <x v="94"/>
    <x v="1"/>
    <s v="  05 - 6 - 6010"/>
    <d v="2025-08-13T00:00:00"/>
    <x v="4"/>
    <s v=""/>
    <x v="329"/>
    <x v="1"/>
    <x v="1"/>
    <n v="500"/>
    <m/>
  </r>
  <r>
    <x v="570"/>
    <x v="666"/>
    <x v="94"/>
    <x v="1"/>
    <s v="  05 - 6 - 6010"/>
    <d v="2025-08-13T00:00:00"/>
    <x v="4"/>
    <s v=""/>
    <x v="329"/>
    <x v="2"/>
    <x v="2"/>
    <n v="250"/>
    <m/>
  </r>
  <r>
    <x v="571"/>
    <x v="667"/>
    <x v="94"/>
    <x v="2"/>
    <s v="  06 - 6 - 6011"/>
    <d v="2025-08-13T00:00:00"/>
    <x v="4"/>
    <s v=""/>
    <x v="329"/>
    <x v="0"/>
    <x v="0"/>
    <n v="500"/>
    <m/>
  </r>
  <r>
    <x v="571"/>
    <x v="667"/>
    <x v="94"/>
    <x v="2"/>
    <s v="  06 - 6 - 6011"/>
    <d v="2025-08-13T00:00:00"/>
    <x v="4"/>
    <s v=""/>
    <x v="329"/>
    <x v="0"/>
    <x v="0"/>
    <n v="500"/>
    <m/>
  </r>
  <r>
    <x v="571"/>
    <x v="667"/>
    <x v="94"/>
    <x v="2"/>
    <s v="  06 - 6 - 6011"/>
    <d v="2025-08-13T00:00:00"/>
    <x v="4"/>
    <s v=""/>
    <x v="329"/>
    <x v="0"/>
    <x v="0"/>
    <n v="250"/>
    <m/>
  </r>
  <r>
    <x v="572"/>
    <x v="668"/>
    <x v="94"/>
    <x v="2"/>
    <s v="  06 - 6 - 6011"/>
    <d v="2025-08-13T00:00:00"/>
    <x v="4"/>
    <s v=""/>
    <x v="329"/>
    <x v="3"/>
    <x v="3"/>
    <n v="250"/>
    <m/>
  </r>
  <r>
    <x v="572"/>
    <x v="669"/>
    <x v="94"/>
    <x v="2"/>
    <s v="  06 - 6 - 6011"/>
    <d v="2025-08-13T00:00:00"/>
    <x v="4"/>
    <s v=""/>
    <x v="329"/>
    <x v="4"/>
    <x v="3"/>
    <n v="250"/>
    <m/>
  </r>
  <r>
    <x v="573"/>
    <x v="670"/>
    <x v="94"/>
    <x v="2"/>
    <s v="  06 - 6 - 6011"/>
    <d v="2025-08-13T00:00:00"/>
    <x v="4"/>
    <s v=""/>
    <x v="329"/>
    <x v="1"/>
    <x v="1"/>
    <n v="500"/>
    <m/>
  </r>
  <r>
    <x v="574"/>
    <x v="671"/>
    <x v="94"/>
    <x v="2"/>
    <s v="  06 - 6 - 6011"/>
    <d v="2025-08-13T00:00:00"/>
    <x v="4"/>
    <s v=""/>
    <x v="329"/>
    <x v="2"/>
    <x v="2"/>
    <n v="250"/>
    <m/>
  </r>
  <r>
    <x v="575"/>
    <x v="672"/>
    <x v="94"/>
    <x v="3"/>
    <s v="  08 - 6 - 6019"/>
    <d v="2025-08-13T00:00:00"/>
    <x v="4"/>
    <s v=""/>
    <x v="329"/>
    <x v="0"/>
    <x v="0"/>
    <n v="250"/>
    <m/>
  </r>
  <r>
    <x v="575"/>
    <x v="672"/>
    <x v="94"/>
    <x v="3"/>
    <s v="  08 - 6 - 6019"/>
    <d v="2025-08-13T00:00:00"/>
    <x v="4"/>
    <s v=""/>
    <x v="329"/>
    <x v="0"/>
    <x v="0"/>
    <n v="500"/>
    <m/>
  </r>
  <r>
    <x v="575"/>
    <x v="672"/>
    <x v="94"/>
    <x v="3"/>
    <s v="  08 - 6 - 6019"/>
    <d v="2025-08-13T00:00:00"/>
    <x v="4"/>
    <s v=""/>
    <x v="329"/>
    <x v="0"/>
    <x v="0"/>
    <n v="500"/>
    <m/>
  </r>
  <r>
    <x v="575"/>
    <x v="672"/>
    <x v="94"/>
    <x v="3"/>
    <s v="  08 - 6 - 6019"/>
    <d v="2025-08-13T00:00:00"/>
    <x v="4"/>
    <s v=""/>
    <x v="329"/>
    <x v="0"/>
    <x v="0"/>
    <n v="500"/>
    <m/>
  </r>
  <r>
    <x v="576"/>
    <x v="673"/>
    <x v="94"/>
    <x v="3"/>
    <s v="  08 - 6 - 6019"/>
    <d v="2025-08-13T00:00:00"/>
    <x v="4"/>
    <s v=""/>
    <x v="329"/>
    <x v="1"/>
    <x v="1"/>
    <n v="250"/>
    <m/>
  </r>
  <r>
    <x v="577"/>
    <x v="674"/>
    <x v="94"/>
    <x v="3"/>
    <s v="  08 - 6 - 6019"/>
    <d v="2025-08-13T00:00:00"/>
    <x v="4"/>
    <s v=""/>
    <x v="329"/>
    <x v="2"/>
    <x v="2"/>
    <n v="250"/>
    <m/>
  </r>
  <r>
    <x v="578"/>
    <x v="675"/>
    <x v="94"/>
    <x v="4"/>
    <s v="  09 - 6 - 6025"/>
    <d v="2025-08-13T00:00:00"/>
    <x v="4"/>
    <s v=""/>
    <x v="329"/>
    <x v="0"/>
    <x v="0"/>
    <n v="250"/>
    <m/>
  </r>
  <r>
    <x v="578"/>
    <x v="675"/>
    <x v="94"/>
    <x v="4"/>
    <s v="  09 - 6 - 6025"/>
    <d v="2025-08-13T00:00:00"/>
    <x v="4"/>
    <s v=""/>
    <x v="329"/>
    <x v="0"/>
    <x v="0"/>
    <n v="250"/>
    <m/>
  </r>
  <r>
    <x v="578"/>
    <x v="675"/>
    <x v="94"/>
    <x v="4"/>
    <s v="  09 - 6 - 6025"/>
    <d v="2025-08-13T00:00:00"/>
    <x v="4"/>
    <s v=""/>
    <x v="329"/>
    <x v="0"/>
    <x v="0"/>
    <n v="500"/>
    <m/>
  </r>
  <r>
    <x v="578"/>
    <x v="675"/>
    <x v="94"/>
    <x v="4"/>
    <s v="  09 - 6 - 6025"/>
    <d v="2025-08-13T00:00:00"/>
    <x v="4"/>
    <s v=""/>
    <x v="329"/>
    <x v="0"/>
    <x v="0"/>
    <n v="500"/>
    <m/>
  </r>
  <r>
    <x v="579"/>
    <x v="676"/>
    <x v="94"/>
    <x v="4"/>
    <s v="  09 - 6 - 6025"/>
    <d v="2025-08-13T00:00:00"/>
    <x v="4"/>
    <s v=""/>
    <x v="329"/>
    <x v="3"/>
    <x v="3"/>
    <n v="750"/>
    <m/>
  </r>
  <r>
    <x v="579"/>
    <x v="676"/>
    <x v="94"/>
    <x v="4"/>
    <s v="  09 - 6 - 6025"/>
    <d v="2025-08-13T00:00:00"/>
    <x v="4"/>
    <s v=""/>
    <x v="329"/>
    <x v="3"/>
    <x v="3"/>
    <n v="250"/>
    <m/>
  </r>
  <r>
    <x v="580"/>
    <x v="677"/>
    <x v="94"/>
    <x v="4"/>
    <s v="  09 - 6 - 6025"/>
    <d v="2025-08-13T00:00:00"/>
    <x v="4"/>
    <s v=""/>
    <x v="329"/>
    <x v="1"/>
    <x v="1"/>
    <n v="250"/>
    <m/>
  </r>
  <r>
    <x v="581"/>
    <x v="678"/>
    <x v="94"/>
    <x v="4"/>
    <s v="  09 - 6 - 6025"/>
    <d v="2025-08-13T00:00:00"/>
    <x v="4"/>
    <s v=""/>
    <x v="329"/>
    <x v="2"/>
    <x v="2"/>
    <n v="250"/>
    <m/>
  </r>
  <r>
    <x v="582"/>
    <x v="679"/>
    <x v="95"/>
    <x v="0"/>
    <s v="  01 - 6 - 6074"/>
    <d v="2025-08-27T00:00:00"/>
    <x v="4"/>
    <s v=""/>
    <x v="330"/>
    <x v="1"/>
    <x v="1"/>
    <n v="350"/>
    <m/>
  </r>
  <r>
    <x v="583"/>
    <x v="680"/>
    <x v="96"/>
    <x v="0"/>
    <s v="  01 - 6 - 6004"/>
    <d v="2025-08-12T00:00:00"/>
    <x v="4"/>
    <s v=""/>
    <x v="331"/>
    <x v="0"/>
    <x v="0"/>
    <n v="38.63"/>
    <m/>
  </r>
  <r>
    <x v="583"/>
    <x v="680"/>
    <x v="96"/>
    <x v="0"/>
    <s v="  01 - 6 - 6004"/>
    <d v="2025-08-12T00:00:00"/>
    <x v="4"/>
    <s v=""/>
    <x v="331"/>
    <x v="0"/>
    <x v="0"/>
    <n v="1268.96"/>
    <m/>
  </r>
  <r>
    <x v="583"/>
    <x v="680"/>
    <x v="96"/>
    <x v="0"/>
    <s v="  01 - 6 - 6005"/>
    <d v="2025-08-12T00:00:00"/>
    <x v="4"/>
    <s v=""/>
    <x v="332"/>
    <x v="0"/>
    <x v="0"/>
    <n v="38.63"/>
    <m/>
  </r>
  <r>
    <x v="583"/>
    <x v="680"/>
    <x v="96"/>
    <x v="0"/>
    <s v="  01 - 6 - 6005"/>
    <d v="2025-08-12T00:00:00"/>
    <x v="4"/>
    <s v=""/>
    <x v="332"/>
    <x v="0"/>
    <x v="0"/>
    <n v="1268.96"/>
    <m/>
  </r>
  <r>
    <x v="584"/>
    <x v="681"/>
    <x v="96"/>
    <x v="0"/>
    <s v="  01 - 6 - 6004"/>
    <d v="2025-08-12T00:00:00"/>
    <x v="4"/>
    <s v=""/>
    <x v="331"/>
    <x v="1"/>
    <x v="1"/>
    <n v="1268.97"/>
    <m/>
  </r>
  <r>
    <x v="584"/>
    <x v="681"/>
    <x v="96"/>
    <x v="0"/>
    <s v="  01 - 6 - 6005"/>
    <d v="2025-08-12T00:00:00"/>
    <x v="4"/>
    <s v=""/>
    <x v="332"/>
    <x v="1"/>
    <x v="1"/>
    <n v="1268.97"/>
    <m/>
  </r>
  <r>
    <x v="585"/>
    <x v="682"/>
    <x v="96"/>
    <x v="0"/>
    <s v="  01 - 6 - 6004"/>
    <d v="2025-08-12T00:00:00"/>
    <x v="4"/>
    <s v=""/>
    <x v="331"/>
    <x v="2"/>
    <x v="2"/>
    <n v="1268.96"/>
    <m/>
  </r>
  <r>
    <x v="585"/>
    <x v="682"/>
    <x v="96"/>
    <x v="0"/>
    <s v="  01 - 6 - 6005"/>
    <d v="2025-08-12T00:00:00"/>
    <x v="4"/>
    <s v=""/>
    <x v="332"/>
    <x v="2"/>
    <x v="2"/>
    <n v="1268.96"/>
    <m/>
  </r>
  <r>
    <x v="586"/>
    <x v="683"/>
    <x v="97"/>
    <x v="0"/>
    <s v="  01 - 6 - 6042"/>
    <d v="2025-08-26T00:00:00"/>
    <x v="4"/>
    <s v=""/>
    <x v="333"/>
    <x v="5"/>
    <x v="4"/>
    <n v="1541.27"/>
    <m/>
  </r>
  <r>
    <x v="586"/>
    <x v="683"/>
    <x v="97"/>
    <x v="0"/>
    <s v="  01 - 6 - 6042"/>
    <d v="2025-08-26T00:00:00"/>
    <x v="4"/>
    <s v=""/>
    <x v="333"/>
    <x v="5"/>
    <x v="4"/>
    <n v="384.24"/>
    <m/>
  </r>
  <r>
    <x v="586"/>
    <x v="683"/>
    <x v="97"/>
    <x v="0"/>
    <s v="  01 - 6 - 6042"/>
    <d v="2025-08-26T00:00:00"/>
    <x v="4"/>
    <s v=""/>
    <x v="333"/>
    <x v="5"/>
    <x v="4"/>
    <n v="155.23"/>
    <m/>
  </r>
  <r>
    <x v="586"/>
    <x v="683"/>
    <x v="97"/>
    <x v="0"/>
    <s v="  01 - 6 - 6042"/>
    <d v="2025-08-26T00:00:00"/>
    <x v="4"/>
    <s v=""/>
    <x v="333"/>
    <x v="5"/>
    <x v="4"/>
    <n v="261.88"/>
    <m/>
  </r>
  <r>
    <x v="587"/>
    <x v="684"/>
    <x v="97"/>
    <x v="5"/>
    <s v="  07 - 6 - 6022"/>
    <d v="2025-08-31T00:00:00"/>
    <x v="4"/>
    <s v=""/>
    <x v="334"/>
    <x v="5"/>
    <x v="4"/>
    <n v="595.27"/>
    <m/>
  </r>
  <r>
    <x v="588"/>
    <x v="685"/>
    <x v="97"/>
    <x v="3"/>
    <s v="  08 - 6 - 6039"/>
    <d v="2025-08-31T00:00:00"/>
    <x v="4"/>
    <s v=""/>
    <x v="334"/>
    <x v="5"/>
    <x v="4"/>
    <n v="2303.27"/>
    <m/>
  </r>
  <r>
    <x v="589"/>
    <x v="686"/>
    <x v="98"/>
    <x v="0"/>
    <s v="  01 - 9 - 9016"/>
    <d v="2025-08-30T00:00:00"/>
    <x v="4"/>
    <s v=""/>
    <x v="289"/>
    <x v="5"/>
    <x v="4"/>
    <n v="370"/>
    <m/>
  </r>
  <r>
    <x v="589"/>
    <x v="686"/>
    <x v="98"/>
    <x v="0"/>
    <s v="  01 - 9 - 9017"/>
    <d v="2025-08-30T00:00:00"/>
    <x v="4"/>
    <s v=""/>
    <x v="290"/>
    <x v="5"/>
    <x v="4"/>
    <n v="90"/>
    <m/>
  </r>
  <r>
    <x v="589"/>
    <x v="686"/>
    <x v="98"/>
    <x v="0"/>
    <s v="  01 - 9 - 9018"/>
    <d v="2025-08-30T00:00:00"/>
    <x v="4"/>
    <s v=""/>
    <x v="291"/>
    <x v="5"/>
    <x v="4"/>
    <n v="90"/>
    <m/>
  </r>
  <r>
    <x v="589"/>
    <x v="686"/>
    <x v="98"/>
    <x v="0"/>
    <s v="  01 - 9 - 9019"/>
    <d v="2025-08-30T00:00:00"/>
    <x v="4"/>
    <s v=""/>
    <x v="292"/>
    <x v="5"/>
    <x v="4"/>
    <n v="560.78"/>
    <m/>
  </r>
  <r>
    <x v="589"/>
    <x v="686"/>
    <x v="98"/>
    <x v="0"/>
    <s v="  01 - 9 - 9028"/>
    <d v="2025-08-30T00:00:00"/>
    <x v="4"/>
    <s v=""/>
    <x v="293"/>
    <x v="5"/>
    <x v="4"/>
    <n v="255.14"/>
    <m/>
  </r>
  <r>
    <x v="589"/>
    <x v="686"/>
    <x v="98"/>
    <x v="0"/>
    <s v="  01 - 9 - 9031"/>
    <d v="2025-08-30T00:00:00"/>
    <x v="4"/>
    <s v=""/>
    <x v="294"/>
    <x v="5"/>
    <x v="4"/>
    <n v="50"/>
    <m/>
  </r>
  <r>
    <x v="589"/>
    <x v="686"/>
    <x v="98"/>
    <x v="0"/>
    <s v="  01 - 9 - 9033"/>
    <d v="2025-08-30T00:00:00"/>
    <x v="4"/>
    <s v=""/>
    <x v="295"/>
    <x v="5"/>
    <x v="4"/>
    <n v="50"/>
    <m/>
  </r>
  <r>
    <x v="589"/>
    <x v="686"/>
    <x v="98"/>
    <x v="0"/>
    <s v="  01 - 9 - 9033"/>
    <d v="2025-08-30T00:00:00"/>
    <x v="4"/>
    <s v=""/>
    <x v="295"/>
    <x v="5"/>
    <x v="4"/>
    <n v="111.3"/>
    <m/>
  </r>
  <r>
    <x v="589"/>
    <x v="686"/>
    <x v="98"/>
    <x v="0"/>
    <s v="  01 - 9 - 9034"/>
    <d v="2025-08-30T00:00:00"/>
    <x v="4"/>
    <s v=""/>
    <x v="296"/>
    <x v="5"/>
    <x v="4"/>
    <n v="50"/>
    <m/>
  </r>
  <r>
    <x v="589"/>
    <x v="686"/>
    <x v="98"/>
    <x v="0"/>
    <s v="  01 - 9 - 9035"/>
    <d v="2025-08-30T00:00:00"/>
    <x v="4"/>
    <s v=""/>
    <x v="297"/>
    <x v="5"/>
    <x v="4"/>
    <n v="43.5"/>
    <m/>
  </r>
  <r>
    <x v="589"/>
    <x v="686"/>
    <x v="98"/>
    <x v="0"/>
    <s v="  01 - 9 - 9039"/>
    <d v="2025-08-30T00:00:00"/>
    <x v="4"/>
    <s v=""/>
    <x v="298"/>
    <x v="5"/>
    <x v="4"/>
    <n v="2689.72"/>
    <m/>
  </r>
  <r>
    <x v="589"/>
    <x v="686"/>
    <x v="98"/>
    <x v="0"/>
    <s v="  01 - 9 - 9044"/>
    <d v="2025-08-30T00:00:00"/>
    <x v="4"/>
    <s v=""/>
    <x v="299"/>
    <x v="5"/>
    <x v="4"/>
    <n v="55.3"/>
    <m/>
  </r>
  <r>
    <x v="589"/>
    <x v="686"/>
    <x v="98"/>
    <x v="0"/>
    <s v="  01 - 9 - 9705"/>
    <d v="2025-08-30T00:00:00"/>
    <x v="4"/>
    <s v=""/>
    <x v="236"/>
    <x v="5"/>
    <x v="4"/>
    <n v="1.88"/>
    <m/>
  </r>
  <r>
    <x v="589"/>
    <x v="686"/>
    <x v="98"/>
    <x v="0"/>
    <s v="  01 - 9 - 9710"/>
    <d v="2025-08-30T00:00:00"/>
    <x v="4"/>
    <s v=""/>
    <x v="237"/>
    <x v="5"/>
    <x v="4"/>
    <n v="6.05"/>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TablaDinámica2" cacheId="3" dataOnRows="0" dataCaption="Valor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8" indent="0"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1" r:id="rId1">
  <location ref="P7:R11" firstHeaderRow="1" firstDataRow="2" firstDataCol="1" rowPageCount="3" colPageCount="1"/>
  <pivotFields count="13">
    <pivotField axis="axisRow" showDropDowns="1" compact="0" outline="0" subtotalTop="0" dragToRow="1" dragToCol="1" dragToPage="1" dragToData="1" dragOff="1" showAll="0" topAutoShow="1" itemPageCount="10" sortType="ascending" defaultSubtotal="0">
      <items count="590">
        <item t="data" sd="1" x="50"/>
        <item t="data" sd="1" x="122"/>
        <item t="data" sd="1" x="129"/>
        <item t="data" sd="1" x="138"/>
        <item t="data" sd="1" x="149"/>
        <item t="data" sd="1" x="165"/>
        <item t="data" sd="1" x="168"/>
        <item t="data" sd="1" x="170"/>
        <item t="data" sd="1" x="178"/>
        <item t="data" sd="1" x="183"/>
        <item t="data" sd="1" x="189"/>
        <item t="data" sd="1" x="200"/>
        <item t="data" sd="1" x="232"/>
        <item t="data" sd="1" x="243"/>
        <item t="data" sd="1" x="246"/>
        <item t="data" sd="1" x="263"/>
        <item t="data" sd="1" x="281"/>
        <item t="data" sd="1" x="288"/>
        <item t="data" sd="1" x="292"/>
        <item t="data" sd="1" x="312"/>
        <item t="data" sd="1" x="320"/>
        <item t="data" sd="1" x="328"/>
        <item t="data" sd="1" x="329"/>
        <item t="data" sd="1" x="332"/>
        <item t="data" sd="1" x="333"/>
        <item t="data" sd="1" x="335"/>
        <item t="data" sd="1" x="346"/>
        <item t="data" sd="1" x="363"/>
        <item t="data" sd="1" x="371"/>
        <item t="data" sd="1" x="388"/>
        <item t="data" sd="1" x="397"/>
        <item t="data" sd="1" x="405"/>
        <item t="data" sd="1" x="445"/>
        <item t="data" sd="1" x="447"/>
        <item t="data" sd="1" x="452"/>
        <item t="data" sd="1" x="454"/>
        <item t="data" sd="1" x="469"/>
        <item t="data" sd="1" x="486"/>
        <item t="data" sd="1" x="505"/>
        <item t="data" sd="1" x="522"/>
        <item t="data" sd="1" x="526"/>
        <item t="data" sd="1" x="529"/>
        <item t="data" sd="1" x="550"/>
        <item t="data" sd="1" x="565"/>
        <item t="data" sd="1" x="583"/>
        <item t="data" sd="1" x="0"/>
        <item t="data" sd="1" x="21"/>
        <item t="data" sd="1" x="1"/>
        <item t="data" sd="1" x="15"/>
        <item t="data" sd="1" x="22"/>
        <item t="data" sd="1" x="209"/>
        <item t="data" sd="1" x="216"/>
        <item t="data" sd="1" x="224"/>
        <item t="data" sd="1" x="34"/>
        <item t="data" sd="1" x="58"/>
        <item t="data" sd="1" x="73"/>
        <item t="data" sd="1" x="93"/>
        <item t="data" sd="1" x="105"/>
        <item t="data" sd="1" x="115"/>
        <item t="data" sd="1" x="35"/>
        <item t="data" sd="1" x="59"/>
        <item t="data" sd="1" x="74"/>
        <item t="data" sd="1" x="96"/>
        <item t="data" sd="1" x="106"/>
        <item t="data" sd="1" x="116"/>
        <item t="data" sd="1" x="210"/>
        <item t="data" sd="1" x="217"/>
        <item t="data" sd="1" x="225"/>
        <item t="data" sd="1" x="321"/>
        <item t="data" sd="1" x="430"/>
        <item t="data" sd="1" x="487"/>
        <item t="data" sd="1" x="123"/>
        <item t="data" sd="1" x="130"/>
        <item t="data" sd="1" x="144"/>
        <item t="data" sd="1" x="150"/>
        <item t="data" sd="1" x="166"/>
        <item t="data" sd="1" x="171"/>
        <item t="data" sd="1" x="184"/>
        <item t="data" sd="1" x="190"/>
        <item t="data" sd="1" x="201"/>
        <item t="data" sd="1" x="233"/>
        <item t="data" sd="1" x="244"/>
        <item t="data" sd="1" x="247"/>
        <item t="data" sd="1" x="264"/>
        <item t="data" sd="1" x="289"/>
        <item t="data" sd="1" x="306"/>
        <item t="data" sd="1" x="313"/>
        <item t="data" sd="1" x="322"/>
        <item t="data" sd="1" x="331"/>
        <item t="data" sd="1" x="347"/>
        <item t="data" sd="1" x="364"/>
        <item t="data" sd="1" x="372"/>
        <item t="data" sd="1" x="380"/>
        <item t="data" sd="1" x="381"/>
        <item t="data" sd="1" x="389"/>
        <item t="data" sd="1" x="406"/>
        <item t="data" sd="1" x="409"/>
        <item t="data" sd="1" x="416"/>
        <item t="data" sd="1" x="423"/>
        <item t="data" sd="1" x="431"/>
        <item t="data" sd="1" x="437"/>
        <item t="data" sd="1" x="446"/>
        <item t="data" sd="1" x="448"/>
        <item t="data" sd="1" x="453"/>
        <item t="data" sd="1" x="455"/>
        <item t="data" sd="1" x="467"/>
        <item t="data" sd="1" x="468"/>
        <item t="data" sd="1" x="470"/>
        <item t="data" sd="1" x="478"/>
        <item t="data" sd="1" x="479"/>
        <item t="data" sd="1" x="488"/>
        <item t="data" sd="1" x="504"/>
        <item t="data" sd="1" x="506"/>
        <item t="data" sd="1" x="523"/>
        <item t="data" sd="1" x="527"/>
        <item t="data" sd="1" x="530"/>
        <item t="data" sd="1" x="532"/>
        <item t="data" sd="1" x="533"/>
        <item t="data" sd="1" x="551"/>
        <item t="data" sd="1" x="566"/>
        <item t="data" sd="1" x="582"/>
        <item t="data" sd="1" x="584"/>
        <item t="data" sd="1" x="2"/>
        <item t="data" sd="1" x="16"/>
        <item t="data" sd="1" x="23"/>
        <item t="data" sd="1" x="89"/>
        <item t="data" sd="1" x="111"/>
        <item t="data" sd="1" x="3"/>
        <item t="data" sd="1" x="17"/>
        <item t="data" sd="1" x="24"/>
        <item t="data" sd="1" x="91"/>
        <item t="data" sd="1" x="102"/>
        <item t="data" sd="1" x="112"/>
        <item t="data" sd="1" x="211"/>
        <item t="data" sd="1" x="218"/>
        <item t="data" sd="1" x="230"/>
        <item t="data" sd="1" x="280"/>
        <item t="data" sd="1" x="36"/>
        <item t="data" sd="1" x="75"/>
        <item t="data" sd="1" x="37"/>
        <item t="data" sd="1" x="60"/>
        <item t="data" sd="1" x="76"/>
        <item t="data" sd="1" x="124"/>
        <item t="data" sd="1" x="151"/>
        <item t="data" sd="1" x="167"/>
        <item t="data" sd="1" x="172"/>
        <item t="data" sd="1" x="179"/>
        <item t="data" sd="1" x="185"/>
        <item t="data" sd="1" x="191"/>
        <item t="data" sd="1" x="202"/>
        <item t="data" sd="1" x="234"/>
        <item t="data" sd="1" x="245"/>
        <item t="data" sd="1" x="248"/>
        <item t="data" sd="1" x="265"/>
        <item t="data" sd="1" x="348"/>
        <item t="data" sd="1" x="365"/>
        <item t="data" sd="1" x="382"/>
        <item t="data" sd="1" x="390"/>
        <item t="data" sd="1" x="398"/>
        <item t="data" sd="1" x="407"/>
        <item t="data" sd="1" x="410"/>
        <item t="data" sd="1" x="417"/>
        <item t="data" sd="1" x="424"/>
        <item t="data" sd="1" x="438"/>
        <item t="data" sd="1" x="443"/>
        <item t="data" sd="1" x="444"/>
        <item t="data" sd="1" x="456"/>
        <item t="data" sd="1" x="471"/>
        <item t="data" sd="1" x="480"/>
        <item t="data" sd="1" x="489"/>
        <item t="data" sd="1" x="507"/>
        <item t="data" sd="1" x="524"/>
        <item t="data" sd="1" x="528"/>
        <item t="data" sd="1" x="531"/>
        <item t="data" sd="1" x="552"/>
        <item t="data" sd="1" x="567"/>
        <item t="data" sd="1" x="585"/>
        <item t="data" sd="1" x="4"/>
        <item t="data" sd="1" x="90"/>
        <item t="data" sd="1" x="103"/>
        <item t="data" sd="1" x="113"/>
        <item t="data" sd="1" x="5"/>
        <item t="data" sd="1" x="18"/>
        <item t="data" sd="1" x="25"/>
        <item t="data" sd="1" x="92"/>
        <item t="data" sd="1" x="104"/>
        <item t="data" sd="1" x="114"/>
        <item t="data" sd="1" x="212"/>
        <item t="data" sd="1" x="219"/>
        <item t="data" sd="1" x="38"/>
        <item t="data" sd="1" x="61"/>
        <item t="data" sd="1" x="77"/>
        <item t="data" sd="1" x="94"/>
        <item t="data" sd="1" x="117"/>
        <item t="data" sd="1" x="39"/>
        <item t="data" sd="1" x="62"/>
        <item t="data" sd="1" x="78"/>
        <item t="data" sd="1" x="101"/>
        <item t="data" sd="1" x="213"/>
        <item t="data" sd="1" x="220"/>
        <item t="data" sd="1" x="226"/>
        <item t="data" sd="1" x="586"/>
        <item t="data" sd="1" x="589"/>
        <item t="data" sd="1" x="51"/>
        <item t="data" sd="1" x="125"/>
        <item t="data" sd="1" x="131"/>
        <item t="data" sd="1" x="139"/>
        <item t="data" sd="1" x="152"/>
        <item t="data" sd="1" x="192"/>
        <item t="data" sd="1" x="235"/>
        <item t="data" sd="1" x="249"/>
        <item t="data" sd="1" x="266"/>
        <item t="data" sd="1" x="282"/>
        <item t="data" sd="1" x="323"/>
        <item t="data" sd="1" x="349"/>
        <item t="data" sd="1" x="399"/>
        <item t="data" sd="1" x="449"/>
        <item t="data" sd="1" x="457"/>
        <item t="data" sd="1" x="490"/>
        <item t="data" sd="1" x="508"/>
        <item t="data" sd="1" x="553"/>
        <item t="data" sd="1" x="568"/>
        <item t="data" sd="1" x="6"/>
        <item t="data" sd="1" x="19"/>
        <item t="data" sd="1" x="26"/>
        <item t="data" sd="1" x="214"/>
        <item t="data" sd="1" x="221"/>
        <item t="data" sd="1" x="227"/>
        <item t="data" sd="1" x="40"/>
        <item t="data" sd="1" x="63"/>
        <item t="data" sd="1" x="79"/>
        <item t="data" sd="1" x="95"/>
        <item t="data" sd="1" x="41"/>
        <item t="data" sd="1" x="64"/>
        <item t="data" sd="1" x="80"/>
        <item t="data" sd="1" x="97"/>
        <item t="data" sd="1" x="107"/>
        <item t="data" sd="1" x="118"/>
        <item t="data" sd="1" x="432"/>
        <item t="data" sd="1" x="153"/>
        <item t="data" sd="1" x="173"/>
        <item t="data" sd="1" x="193"/>
        <item t="data" sd="1" x="203"/>
        <item t="data" sd="1" x="236"/>
        <item t="data" sd="1" x="250"/>
        <item t="data" sd="1" x="267"/>
        <item t="data" sd="1" x="283"/>
        <item t="data" sd="1" x="303"/>
        <item t="data" sd="1" x="336"/>
        <item t="data" sd="1" x="350"/>
        <item t="data" sd="1" x="366"/>
        <item t="data" sd="1" x="391"/>
        <item t="data" sd="1" x="458"/>
        <item t="data" sd="1" x="491"/>
        <item t="data" sd="1" x="509"/>
        <item t="data" sd="1" x="569"/>
        <item t="data" sd="1" x="7"/>
        <item t="data" sd="1" x="27"/>
        <item t="data" sd="1" x="42"/>
        <item t="data" sd="1" x="65"/>
        <item t="data" sd="1" x="81"/>
        <item t="data" sd="1" x="145"/>
        <item t="data" sd="1" x="154"/>
        <item t="data" sd="1" x="174"/>
        <item t="data" sd="1" x="204"/>
        <item t="data" sd="1" x="251"/>
        <item t="data" sd="1" x="268"/>
        <item t="data" sd="1" x="293"/>
        <item t="data" sd="1" x="337"/>
        <item t="data" sd="1" x="351"/>
        <item t="data" sd="1" x="367"/>
        <item t="data" sd="1" x="383"/>
        <item t="data" sd="1" x="411"/>
        <item t="data" sd="1" x="418"/>
        <item t="data" sd="1" x="425"/>
        <item t="data" sd="1" x="439"/>
        <item t="data" sd="1" x="472"/>
        <item t="data" sd="1" x="481"/>
        <item t="data" sd="1" x="492"/>
        <item t="data" sd="1" x="510"/>
        <item t="data" sd="1" x="554"/>
        <item t="data" sd="1" x="570"/>
        <item t="data" sd="1" x="8"/>
        <item t="data" sd="1" x="28"/>
        <item t="data" sd="1" x="52"/>
        <item t="data" sd="1" x="126"/>
        <item t="data" sd="1" x="132"/>
        <item t="data" sd="1" x="140"/>
        <item t="data" sd="1" x="155"/>
        <item t="data" sd="1" x="180"/>
        <item t="data" sd="1" x="186"/>
        <item t="data" sd="1" x="194"/>
        <item t="data" sd="1" x="237"/>
        <item t="data" sd="1" x="252"/>
        <item t="data" sd="1" x="269"/>
        <item t="data" sd="1" x="284"/>
        <item t="data" sd="1" x="307"/>
        <item t="data" sd="1" x="314"/>
        <item t="data" sd="1" x="324"/>
        <item t="data" sd="1" x="400"/>
        <item t="data" sd="1" x="459"/>
        <item t="data" sd="1" x="493"/>
        <item t="data" sd="1" x="511"/>
        <item t="data" sd="1" x="539"/>
        <item t="data" sd="1" x="541"/>
        <item t="data" sd="1" x="548"/>
        <item t="data" sd="1" x="571"/>
        <item t="data" sd="1" x="43"/>
        <item t="data" sd="1" x="66"/>
        <item t="data" sd="1" x="82"/>
        <item t="data" sd="1" x="44"/>
        <item t="data" sd="1" x="67"/>
        <item t="data" sd="1" x="83"/>
        <item t="data" sd="1" x="222"/>
        <item t="data" sd="1" x="228"/>
        <item t="data" sd="1" x="53"/>
        <item t="data" sd="1" x="133"/>
        <item t="data" sd="1" x="156"/>
        <item t="data" sd="1" x="169"/>
        <item t="data" sd="1" x="195"/>
        <item t="data" sd="1" x="238"/>
        <item t="data" sd="1" x="253"/>
        <item t="data" sd="1" x="270"/>
        <item t="data" sd="1" x="433"/>
        <item t="data" sd="1" x="494"/>
        <item t="data" sd="1" x="512"/>
        <item t="data" sd="1" x="572"/>
        <item t="data" sd="1" x="45"/>
        <item t="data" sd="1" x="68"/>
        <item t="data" sd="1" x="84"/>
        <item t="data" sd="1" x="98"/>
        <item t="data" sd="1" x="108"/>
        <item t="data" sd="1" x="119"/>
        <item t="data" sd="1" x="54"/>
        <item t="data" sd="1" x="134"/>
        <item t="data" sd="1" x="141"/>
        <item t="data" sd="1" x="157"/>
        <item t="data" sd="1" x="175"/>
        <item t="data" sd="1" x="205"/>
        <item t="data" sd="1" x="254"/>
        <item t="data" sd="1" x="271"/>
        <item t="data" sd="1" x="294"/>
        <item t="data" sd="1" x="304"/>
        <item t="data" sd="1" x="338"/>
        <item t="data" sd="1" x="352"/>
        <item t="data" sd="1" x="373"/>
        <item t="data" sd="1" x="460"/>
        <item t="data" sd="1" x="495"/>
        <item t="data" sd="1" x="513"/>
        <item t="data" sd="1" x="525"/>
        <item t="data" sd="1" x="537"/>
        <item t="data" sd="1" x="542"/>
        <item t="data" sd="1" x="573"/>
        <item t="data" sd="1" x="9"/>
        <item t="data" sd="1" x="29"/>
        <item t="data" sd="1" x="146"/>
        <item t="data" sd="1" x="158"/>
        <item t="data" sd="1" x="176"/>
        <item t="data" sd="1" x="206"/>
        <item t="data" sd="1" x="255"/>
        <item t="data" sd="1" x="272"/>
        <item t="data" sd="1" x="295"/>
        <item t="data" sd="1" x="339"/>
        <item t="data" sd="1" x="374"/>
        <item t="data" sd="1" x="384"/>
        <item t="data" sd="1" x="392"/>
        <item t="data" sd="1" x="412"/>
        <item t="data" sd="1" x="419"/>
        <item t="data" sd="1" x="426"/>
        <item t="data" sd="1" x="440"/>
        <item t="data" sd="1" x="461"/>
        <item t="data" sd="1" x="482"/>
        <item t="data" sd="1" x="496"/>
        <item t="data" sd="1" x="514"/>
        <item t="data" sd="1" x="555"/>
        <item t="data" sd="1" x="574"/>
        <item t="data" sd="1" x="10"/>
        <item t="data" sd="1" x="30"/>
        <item t="data" sd="1" x="231"/>
        <item t="data" sd="1" x="285"/>
        <item t="data" sd="1" x="296"/>
        <item t="data" sd="1" x="308"/>
        <item t="data" sd="1" x="315"/>
        <item t="data" sd="1" x="325"/>
        <item t="data" sd="1" x="353"/>
        <item t="data" sd="1" x="401"/>
        <item t="data" sd="1" x="538"/>
        <item t="data" sd="1" x="540"/>
        <item t="data" sd="1" x="544"/>
        <item t="data" sd="1" x="549"/>
        <item t="data" sd="1" x="556"/>
        <item t="data" sd="1" x="434"/>
        <item t="data" sd="1" x="286"/>
        <item t="data" sd="1" x="297"/>
        <item t="data" sd="1" x="340"/>
        <item t="data" sd="1" x="354"/>
        <item t="data" sd="1" x="368"/>
        <item t="data" sd="1" x="375"/>
        <item t="data" sd="1" x="393"/>
        <item t="data" sd="1" x="462"/>
        <item t="data" sd="1" x="557"/>
        <item t="data" sd="1" x="290"/>
        <item t="data" sd="1" x="298"/>
        <item t="data" sd="1" x="309"/>
        <item t="data" sd="1" x="316"/>
        <item t="data" sd="1" x="341"/>
        <item t="data" sd="1" x="355"/>
        <item t="data" sd="1" x="369"/>
        <item t="data" sd="1" x="376"/>
        <item t="data" sd="1" x="385"/>
        <item t="data" sd="1" x="402"/>
        <item t="data" sd="1" x="413"/>
        <item t="data" sd="1" x="420"/>
        <item t="data" sd="1" x="427"/>
        <item t="data" sd="1" x="441"/>
        <item t="data" sd="1" x="463"/>
        <item t="data" sd="1" x="473"/>
        <item t="data" sd="1" x="483"/>
        <item t="data" sd="1" x="534"/>
        <item t="data" sd="1" x="558"/>
        <item t="data" sd="1" x="587"/>
        <item t="data" sd="1" x="55"/>
        <item t="data" sd="1" x="127"/>
        <item t="data" sd="1" x="135"/>
        <item t="data" sd="1" x="142"/>
        <item t="data" sd="1" x="159"/>
        <item t="data" sd="1" x="181"/>
        <item t="data" sd="1" x="187"/>
        <item t="data" sd="1" x="196"/>
        <item t="data" sd="1" x="239"/>
        <item t="data" sd="1" x="256"/>
        <item t="data" sd="1" x="273"/>
        <item t="data" sd="1" x="299"/>
        <item t="data" sd="1" x="326"/>
        <item t="data" sd="1" x="356"/>
        <item t="data" sd="1" x="403"/>
        <item t="data" sd="1" x="408"/>
        <item t="data" sd="1" x="450"/>
        <item t="data" sd="1" x="464"/>
        <item t="data" sd="1" x="474"/>
        <item t="data" sd="1" x="477"/>
        <item t="data" sd="1" x="497"/>
        <item t="data" sd="1" x="515"/>
        <item t="data" sd="1" x="543"/>
        <item t="data" sd="1" x="559"/>
        <item t="data" sd="1" x="575"/>
        <item t="data" sd="1" x="46"/>
        <item t="data" sd="1" x="69"/>
        <item t="data" sd="1" x="85"/>
        <item t="data" sd="1" x="47"/>
        <item t="data" sd="1" x="70"/>
        <item t="data" sd="1" x="86"/>
        <item t="data" sd="1" x="99"/>
        <item t="data" sd="1" x="109"/>
        <item t="data" sd="1" x="120"/>
        <item t="data" sd="1" x="435"/>
        <item t="data" sd="1" x="257"/>
        <item t="data" sd="1" x="274"/>
        <item t="data" sd="1" x="300"/>
        <item t="data" sd="1" x="305"/>
        <item t="data" sd="1" x="317"/>
        <item t="data" sd="1" x="342"/>
        <item t="data" sd="1" x="357"/>
        <item t="data" sd="1" x="377"/>
        <item t="data" sd="1" x="394"/>
        <item t="data" sd="1" x="465"/>
        <item t="data" sd="1" x="498"/>
        <item t="data" sd="1" x="516"/>
        <item t="data" sd="1" x="535"/>
        <item t="data" sd="1" x="560"/>
        <item t="data" sd="1" x="576"/>
        <item t="data" sd="1" x="11"/>
        <item t="data" sd="1" x="147"/>
        <item t="data" sd="1" x="160"/>
        <item t="data" sd="1" x="177"/>
        <item t="data" sd="1" x="207"/>
        <item t="data" sd="1" x="258"/>
        <item t="data" sd="1" x="275"/>
        <item t="data" sd="1" x="301"/>
        <item t="data" sd="1" x="343"/>
        <item t="data" sd="1" x="358"/>
        <item t="data" sd="1" x="386"/>
        <item t="data" sd="1" x="414"/>
        <item t="data" sd="1" x="421"/>
        <item t="data" sd="1" x="428"/>
        <item t="data" sd="1" x="466"/>
        <item t="data" sd="1" x="475"/>
        <item t="data" sd="1" x="484"/>
        <item t="data" sd="1" x="499"/>
        <item t="data" sd="1" x="517"/>
        <item t="data" sd="1" x="561"/>
        <item t="data" sd="1" x="577"/>
        <item t="data" sd="1" x="12"/>
        <item t="data" sd="1" x="31"/>
        <item t="data" sd="1" x="588"/>
        <item t="data" sd="1" x="56"/>
        <item t="data" sd="1" x="136"/>
        <item t="data" sd="1" x="161"/>
        <item t="data" sd="1" x="197"/>
        <item t="data" sd="1" x="240"/>
        <item t="data" sd="1" x="259"/>
        <item t="data" sd="1" x="276"/>
        <item t="data" sd="1" x="310"/>
        <item t="data" sd="1" x="318"/>
        <item t="data" sd="1" x="327"/>
        <item t="data" sd="1" x="359"/>
        <item t="data" sd="1" x="378"/>
        <item t="data" sd="1" x="404"/>
        <item t="data" sd="1" x="451"/>
        <item t="data" sd="1" x="500"/>
        <item t="data" sd="1" x="518"/>
        <item t="data" sd="1" x="545"/>
        <item t="data" sd="1" x="546"/>
        <item t="data" sd="1" x="562"/>
        <item t="data" sd="1" x="578"/>
        <item t="data" sd="1" x="48"/>
        <item t="data" sd="1" x="71"/>
        <item t="data" sd="1" x="87"/>
        <item t="data" sd="1" x="100"/>
        <item t="data" sd="1" x="110"/>
        <item t="data" sd="1" x="121"/>
        <item t="data" sd="1" x="57"/>
        <item t="data" sd="1" x="128"/>
        <item t="data" sd="1" x="137"/>
        <item t="data" sd="1" x="143"/>
        <item t="data" sd="1" x="162"/>
        <item t="data" sd="1" x="182"/>
        <item t="data" sd="1" x="188"/>
        <item t="data" sd="1" x="198"/>
        <item t="data" sd="1" x="241"/>
        <item t="data" sd="1" x="260"/>
        <item t="data" sd="1" x="277"/>
        <item t="data" sd="1" x="360"/>
        <item t="data" sd="1" x="436"/>
        <item t="data" sd="1" x="501"/>
        <item t="data" sd="1" x="519"/>
        <item t="data" sd="1" x="547"/>
        <item t="data" sd="1" x="579"/>
        <item t="data" sd="1" x="49"/>
        <item t="data" sd="1" x="72"/>
        <item t="data" sd="1" x="88"/>
        <item t="data" sd="1" x="163"/>
        <item t="data" sd="1" x="208"/>
        <item t="data" sd="1" x="261"/>
        <item t="data" sd="1" x="278"/>
        <item t="data" sd="1" x="287"/>
        <item t="data" sd="1" x="291"/>
        <item t="data" sd="1" x="302"/>
        <item t="data" sd="1" x="311"/>
        <item t="data" sd="1" x="319"/>
        <item t="data" sd="1" x="330"/>
        <item t="data" sd="1" x="334"/>
        <item t="data" sd="1" x="344"/>
        <item t="data" sd="1" x="361"/>
        <item t="data" sd="1" x="370"/>
        <item t="data" sd="1" x="379"/>
        <item t="data" sd="1" x="395"/>
        <item t="data" sd="1" x="502"/>
        <item t="data" sd="1" x="520"/>
        <item t="data" sd="1" x="536"/>
        <item t="data" sd="1" x="563"/>
        <item t="data" sd="1" x="580"/>
        <item t="data" sd="1" x="13"/>
        <item t="data" sd="1" x="32"/>
        <item t="data" sd="1" x="148"/>
        <item t="data" sd="1" x="164"/>
        <item t="data" sd="1" x="199"/>
        <item t="data" sd="1" x="242"/>
        <item t="data" sd="1" x="262"/>
        <item t="data" sd="1" x="279"/>
        <item t="data" sd="1" x="345"/>
        <item t="data" sd="1" x="362"/>
        <item t="data" sd="1" x="387"/>
        <item t="data" sd="1" x="396"/>
        <item t="data" sd="1" x="415"/>
        <item t="data" sd="1" x="422"/>
        <item t="data" sd="1" x="429"/>
        <item t="data" sd="1" x="442"/>
        <item t="data" sd="1" x="476"/>
        <item t="data" sd="1" x="485"/>
        <item t="data" sd="1" x="503"/>
        <item t="data" sd="1" x="521"/>
        <item t="data" sd="1" x="564"/>
        <item t="data" sd="1" x="581"/>
        <item t="data" sd="1" x="14"/>
        <item t="data" sd="1" x="20"/>
        <item t="data" sd="1" x="33"/>
        <item t="data" sd="1" x="215"/>
        <item t="data" sd="1" x="223"/>
        <item t="data" sd="1" x="229"/>
      </items>
    </pivotField>
    <pivotField showDropDowns="1" compact="0" outline="0" subtotalTop="0" dragToRow="1" dragToCol="1" dragToPage="1" dragToData="1" dragOff="1" showAll="0" topAutoShow="1" itemPageCount="10" sortType="manual" defaultSubtotal="0"/>
    <pivotField axis="axisPage" showDropDowns="1" compact="0" outline="0" subtotalTop="1" dragToRow="1" dragToCol="1" multipleItemSelectionAllowed="1" dragToPage="1" dragToData="1" dragOff="1" showAll="0" topAutoShow="1" itemPageCount="10" sortType="manual" defaultSubtotal="0">
      <items count="99">
        <item t="data" h="1" sd="1" x="0"/>
        <item t="data" h="1" sd="1" x="3"/>
        <item t="data" h="1" sd="1" x="8"/>
        <item t="data" h="1" sd="1" x="13"/>
        <item t="data" h="1" sd="1" x="16"/>
        <item t="data" h="1" sd="1" x="17"/>
        <item t="data" h="1" sd="1" x="18"/>
        <item t="data" h="1" sd="1" x="25"/>
        <item t="data" h="1" sd="1" x="26"/>
        <item t="data" h="1" sd="1" x="27"/>
        <item t="data" h="1" sd="1" x="28"/>
        <item t="data" h="1" sd="1" x="31"/>
        <item t="data" h="1" sd="1" x="32"/>
        <item t="data" h="1" sd="1" x="39"/>
        <item t="data" h="1" sd="1" x="40"/>
        <item t="data" h="1" sd="1" x="48"/>
        <item t="data" h="1" sd="1" x="49"/>
        <item t="data" h="1" sd="1" x="50"/>
        <item t="data" h="1" sd="1" x="51"/>
        <item t="data" h="1" sd="1" x="54"/>
        <item t="data" h="1" sd="1" x="55"/>
        <item t="data" h="1" sd="1" x="62"/>
        <item t="data" h="1" sd="1" x="69"/>
        <item t="data" h="1" sd="1" x="72"/>
        <item t="data" h="1" sd="1" x="93"/>
        <item t="data" h="1" sd="1" x="7"/>
        <item t="data" h="1" sd="1" x="1"/>
        <item t="data" h="1" sd="1" x="2"/>
        <item t="data" h="1" sd="1" x="5"/>
        <item t="data" h="1" sd="1" x="6"/>
        <item t="data" h="1" sd="1" x="9"/>
        <item t="data" h="1" sd="1" x="10"/>
        <item t="data" h="1" sd="1" x="11"/>
        <item t="data" h="1" sd="1" x="12"/>
        <item t="data" h="1" sd="1" x="19"/>
        <item t="data" h="1" sd="1" x="21"/>
        <item t="data" h="1" sd="1" x="22"/>
        <item t="data" h="1" sd="1" x="24"/>
        <item t="data" h="1" sd="1" x="33"/>
        <item t="data" h="1" sd="1" x="30"/>
        <item t="data" h="1" sd="1" x="70"/>
        <item t="data" h="1" sd="1" x="4"/>
        <item t="data" h="1" sd="1" x="14"/>
        <item t="data" h="1" sd="1" x="15"/>
        <item t="data" h="1" sd="1" x="20"/>
        <item t="data" h="1" sd="1" x="23"/>
        <item t="data" h="1" sd="1" x="29"/>
        <item t="data" h="1" sd="1" x="66"/>
        <item t="data" h="1" sd="1" x="52"/>
        <item t="data" h="1" sd="1" x="71"/>
        <item t="data" h="1" sd="1" x="77"/>
        <item t="data" h="1" sd="1" x="94"/>
        <item t="data" h="1" sd="1" x="44"/>
        <item t="data" h="1" sd="1" x="65"/>
        <item t="data" h="1" sd="1" x="78"/>
        <item t="data" h="1" sd="1" x="82"/>
        <item t="data" h="1" sd="1" x="84"/>
        <item t="data" h="1" sd="1" x="34"/>
        <item t="data" h="1" sd="1" x="47"/>
        <item t="data" h="1" sd="1" x="42"/>
        <item t="data" h="1" sd="1" x="45"/>
        <item t="data" h="1" sd="1" x="56"/>
        <item t="data" h="1" sd="1" x="67"/>
        <item t="data" h="1" sd="1" x="79"/>
        <item t="data" h="1" sd="1" x="80"/>
        <item t="data" h="1" sd="1" x="83"/>
        <item t="data" h="1" sd="1" x="96"/>
        <item t="data" h="1" sd="1" x="61"/>
        <item t="data" h="1" sd="1" x="58"/>
        <item t="data" h="1" sd="1" x="59"/>
        <item t="data" h="1" sd="1" x="60"/>
        <item t="data" h="1" sd="1" x="74"/>
        <item t="data" h="1" sd="1" x="63"/>
        <item t="data" h="1" sd="1" x="85"/>
        <item t="data" h="1" sd="1" x="97"/>
        <item t="data" h="1" sd="1" x="35"/>
        <item t="data" h="1" sd="1" x="38"/>
        <item t="data" h="1" sd="1" x="41"/>
        <item t="data" h="1" sd="1" x="53"/>
        <item t="data" h="1" sd="1" x="95"/>
        <item t="data" h="1" sd="1" x="68"/>
        <item t="data" h="1" sd="1" x="36"/>
        <item t="data" sd="1" x="46"/>
        <item t="data" h="1" sd="1" x="75"/>
        <item t="data" h="1" sd="1" x="64"/>
        <item t="data" h="1" sd="1" x="76"/>
        <item t="data" h="1" sd="1" x="98"/>
        <item t="data" h="1" sd="1" x="37"/>
        <item t="data" h="1" sd="1" x="88"/>
        <item t="data" h="1" sd="1" x="89"/>
        <item t="data" h="1" sd="1" x="92"/>
        <item t="data" h="1" sd="1" x="81"/>
        <item t="data" h="1" sd="1" x="86"/>
        <item t="data" h="1" sd="1" x="87"/>
        <item t="data" h="1" sd="1" x="90"/>
        <item t="data" h="1" sd="1" x="57"/>
        <item t="data" h="1" sd="1" x="73"/>
        <item t="data" h="1" sd="1" x="91"/>
        <item t="data" h="1" sd="1" x="43"/>
      </items>
    </pivotField>
    <pivotField axis="axisPage" showDropDowns="1" compact="0" outline="0" subtotalTop="0" dragToRow="1" dragToCol="1" multipleItemSelectionAllowed="1" dragToPage="1" dragToData="1" dragOff="1" showAll="0" topAutoShow="1" itemPageCount="10" sortType="manual" defaultSubtotal="0">
      <items count="6">
        <item t="data" sd="1" x="0"/>
        <item t="data" sd="1" x="1"/>
        <item t="data" sd="1" x="2"/>
        <item t="data" sd="1" x="3"/>
        <item t="data" sd="1" x="4"/>
        <item t="data" sd="1" x="5"/>
      </items>
    </pivotField>
    <pivotField showDropDowns="1" compact="0" outline="0" subtotalTop="1" dragToRow="1" dragToCol="1" dragToPage="1" dragToData="1" dragOff="1" showAll="0" topAutoShow="1" itemPageCount="10" sortType="manual" defaultSubtotal="0"/>
    <pivotField showDropDowns="1" compact="0" numFmtId="164" outline="0" subtotalTop="0" dragToRow="1" dragToCol="1" dragToPage="1" dragToData="1" dragOff="1" showAll="0" topAutoShow="1" itemPageCount="10" sortType="manual" defaultSubtotal="0"/>
    <pivotField showDropDowns="1" compact="0" outline="0" subtotalTop="0" dragToRow="1" dragToCol="1" dragToPage="1" dragToData="1" dragOff="1" showAll="0" topAutoShow="1" itemPageCount="10" sortType="manual" defaultSubtotal="0"/>
    <pivotField showDropDowns="1" compact="0" outline="0" subtotalTop="0" dragToRow="1" dragToCol="1" dragToPage="1" dragToData="1" dragOff="1" showAll="0" topAutoShow="1" itemPageCount="10" sortType="manual" defaultSubtotal="0"/>
    <pivotField axis="axisPage" showDropDowns="1" compact="0" outline="0" subtotalTop="1" dragToRow="1" dragToCol="1" dragToPage="1" dragToData="1" dragOff="1" showAll="0" topAutoShow="1" itemPageCount="10" sortType="manual" defaultSubtotal="0">
      <items count="335">
        <item t="data" sd="1" x="0"/>
        <item t="data" sd="1" x="1"/>
        <item t="data" sd="1" x="2"/>
        <item t="data" sd="1" x="3"/>
        <item t="data" sd="1" x="4"/>
        <item t="data" sd="1" x="7"/>
        <item t="data" sd="1" x="16"/>
        <item t="data" sd="1" x="6"/>
        <item t="data" sd="1" x="5"/>
        <item t="data" sd="1" x="17"/>
        <item t="data" sd="1" x="50"/>
        <item t="data" sd="1" x="51"/>
        <item t="data" sd="1" x="52"/>
        <item t="data" sd="1" x="53"/>
        <item t="data" sd="1" x="54"/>
        <item t="data" sd="1" x="55"/>
        <item t="data" sd="1" x="56"/>
        <item t="data" sd="1" x="88"/>
        <item t="data" sd="1" x="89"/>
        <item t="data" sd="1" x="90"/>
        <item t="data" sd="1" x="117"/>
        <item t="data" sd="1" x="120"/>
        <item t="data" sd="1" x="122"/>
        <item t="data" sd="1" x="150"/>
        <item t="data" sd="1" x="156"/>
        <item t="data" sd="1" x="179"/>
        <item t="data" sd="1" x="205"/>
        <item t="data" sd="1" x="206"/>
        <item t="data" sd="1" x="220"/>
        <item t="data" sd="1" x="250"/>
        <item t="data" sd="1" x="252"/>
        <item t="data" sd="1" x="253"/>
        <item t="data" sd="1" x="254"/>
        <item t="data" sd="1" x="255"/>
        <item t="data" sd="1" x="256"/>
        <item t="data" sd="1" x="263"/>
        <item t="data" sd="1" x="264"/>
        <item t="data" sd="1" x="265"/>
        <item t="data" sd="1" x="270"/>
        <item t="data" sd="1" x="269"/>
        <item t="data" sd="1" x="301"/>
        <item t="data" sd="1" x="305"/>
        <item t="data" sd="1" x="306"/>
        <item t="data" sd="1" x="311"/>
        <item t="data" sd="1" x="312"/>
        <item t="data" sd="1" x="313"/>
        <item t="data" sd="1" x="314"/>
        <item t="data" sd="1" x="317"/>
        <item t="data" sd="1" x="318"/>
        <item t="data" sd="1" x="329"/>
        <item t="data" sd="1" x="331"/>
        <item t="data" sd="1" x="332"/>
        <item t="data" sd="1" x="222"/>
        <item t="data" sd="1" x="78"/>
        <item t="data" sd="1" x="79"/>
        <item t="data" sd="1" x="92"/>
        <item t="data" sd="1" x="93"/>
        <item t="data" sd="1" x="94"/>
        <item t="data" sd="1" x="97"/>
        <item t="data" sd="1" x="95"/>
        <item t="data" sd="1" x="96"/>
        <item t="data" sd="1" x="98"/>
        <item t="data" sd="1" x="99"/>
        <item t="data" sd="1" x="100"/>
        <item t="data" sd="1" x="118"/>
        <item t="data" sd="1" x="160"/>
        <item t="data" sd="1" x="161"/>
        <item t="data" sd="1" x="162"/>
        <item t="data" sd="1" x="163"/>
        <item t="data" sd="1" x="164"/>
        <item t="data" sd="1" x="165"/>
        <item t="data" sd="1" x="166"/>
        <item t="data" sd="1" x="167"/>
        <item t="data" sd="1" x="168"/>
        <item t="data" sd="1" x="183"/>
        <item t="data" sd="1" x="258"/>
        <item t="data" sd="1" x="272"/>
        <item t="data" sd="1" x="273"/>
        <item t="data" sd="1" x="275"/>
        <item t="data" sd="1" x="281"/>
        <item t="data" sd="1" x="288"/>
        <item t="data" sd="1" x="304"/>
        <item t="data" sd="1" x="315"/>
        <item t="data" sd="1" x="152"/>
        <item t="data" sd="1" x="221"/>
        <item t="data" sd="1" x="228"/>
        <item t="data" sd="1" x="229"/>
        <item t="data" sd="1" x="230"/>
        <item t="data" sd="1" x="231"/>
        <item t="data" sd="1" x="232"/>
        <item t="data" sd="1" x="233"/>
        <item t="data" sd="1" x="234"/>
        <item t="data" sd="1" x="235"/>
        <item t="data" sd="1" x="248"/>
        <item t="data" sd="1" x="284"/>
        <item t="data" sd="1" x="285"/>
        <item t="data" sd="1" x="286"/>
        <item t="data" sd="1" x="135"/>
        <item t="data" sd="1" x="125"/>
        <item t="data" sd="1" x="136"/>
        <item t="data" sd="1" x="154"/>
        <item t="data" sd="1" x="137"/>
        <item t="data" sd="1" x="246"/>
        <item t="data" sd="1" x="142"/>
        <item t="data" sd="1" x="128"/>
        <item t="data" sd="1" x="143"/>
        <item t="data" sd="1" x="144"/>
        <item t="data" sd="1" x="145"/>
        <item t="data" sd="1" x="146"/>
        <item t="data" sd="1" x="147"/>
        <item t="data" sd="1" x="148"/>
        <item t="data" sd="1" x="129"/>
        <item t="data" sd="1" x="149"/>
        <item t="data" sd="1" x="266"/>
        <item t="data" sd="1" x="267"/>
        <item t="data" sd="1" x="276"/>
        <item t="data" sd="1" x="316"/>
        <item t="data" sd="1" x="219"/>
        <item t="data" sd="1" x="204"/>
        <item t="data" sd="1" x="260"/>
        <item t="data" sd="1" x="200"/>
        <item t="data" sd="1" x="201"/>
        <item t="data" sd="1" x="214"/>
        <item t="data" sd="1" x="215"/>
        <item t="data" sd="1" x="216"/>
        <item t="data" sd="1" x="57"/>
        <item t="data" sd="1" x="80"/>
        <item t="data" sd="1" x="81"/>
        <item t="data" sd="1" x="58"/>
        <item t="data" sd="1" x="59"/>
        <item t="data" sd="1" x="103"/>
        <item t="data" sd="1" x="123"/>
        <item t="data" sd="1" x="124"/>
        <item t="data" sd="1" x="127"/>
        <item t="data" sd="1" x="132"/>
        <item t="data" sd="1" x="130"/>
        <item t="data" sd="1" x="133"/>
        <item t="data" sd="1" x="134"/>
        <item t="data" sd="1" x="131"/>
        <item t="data" sd="1" x="138"/>
        <item t="data" sd="1" x="139"/>
        <item t="data" sd="1" x="141"/>
        <item t="data" sd="1" x="140"/>
        <item t="data" sd="1" x="153"/>
        <item t="data" sd="1" x="151"/>
        <item t="data" sd="1" x="155"/>
        <item t="data" sd="1" x="194"/>
        <item t="data" sd="1" x="189"/>
        <item t="data" sd="1" x="199"/>
        <item t="data" sd="1" x="210"/>
        <item t="data" sd="1" x="211"/>
        <item t="data" sd="1" x="212"/>
        <item t="data" sd="1" x="213"/>
        <item t="data" sd="1" x="257"/>
        <item t="data" sd="1" x="268"/>
        <item t="data" sd="1" x="271"/>
        <item t="data" sd="1" x="274"/>
        <item t="data" sd="1" x="277"/>
        <item t="data" sd="1" x="287"/>
        <item t="data" sd="1" x="319"/>
        <item t="data" sd="1" x="322"/>
        <item t="data" sd="1" x="328"/>
        <item t="data" sd="1" x="333"/>
        <item t="data" sd="1" x="28"/>
        <item t="data" sd="1" x="29"/>
        <item t="data" sd="1" x="30"/>
        <item t="data" sd="1" x="77"/>
        <item t="data" sd="1" x="60"/>
        <item t="data" sd="1" x="61"/>
        <item t="data" sd="1" x="62"/>
        <item t="data" sd="1" x="63"/>
        <item t="data" sd="1" x="64"/>
        <item t="data" sd="1" x="65"/>
        <item t="data" sd="1" x="66"/>
        <item t="data" sd="1" x="67"/>
        <item t="data" sd="1" x="68"/>
        <item t="data" sd="1" x="69"/>
        <item t="data" sd="1" x="101"/>
        <item t="data" sd="1" x="91"/>
        <item t="data" sd="1" x="102"/>
        <item t="data" sd="1" x="104"/>
        <item t="data" sd="1" x="105"/>
        <item t="data" sd="1" x="116"/>
        <item t="data" sd="1" x="157"/>
        <item t="data" sd="1" x="158"/>
        <item t="data" sd="1" x="169"/>
        <item t="data" sd="1" x="171"/>
        <item t="data" sd="1" x="172"/>
        <item t="data" sd="1" x="173"/>
        <item t="data" sd="1" x="184"/>
        <item t="data" sd="1" x="180"/>
        <item t="data" sd="1" x="185"/>
        <item t="data" sd="1" x="186"/>
        <item t="data" sd="1" x="187"/>
        <item t="data" sd="1" x="188"/>
        <item t="data" sd="1" x="192"/>
        <item t="data" sd="1" x="193"/>
        <item t="data" sd="1" x="202"/>
        <item t="data" sd="1" x="182"/>
        <item t="data" sd="1" x="203"/>
        <item t="data" sd="1" x="196"/>
        <item t="data" sd="1" x="197"/>
        <item t="data" sd="1" x="198"/>
        <item t="data" sd="1" x="207"/>
        <item t="data" sd="1" x="217"/>
        <item t="data" sd="1" x="218"/>
        <item t="data" sd="1" x="251"/>
        <item t="data" sd="1" x="283"/>
        <item t="data" sd="1" x="320"/>
        <item t="data" sd="1" x="330"/>
        <item t="data" sd="1" x="33"/>
        <item t="data" sd="1" x="119"/>
        <item t="data" sd="1" x="159"/>
        <item t="data" sd="1" x="170"/>
        <item t="data" sd="1" x="190"/>
        <item t="data" sd="1" x="181"/>
        <item t="data" sd="1" x="191"/>
        <item t="data" sd="1" x="195"/>
        <item t="data" sd="1" x="208"/>
        <item t="data" sd="1" x="209"/>
        <item t="data" sd="1" x="19"/>
        <item t="data" sd="1" x="70"/>
        <item t="data" sd="1" x="71"/>
        <item t="data" sd="1" x="72"/>
        <item t="data" sd="1" x="73"/>
        <item t="data" sd="1" x="74"/>
        <item t="data" sd="1" x="75"/>
        <item t="data" sd="1" x="76"/>
        <item t="data" sd="1" x="121"/>
        <item t="data" sd="1" x="279"/>
        <item t="data" sd="1" x="280"/>
        <item t="data" sd="1" x="321"/>
        <item t="data" sd="1" x="15"/>
        <item t="data" sd="1" x="31"/>
        <item t="data" sd="1" x="32"/>
        <item t="data" sd="1" x="82"/>
        <item t="data" sd="1" x="83"/>
        <item t="data" sd="1" x="84"/>
        <item t="data" sd="1" x="106"/>
        <item t="data" sd="1" x="107"/>
        <item t="data" sd="1" x="108"/>
        <item t="data" sd="1" x="109"/>
        <item t="data" sd="1" x="110"/>
        <item t="data" sd="1" x="174"/>
        <item t="data" sd="1" x="223"/>
        <item t="data" sd="1" x="259"/>
        <item t="data" sd="1" x="278"/>
        <item t="data" sd="1" x="282"/>
        <item t="data" sd="1" x="289"/>
        <item t="data" sd="1" x="290"/>
        <item t="data" sd="1" x="291"/>
        <item t="data" sd="1" x="292"/>
        <item t="data" sd="1" x="293"/>
        <item t="data" sd="1" x="294"/>
        <item t="data" sd="1" x="295"/>
        <item t="data" sd="1" x="296"/>
        <item t="data" sd="1" x="297"/>
        <item t="data" sd="1" x="298"/>
        <item t="data" sd="1" x="299"/>
        <item t="data" sd="1" x="236"/>
        <item t="data" sd="1" x="237"/>
        <item t="data" sd="1" x="302"/>
        <item t="data" sd="1" x="307"/>
        <item t="data" sd="1" x="308"/>
        <item t="data" sd="1" x="323"/>
        <item t="data" sd="1" x="238"/>
        <item t="data" sd="1" x="249"/>
        <item t="data" sd="1" x="300"/>
        <item t="data" sd="1" x="326"/>
        <item t="data" sd="1" x="327"/>
        <item t="data" sd="1" x="18"/>
        <item t="data" sd="1" x="111"/>
        <item t="data" sd="1" x="241"/>
        <item t="data" sd="1" x="242"/>
        <item t="data" sd="1" x="243"/>
        <item t="data" sd="1" x="244"/>
        <item t="data" sd="1" x="245"/>
        <item t="data" sd="1" x="20"/>
        <item t="data" sd="1" x="40"/>
        <item t="data" sd="1" x="41"/>
        <item t="data" sd="1" x="85"/>
        <item t="data" sd="1" x="86"/>
        <item t="data" sd="1" x="112"/>
        <item t="data" sd="1" x="126"/>
        <item t="data" sd="1" x="21"/>
        <item t="data" sd="1" x="42"/>
        <item t="data" sd="1" x="43"/>
        <item t="data" sd="1" x="44"/>
        <item t="data" sd="1" x="45"/>
        <item t="data" sd="1" x="46"/>
        <item t="data" sd="1" x="47"/>
        <item t="data" sd="1" x="87"/>
        <item t="data" sd="1" x="113"/>
        <item t="data" sd="1" x="34"/>
        <item t="data" sd="1" x="35"/>
        <item t="data" sd="1" x="247"/>
        <item t="data" sd="1" x="334"/>
        <item t="data" sd="1" x="37"/>
        <item t="data" sd="1" x="114"/>
        <item t="data" sd="1" x="261"/>
        <item t="data" sd="1" x="38"/>
        <item t="data" sd="1" x="39"/>
        <item t="data" sd="1" x="48"/>
        <item t="data" sd="1" x="49"/>
        <item t="data" sd="1" x="115"/>
        <item t="data" sd="1" x="22"/>
        <item t="data" sd="1" x="36"/>
        <item t="data" sd="1" x="23"/>
        <item t="data" sd="1" x="24"/>
        <item t="data" sd="1" x="25"/>
        <item t="data" sd="1" x="26"/>
        <item t="data" sd="1" x="27"/>
        <item t="data" sd="1" x="175"/>
        <item t="data" sd="1" x="176"/>
        <item t="data" sd="1" x="177"/>
        <item t="data" sd="1" x="178"/>
        <item t="data" sd="1" x="224"/>
        <item t="data" sd="1" x="225"/>
        <item t="data" sd="1" x="226"/>
        <item t="data" sd="1" x="227"/>
        <item t="data" sd="1" x="262"/>
        <item t="data" sd="1" x="303"/>
        <item t="data" sd="1" x="309"/>
        <item t="data" sd="1" x="310"/>
        <item t="data" sd="1" x="324"/>
        <item t="data" sd="1" x="239"/>
        <item t="data" sd="1" x="240"/>
        <item t="data" sd="1" x="325"/>
        <item t="data" sd="1" x="8"/>
        <item t="data" sd="1" x="10"/>
        <item t="data" sd="1" x="9"/>
        <item t="data" sd="1" x="11"/>
        <item t="data" sd="1" x="12"/>
        <item t="data" sd="1" x="13"/>
        <item t="data" sd="1" x="14"/>
      </items>
    </pivotField>
    <pivotField showDropDowns="1" compact="0" outline="0" subtotalTop="1" dragToRow="1" dragToCol="1" dragToPage="1" dragToData="1" dragOff="1" showAll="0" topAutoShow="1" itemPageCount="10" sortType="manual" defaultSubtotal="0">
      <items count="6">
        <item t="data" sd="1" x="0"/>
        <item t="data" sd="1" x="3"/>
        <item t="data" sd="1" x="4"/>
        <item t="data" sd="1" x="1"/>
        <item t="data" sd="1" x="2"/>
        <item t="data" sd="1" x="5"/>
      </items>
    </pivotField>
    <pivotField showDropDowns="1" compact="0" outline="0" subtotalTop="0" dragToRow="1" dragToCol="1" dragToPage="1" dragToData="1" dragOff="1" showAll="0" topAutoShow="1" itemPageCount="10" sortType="manual" defaultSubtotal="0"/>
    <pivotField dataField="1" showDropDowns="1" compact="0" outline="0" subtotalTop="1" dragToRow="1" dragToCol="1" dragToPage="1" dragToData="1" dragOff="1" showAll="0" topAutoShow="1" itemPageCount="10" sortType="manual" defaultSubtotal="0"/>
    <pivotField dataField="1" showDropDowns="1" compact="0" outline="0" subtotalTop="1" dragToRow="1" dragToCol="1" dragToPage="1" dragToData="1" dragOff="1" showAll="0" topAutoShow="1" itemPageCount="10" sortType="manual" defaultSubtotal="0"/>
  </pivotFields>
  <rowFields count="1">
    <field x="0"/>
  </rowFields>
  <rowItems count="3">
    <i t="data" r="0" i="0">
      <x v="24"/>
    </i>
    <i t="data" r="0" i="0">
      <x v="551"/>
    </i>
    <i t="grand" r="0" i="0">
      <x v="0"/>
    </i>
  </rowItems>
  <colFields count="1">
    <field x="-2"/>
  </colFields>
  <colItems count="2">
    <i t="data" r="0" i="0">
      <x v="0"/>
    </i>
    <i t="data" r="0" i="1">
      <x v="1"/>
    </i>
  </colItems>
  <pageFields count="3">
    <pageField fld="3" hier="-1"/>
    <pageField fld="2" hier="-1"/>
    <pageField fld="8" hier="-1"/>
  </pageFields>
  <dataFields count="2">
    <dataField name=" Debe" fld="11" subtotal="sum" showDataAs="normal" baseField="0" baseItem="0" numFmtId="4"/>
    <dataField name=" Haber" fld="12" subtotal="sum" showDataAs="normal" baseField="0" baseItem="0" numFmtId="4"/>
  </dataFields>
  <formats count="20">
    <format action="formatting" dxfId="98">
      <pivotArea type="all" dataOnly="0" outline="0" fieldPosition="0"/>
    </format>
    <format action="formatting" dxfId="97">
      <pivotArea type="normal" dataOnly="1" outline="0" collapsedLevelsAreSubtotals="1" fieldPosition="0"/>
    </format>
    <format action="formatting" dxfId="96">
      <pivotArea field="9" type="button" dataOnly="0" labelOnly="1" outline="0"/>
    </format>
    <format action="formatting" dxfId="95">
      <pivotArea type="normal" dataOnly="0" labelOnly="1" grandRow="1" outline="0" fieldPosition="0"/>
    </format>
    <format action="formatting" dxfId="94">
      <pivotArea type="normal" dataOnly="0" labelOnly="1" outline="0" fieldPosition="0">
        <references count="1">
          <reference field="4294967294">
            <x v="0"/>
            <x v="1"/>
          </reference>
        </references>
      </pivotArea>
    </format>
    <format action="formatting" dxfId="93">
      <pivotArea type="normal" dataOnly="1" outline="0" fieldPosition="0">
        <references count="2">
          <reference field="4294967294" selected="0">
            <x v="0"/>
          </reference>
          <reference field="0" selected="0">
            <x v="79"/>
          </reference>
        </references>
      </pivotArea>
    </format>
    <format action="formatting" dxfId="92">
      <pivotArea type="normal" dataOnly="1" outline="0" fieldPosition="0">
        <references count="2">
          <reference field="4294967294" selected="0">
            <x v="0"/>
          </reference>
          <reference field="0" selected="0">
            <x v="149"/>
          </reference>
        </references>
      </pivotArea>
    </format>
    <format action="formatting" dxfId="91">
      <pivotArea type="normal" dataOnly="1" outline="0" fieldPosition="0">
        <references count="2">
          <reference field="4294967294" selected="0">
            <x v="0"/>
          </reference>
          <reference field="0" selected="0">
            <x v="11"/>
          </reference>
        </references>
      </pivotArea>
    </format>
    <format action="formatting" dxfId="90">
      <pivotArea type="normal" dataOnly="1" outline="0" fieldPosition="0">
        <references count="2">
          <reference field="4294967294" selected="0">
            <x v="0"/>
          </reference>
          <reference field="0" selected="0">
            <x v="242"/>
          </reference>
        </references>
      </pivotArea>
    </format>
    <format action="formatting" dxfId="89">
      <pivotArea type="normal" dataOnly="1" outline="0" fieldPosition="0">
        <references count="2">
          <reference field="4294967294" selected="0">
            <x v="0"/>
          </reference>
          <reference field="0" selected="0">
            <x v="264"/>
          </reference>
        </references>
      </pivotArea>
    </format>
    <format action="formatting" dxfId="88">
      <pivotArea type="normal" dataOnly="1" outline="0" fieldPosition="0">
        <references count="2">
          <reference field="4294967294" selected="0">
            <x v="0"/>
          </reference>
          <reference field="0" selected="0">
            <x v="338"/>
          </reference>
        </references>
      </pivotArea>
    </format>
    <format action="formatting" dxfId="87">
      <pivotArea type="normal" dataOnly="1" outline="0" fieldPosition="0">
        <references count="2">
          <reference field="4294967294" selected="0">
            <x v="0"/>
          </reference>
          <reference field="0" selected="0">
            <x v="358"/>
          </reference>
        </references>
      </pivotArea>
    </format>
    <format action="formatting" dxfId="86">
      <pivotArea type="normal" dataOnly="1" outline="0" fieldPosition="0">
        <references count="2">
          <reference field="4294967294" selected="0">
            <x v="0"/>
          </reference>
          <reference field="0" selected="0">
            <x v="475"/>
          </reference>
        </references>
      </pivotArea>
    </format>
    <format action="formatting" dxfId="85">
      <pivotArea type="normal" dataOnly="1" outline="0" fieldPosition="0">
        <references count="2">
          <reference field="4294967294" selected="0">
            <x v="0"/>
          </reference>
          <reference field="0" selected="0">
            <x v="542"/>
          </reference>
        </references>
      </pivotArea>
    </format>
    <format action="formatting" dxfId="84">
      <pivotArea type="normal" dataOnly="1" outline="0" fieldPosition="0">
        <references count="2">
          <reference field="4294967294" selected="0">
            <x v="0"/>
          </reference>
          <reference field="0" selected="0">
            <x v="161"/>
          </reference>
        </references>
      </pivotArea>
    </format>
    <format action="formatting" dxfId="83">
      <pivotArea type="normal" dataOnly="1" outline="0" fieldPosition="0">
        <references count="2">
          <reference field="4294967294" selected="0">
            <x v="0"/>
          </reference>
          <reference field="0" selected="0">
            <x v="97"/>
          </reference>
        </references>
      </pivotArea>
    </format>
    <format action="formatting" dxfId="82">
      <pivotArea type="normal" dataOnly="1" outline="0" fieldPosition="0">
        <references count="2">
          <reference field="4294967294" selected="0">
            <x v="0"/>
          </reference>
          <reference field="0" selected="0">
            <x v="273"/>
          </reference>
        </references>
      </pivotArea>
    </format>
    <format action="formatting" dxfId="81">
      <pivotArea type="normal" dataOnly="1" outline="0" fieldPosition="0">
        <references count="2">
          <reference field="4294967294" selected="0">
            <x v="0"/>
          </reference>
          <reference field="0" selected="0">
            <x v="367"/>
          </reference>
        </references>
      </pivotArea>
    </format>
    <format action="formatting" dxfId="80">
      <pivotArea type="normal" dataOnly="1" outline="0" fieldPosition="0">
        <references count="2">
          <reference field="4294967294" selected="0">
            <x v="0"/>
          </reference>
          <reference field="0" selected="0">
            <x v="412"/>
          </reference>
        </references>
      </pivotArea>
    </format>
    <format action="formatting" dxfId="79">
      <pivotArea type="normal" dataOnly="1" outline="0" fieldPosition="0">
        <references count="2">
          <reference field="4294967294" selected="0">
            <x v="0"/>
          </reference>
          <reference field="0" selected="0">
            <x v="483"/>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TablaDinámica1" cacheId="3" dataOnRows="0" dataCaption="Valor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1" r:id="rId1">
  <location ref="B6:E598" firstHeaderRow="1" firstDataRow="2" firstDataCol="2" rowPageCount="2" colPageCount="1"/>
  <pivotFields count="13">
    <pivotField axis="axisRow" showDropDowns="1" compact="0" outline="0" subtotalTop="1" dragToRow="1" dragToCol="1" dragToPage="1" dragToData="1" dragOff="1" showAll="0" topAutoShow="1" itemPageCount="10" sortType="ascending" defaultSubtotal="0">
      <items count="590">
        <item t="data" sd="1" x="50"/>
        <item t="data" sd="1" x="122"/>
        <item t="data" sd="1" x="129"/>
        <item t="data" sd="1" x="138"/>
        <item t="data" sd="1" x="149"/>
        <item t="data" sd="1" x="165"/>
        <item t="data" sd="1" x="168"/>
        <item t="data" sd="1" x="170"/>
        <item t="data" sd="1" x="178"/>
        <item t="data" sd="1" x="183"/>
        <item t="data" sd="1" x="189"/>
        <item t="data" sd="1" x="200"/>
        <item t="data" sd="1" x="232"/>
        <item t="data" sd="1" x="243"/>
        <item t="data" sd="1" x="246"/>
        <item t="data" sd="1" x="263"/>
        <item t="data" sd="1" x="281"/>
        <item t="data" sd="1" x="288"/>
        <item t="data" sd="1" x="292"/>
        <item t="data" sd="1" x="312"/>
        <item t="data" sd="1" x="320"/>
        <item t="data" sd="1" x="328"/>
        <item t="data" sd="1" x="329"/>
        <item t="data" sd="1" x="332"/>
        <item t="data" sd="1" x="333"/>
        <item t="data" sd="1" x="335"/>
        <item t="data" sd="1" x="346"/>
        <item t="data" sd="1" x="363"/>
        <item t="data" sd="1" x="371"/>
        <item t="data" sd="1" x="388"/>
        <item t="data" sd="1" x="397"/>
        <item t="data" sd="1" x="405"/>
        <item t="data" sd="1" x="445"/>
        <item t="data" sd="1" x="447"/>
        <item t="data" sd="1" x="452"/>
        <item t="data" sd="1" x="454"/>
        <item t="data" sd="1" x="469"/>
        <item t="data" sd="1" x="486"/>
        <item t="data" sd="1" x="505"/>
        <item t="data" sd="1" x="522"/>
        <item t="data" sd="1" x="526"/>
        <item t="data" sd="1" x="529"/>
        <item t="data" sd="1" x="550"/>
        <item t="data" sd="1" x="565"/>
        <item t="data" sd="1" x="583"/>
        <item t="data" sd="1" x="0"/>
        <item t="data" sd="1" x="21"/>
        <item t="data" sd="1" x="1"/>
        <item t="data" sd="1" x="15"/>
        <item t="data" sd="1" x="22"/>
        <item t="data" sd="1" x="209"/>
        <item t="data" sd="1" x="216"/>
        <item t="data" sd="1" x="224"/>
        <item t="data" sd="1" x="34"/>
        <item t="data" sd="1" x="58"/>
        <item t="data" sd="1" x="73"/>
        <item t="data" sd="1" x="93"/>
        <item t="data" sd="1" x="105"/>
        <item t="data" sd="1" x="115"/>
        <item t="data" sd="1" x="35"/>
        <item t="data" sd="1" x="59"/>
        <item t="data" sd="1" x="74"/>
        <item t="data" sd="1" x="96"/>
        <item t="data" sd="1" x="106"/>
        <item t="data" sd="1" x="116"/>
        <item t="data" sd="1" x="210"/>
        <item t="data" sd="1" x="217"/>
        <item t="data" sd="1" x="225"/>
        <item t="data" sd="1" x="321"/>
        <item t="data" sd="1" x="430"/>
        <item t="data" sd="1" x="487"/>
        <item t="data" sd="1" x="123"/>
        <item t="data" sd="1" x="130"/>
        <item t="data" sd="1" x="144"/>
        <item t="data" sd="1" x="150"/>
        <item t="data" sd="1" x="166"/>
        <item t="data" sd="1" x="171"/>
        <item t="data" sd="1" x="184"/>
        <item t="data" sd="1" x="190"/>
        <item t="data" sd="1" x="201"/>
        <item t="data" sd="1" x="233"/>
        <item t="data" sd="1" x="244"/>
        <item t="data" sd="1" x="247"/>
        <item t="data" sd="1" x="264"/>
        <item t="data" sd="1" x="289"/>
        <item t="data" sd="1" x="306"/>
        <item t="data" sd="1" x="313"/>
        <item t="data" sd="1" x="322"/>
        <item t="data" sd="1" x="331"/>
        <item t="data" sd="1" x="347"/>
        <item t="data" sd="1" x="364"/>
        <item t="data" sd="1" x="372"/>
        <item t="data" sd="1" x="380"/>
        <item t="data" sd="1" x="381"/>
        <item t="data" sd="1" x="389"/>
        <item t="data" sd="1" x="406"/>
        <item t="data" sd="1" x="409"/>
        <item t="data" sd="1" x="416"/>
        <item t="data" sd="1" x="423"/>
        <item t="data" sd="1" x="431"/>
        <item t="data" sd="1" x="437"/>
        <item t="data" sd="1" x="446"/>
        <item t="data" sd="1" x="448"/>
        <item t="data" sd="1" x="453"/>
        <item t="data" sd="1" x="455"/>
        <item t="data" sd="1" x="467"/>
        <item t="data" sd="1" x="468"/>
        <item t="data" sd="1" x="470"/>
        <item t="data" sd="1" x="478"/>
        <item t="data" sd="1" x="479"/>
        <item t="data" sd="1" x="488"/>
        <item t="data" sd="1" x="504"/>
        <item t="data" sd="1" x="506"/>
        <item t="data" sd="1" x="523"/>
        <item t="data" sd="1" x="527"/>
        <item t="data" sd="1" x="530"/>
        <item t="data" sd="1" x="532"/>
        <item t="data" sd="1" x="533"/>
        <item t="data" sd="1" x="551"/>
        <item t="data" sd="1" x="566"/>
        <item t="data" sd="1" x="582"/>
        <item t="data" sd="1" x="584"/>
        <item t="data" sd="1" x="2"/>
        <item t="data" sd="1" x="16"/>
        <item t="data" sd="1" x="23"/>
        <item t="data" sd="1" x="89"/>
        <item t="data" sd="1" x="111"/>
        <item t="data" sd="1" x="3"/>
        <item t="data" sd="1" x="17"/>
        <item t="data" sd="1" x="24"/>
        <item t="data" sd="1" x="91"/>
        <item t="data" sd="1" x="102"/>
        <item t="data" sd="1" x="112"/>
        <item t="data" sd="1" x="211"/>
        <item t="data" sd="1" x="218"/>
        <item t="data" sd="1" x="230"/>
        <item t="data" sd="1" x="280"/>
        <item t="data" sd="1" x="36"/>
        <item t="data" sd="1" x="75"/>
        <item t="data" sd="1" x="37"/>
        <item t="data" sd="1" x="60"/>
        <item t="data" sd="1" x="76"/>
        <item t="data" sd="1" x="124"/>
        <item t="data" sd="1" x="151"/>
        <item t="data" sd="1" x="167"/>
        <item t="data" sd="1" x="172"/>
        <item t="data" sd="1" x="179"/>
        <item t="data" sd="1" x="185"/>
        <item t="data" sd="1" x="191"/>
        <item t="data" sd="1" x="202"/>
        <item t="data" sd="1" x="234"/>
        <item t="data" sd="1" x="245"/>
        <item t="data" sd="1" x="248"/>
        <item t="data" sd="1" x="265"/>
        <item t="data" sd="1" x="348"/>
        <item t="data" sd="1" x="365"/>
        <item t="data" sd="1" x="382"/>
        <item t="data" sd="1" x="390"/>
        <item t="data" sd="1" x="398"/>
        <item t="data" sd="1" x="407"/>
        <item t="data" sd="1" x="410"/>
        <item t="data" sd="1" x="417"/>
        <item t="data" sd="1" x="424"/>
        <item t="data" sd="1" x="438"/>
        <item t="data" sd="1" x="443"/>
        <item t="data" sd="1" x="444"/>
        <item t="data" sd="1" x="456"/>
        <item t="data" sd="1" x="471"/>
        <item t="data" sd="1" x="480"/>
        <item t="data" sd="1" x="489"/>
        <item t="data" sd="1" x="507"/>
        <item t="data" sd="1" x="524"/>
        <item t="data" sd="1" x="528"/>
        <item t="data" sd="1" x="531"/>
        <item t="data" sd="1" x="552"/>
        <item t="data" sd="1" x="567"/>
        <item t="data" sd="1" x="585"/>
        <item t="data" sd="1" x="4"/>
        <item t="data" sd="1" x="90"/>
        <item t="data" sd="1" x="103"/>
        <item t="data" sd="1" x="113"/>
        <item t="data" sd="1" x="5"/>
        <item t="data" sd="1" x="18"/>
        <item t="data" sd="1" x="25"/>
        <item t="data" sd="1" x="92"/>
        <item t="data" sd="1" x="104"/>
        <item t="data" sd="1" x="114"/>
        <item t="data" sd="1" x="212"/>
        <item t="data" sd="1" x="219"/>
        <item t="data" sd="1" x="38"/>
        <item t="data" sd="1" x="61"/>
        <item t="data" sd="1" x="77"/>
        <item t="data" sd="1" x="94"/>
        <item t="data" sd="1" x="117"/>
        <item t="data" sd="1" x="39"/>
        <item t="data" sd="1" x="62"/>
        <item t="data" sd="1" x="78"/>
        <item t="data" sd="1" x="101"/>
        <item t="data" sd="1" x="213"/>
        <item t="data" sd="1" x="220"/>
        <item t="data" sd="1" x="226"/>
        <item t="data" sd="1" x="586"/>
        <item t="data" sd="1" x="589"/>
        <item t="data" sd="1" x="51"/>
        <item t="data" sd="1" x="125"/>
        <item t="data" sd="1" x="131"/>
        <item t="data" sd="1" x="139"/>
        <item t="data" sd="1" x="152"/>
        <item t="data" sd="1" x="192"/>
        <item t="data" sd="1" x="235"/>
        <item t="data" sd="1" x="249"/>
        <item t="data" sd="1" x="266"/>
        <item t="data" sd="1" x="282"/>
        <item t="data" sd="1" x="323"/>
        <item t="data" sd="1" x="349"/>
        <item t="data" sd="1" x="399"/>
        <item t="data" sd="1" x="449"/>
        <item t="data" sd="1" x="457"/>
        <item t="data" sd="1" x="490"/>
        <item t="data" sd="1" x="508"/>
        <item t="data" sd="1" x="553"/>
        <item t="data" sd="1" x="568"/>
        <item t="data" sd="1" x="6"/>
        <item t="data" sd="1" x="19"/>
        <item t="data" sd="1" x="26"/>
        <item t="data" sd="1" x="214"/>
        <item t="data" sd="1" x="221"/>
        <item t="data" sd="1" x="227"/>
        <item t="data" sd="1" x="40"/>
        <item t="data" sd="1" x="63"/>
        <item t="data" sd="1" x="79"/>
        <item t="data" sd="1" x="95"/>
        <item t="data" sd="1" x="41"/>
        <item t="data" sd="1" x="64"/>
        <item t="data" sd="1" x="80"/>
        <item t="data" sd="1" x="97"/>
        <item t="data" sd="1" x="107"/>
        <item t="data" sd="1" x="118"/>
        <item t="data" sd="1" x="432"/>
        <item t="data" sd="1" x="153"/>
        <item t="data" sd="1" x="173"/>
        <item t="data" sd="1" x="193"/>
        <item t="data" sd="1" x="203"/>
        <item t="data" sd="1" x="236"/>
        <item t="data" sd="1" x="250"/>
        <item t="data" sd="1" x="267"/>
        <item t="data" sd="1" x="283"/>
        <item t="data" sd="1" x="303"/>
        <item t="data" sd="1" x="336"/>
        <item t="data" sd="1" x="350"/>
        <item t="data" sd="1" x="366"/>
        <item t="data" sd="1" x="391"/>
        <item t="data" sd="1" x="458"/>
        <item t="data" sd="1" x="491"/>
        <item t="data" sd="1" x="509"/>
        <item t="data" sd="1" x="569"/>
        <item t="data" sd="1" x="7"/>
        <item t="data" sd="1" x="27"/>
        <item t="data" sd="1" x="42"/>
        <item t="data" sd="1" x="65"/>
        <item t="data" sd="1" x="81"/>
        <item t="data" sd="1" x="145"/>
        <item t="data" sd="1" x="154"/>
        <item t="data" sd="1" x="174"/>
        <item t="data" sd="1" x="204"/>
        <item t="data" sd="1" x="251"/>
        <item t="data" sd="1" x="268"/>
        <item t="data" sd="1" x="293"/>
        <item t="data" sd="1" x="337"/>
        <item t="data" sd="1" x="351"/>
        <item t="data" sd="1" x="367"/>
        <item t="data" sd="1" x="383"/>
        <item t="data" sd="1" x="411"/>
        <item t="data" sd="1" x="418"/>
        <item t="data" sd="1" x="425"/>
        <item t="data" sd="1" x="439"/>
        <item t="data" sd="1" x="472"/>
        <item t="data" sd="1" x="481"/>
        <item t="data" sd="1" x="492"/>
        <item t="data" sd="1" x="510"/>
        <item t="data" sd="1" x="554"/>
        <item t="data" sd="1" x="570"/>
        <item t="data" sd="1" x="8"/>
        <item t="data" sd="1" x="28"/>
        <item t="data" sd="1" x="52"/>
        <item t="data" sd="1" x="126"/>
        <item t="data" sd="1" x="132"/>
        <item t="data" sd="1" x="140"/>
        <item t="data" sd="1" x="155"/>
        <item t="data" sd="1" x="180"/>
        <item t="data" sd="1" x="186"/>
        <item t="data" sd="1" x="194"/>
        <item t="data" sd="1" x="237"/>
        <item t="data" sd="1" x="252"/>
        <item t="data" sd="1" x="269"/>
        <item t="data" sd="1" x="284"/>
        <item t="data" sd="1" x="307"/>
        <item t="data" sd="1" x="314"/>
        <item t="data" sd="1" x="324"/>
        <item t="data" sd="1" x="400"/>
        <item t="data" sd="1" x="459"/>
        <item t="data" sd="1" x="493"/>
        <item t="data" sd="1" x="511"/>
        <item t="data" sd="1" x="539"/>
        <item t="data" sd="1" x="541"/>
        <item t="data" sd="1" x="548"/>
        <item t="data" sd="1" x="571"/>
        <item t="data" sd="1" x="43"/>
        <item t="data" sd="1" x="66"/>
        <item t="data" sd="1" x="82"/>
        <item t="data" sd="1" x="44"/>
        <item t="data" sd="1" x="67"/>
        <item t="data" sd="1" x="83"/>
        <item t="data" sd="1" x="222"/>
        <item t="data" sd="1" x="228"/>
        <item t="data" sd="1" x="53"/>
        <item t="data" sd="1" x="133"/>
        <item t="data" sd="1" x="156"/>
        <item t="data" sd="1" x="169"/>
        <item t="data" sd="1" x="195"/>
        <item t="data" sd="1" x="238"/>
        <item t="data" sd="1" x="253"/>
        <item t="data" sd="1" x="270"/>
        <item t="data" sd="1" x="433"/>
        <item t="data" sd="1" x="494"/>
        <item t="data" sd="1" x="512"/>
        <item t="data" sd="1" x="572"/>
        <item t="data" sd="1" x="45"/>
        <item t="data" sd="1" x="68"/>
        <item t="data" sd="1" x="84"/>
        <item t="data" sd="1" x="98"/>
        <item t="data" sd="1" x="108"/>
        <item t="data" sd="1" x="119"/>
        <item t="data" sd="1" x="54"/>
        <item t="data" sd="1" x="134"/>
        <item t="data" sd="1" x="141"/>
        <item t="data" sd="1" x="157"/>
        <item t="data" sd="1" x="175"/>
        <item t="data" sd="1" x="205"/>
        <item t="data" sd="1" x="254"/>
        <item t="data" sd="1" x="271"/>
        <item t="data" sd="1" x="294"/>
        <item t="data" sd="1" x="304"/>
        <item t="data" sd="1" x="338"/>
        <item t="data" sd="1" x="352"/>
        <item t="data" sd="1" x="373"/>
        <item t="data" sd="1" x="460"/>
        <item t="data" sd="1" x="495"/>
        <item t="data" sd="1" x="513"/>
        <item t="data" sd="1" x="525"/>
        <item t="data" sd="1" x="537"/>
        <item t="data" sd="1" x="542"/>
        <item t="data" sd="1" x="573"/>
        <item t="data" sd="1" x="9"/>
        <item t="data" sd="1" x="29"/>
        <item t="data" sd="1" x="146"/>
        <item t="data" sd="1" x="158"/>
        <item t="data" sd="1" x="176"/>
        <item t="data" sd="1" x="206"/>
        <item t="data" sd="1" x="255"/>
        <item t="data" sd="1" x="272"/>
        <item t="data" sd="1" x="295"/>
        <item t="data" sd="1" x="339"/>
        <item t="data" sd="1" x="374"/>
        <item t="data" sd="1" x="384"/>
        <item t="data" sd="1" x="392"/>
        <item t="data" sd="1" x="412"/>
        <item t="data" sd="1" x="419"/>
        <item t="data" sd="1" x="426"/>
        <item t="data" sd="1" x="440"/>
        <item t="data" sd="1" x="461"/>
        <item t="data" sd="1" x="482"/>
        <item t="data" sd="1" x="496"/>
        <item t="data" sd="1" x="514"/>
        <item t="data" sd="1" x="555"/>
        <item t="data" sd="1" x="574"/>
        <item t="data" sd="1" x="10"/>
        <item t="data" sd="1" x="30"/>
        <item t="data" sd="1" x="231"/>
        <item t="data" sd="1" x="285"/>
        <item t="data" sd="1" x="296"/>
        <item t="data" sd="1" x="308"/>
        <item t="data" sd="1" x="315"/>
        <item t="data" sd="1" x="325"/>
        <item t="data" sd="1" x="353"/>
        <item t="data" sd="1" x="401"/>
        <item t="data" sd="1" x="538"/>
        <item t="data" sd="1" x="540"/>
        <item t="data" sd="1" x="544"/>
        <item t="data" sd="1" x="549"/>
        <item t="data" sd="1" x="556"/>
        <item t="data" sd="1" x="434"/>
        <item t="data" sd="1" x="286"/>
        <item t="data" sd="1" x="297"/>
        <item t="data" sd="1" x="340"/>
        <item t="data" sd="1" x="354"/>
        <item t="data" sd="1" x="368"/>
        <item t="data" sd="1" x="375"/>
        <item t="data" sd="1" x="393"/>
        <item t="data" sd="1" x="462"/>
        <item t="data" sd="1" x="557"/>
        <item t="data" sd="1" x="290"/>
        <item t="data" sd="1" x="298"/>
        <item t="data" sd="1" x="309"/>
        <item t="data" sd="1" x="316"/>
        <item t="data" sd="1" x="341"/>
        <item t="data" sd="1" x="355"/>
        <item t="data" sd="1" x="369"/>
        <item t="data" sd="1" x="376"/>
        <item t="data" sd="1" x="385"/>
        <item t="data" sd="1" x="402"/>
        <item t="data" sd="1" x="413"/>
        <item t="data" sd="1" x="420"/>
        <item t="data" sd="1" x="427"/>
        <item t="data" sd="1" x="441"/>
        <item t="data" sd="1" x="463"/>
        <item t="data" sd="1" x="473"/>
        <item t="data" sd="1" x="483"/>
        <item t="data" sd="1" x="534"/>
        <item t="data" sd="1" x="558"/>
        <item t="data" sd="1" x="587"/>
        <item t="data" sd="1" x="55"/>
        <item t="data" sd="1" x="127"/>
        <item t="data" sd="1" x="135"/>
        <item t="data" sd="1" x="142"/>
        <item t="data" sd="1" x="159"/>
        <item t="data" sd="1" x="181"/>
        <item t="data" sd="1" x="187"/>
        <item t="data" sd="1" x="196"/>
        <item t="data" sd="1" x="239"/>
        <item t="data" sd="1" x="256"/>
        <item t="data" sd="1" x="273"/>
        <item t="data" sd="1" x="299"/>
        <item t="data" sd="1" x="326"/>
        <item t="data" sd="1" x="356"/>
        <item t="data" sd="1" x="403"/>
        <item t="data" sd="1" x="408"/>
        <item t="data" sd="1" x="450"/>
        <item t="data" sd="1" x="464"/>
        <item t="data" sd="1" x="474"/>
        <item t="data" sd="1" x="477"/>
        <item t="data" sd="1" x="497"/>
        <item t="data" sd="1" x="515"/>
        <item t="data" sd="1" x="543"/>
        <item t="data" sd="1" x="559"/>
        <item t="data" sd="1" x="575"/>
        <item t="data" sd="1" x="46"/>
        <item t="data" sd="1" x="69"/>
        <item t="data" sd="1" x="85"/>
        <item t="data" sd="1" x="47"/>
        <item t="data" sd="1" x="70"/>
        <item t="data" sd="1" x="86"/>
        <item t="data" sd="1" x="99"/>
        <item t="data" sd="1" x="109"/>
        <item t="data" sd="1" x="120"/>
        <item t="data" sd="1" x="435"/>
        <item t="data" sd="1" x="257"/>
        <item t="data" sd="1" x="274"/>
        <item t="data" sd="1" x="300"/>
        <item t="data" sd="1" x="305"/>
        <item t="data" sd="1" x="317"/>
        <item t="data" sd="1" x="342"/>
        <item t="data" sd="1" x="357"/>
        <item t="data" sd="1" x="377"/>
        <item t="data" sd="1" x="394"/>
        <item t="data" sd="1" x="465"/>
        <item t="data" sd="1" x="498"/>
        <item t="data" sd="1" x="516"/>
        <item t="data" sd="1" x="535"/>
        <item t="data" sd="1" x="560"/>
        <item t="data" sd="1" x="576"/>
        <item t="data" sd="1" x="11"/>
        <item t="data" sd="1" x="147"/>
        <item t="data" sd="1" x="160"/>
        <item t="data" sd="1" x="177"/>
        <item t="data" sd="1" x="207"/>
        <item t="data" sd="1" x="258"/>
        <item t="data" sd="1" x="275"/>
        <item t="data" sd="1" x="301"/>
        <item t="data" sd="1" x="343"/>
        <item t="data" sd="1" x="358"/>
        <item t="data" sd="1" x="386"/>
        <item t="data" sd="1" x="414"/>
        <item t="data" sd="1" x="421"/>
        <item t="data" sd="1" x="428"/>
        <item t="data" sd="1" x="466"/>
        <item t="data" sd="1" x="475"/>
        <item t="data" sd="1" x="484"/>
        <item t="data" sd="1" x="499"/>
        <item t="data" sd="1" x="517"/>
        <item t="data" sd="1" x="561"/>
        <item t="data" sd="1" x="577"/>
        <item t="data" sd="1" x="12"/>
        <item t="data" sd="1" x="31"/>
        <item t="data" sd="1" x="588"/>
        <item t="data" sd="1" x="56"/>
        <item t="data" sd="1" x="136"/>
        <item t="data" sd="1" x="161"/>
        <item t="data" sd="1" x="197"/>
        <item t="data" sd="1" x="240"/>
        <item t="data" sd="1" x="259"/>
        <item t="data" sd="1" x="276"/>
        <item t="data" sd="1" x="310"/>
        <item t="data" sd="1" x="318"/>
        <item t="data" sd="1" x="327"/>
        <item t="data" sd="1" x="359"/>
        <item t="data" sd="1" x="378"/>
        <item t="data" sd="1" x="404"/>
        <item t="data" sd="1" x="451"/>
        <item t="data" sd="1" x="500"/>
        <item t="data" sd="1" x="518"/>
        <item t="data" sd="1" x="545"/>
        <item t="data" sd="1" x="546"/>
        <item t="data" sd="1" x="562"/>
        <item t="data" sd="1" x="578"/>
        <item t="data" sd="1" x="48"/>
        <item t="data" sd="1" x="71"/>
        <item t="data" sd="1" x="87"/>
        <item t="data" sd="1" x="100"/>
        <item t="data" sd="1" x="110"/>
        <item t="data" sd="1" x="121"/>
        <item t="data" sd="1" x="57"/>
        <item t="data" sd="1" x="128"/>
        <item t="data" sd="1" x="137"/>
        <item t="data" sd="1" x="143"/>
        <item t="data" sd="1" x="162"/>
        <item t="data" sd="1" x="182"/>
        <item t="data" sd="1" x="188"/>
        <item t="data" sd="1" x="198"/>
        <item t="data" sd="1" x="241"/>
        <item t="data" sd="1" x="260"/>
        <item t="data" sd="1" x="277"/>
        <item t="data" sd="1" x="360"/>
        <item t="data" sd="1" x="436"/>
        <item t="data" sd="1" x="501"/>
        <item t="data" sd="1" x="519"/>
        <item t="data" sd="1" x="547"/>
        <item t="data" sd="1" x="579"/>
        <item t="data" sd="1" x="49"/>
        <item t="data" sd="1" x="72"/>
        <item t="data" sd="1" x="88"/>
        <item t="data" sd="1" x="163"/>
        <item t="data" sd="1" x="208"/>
        <item t="data" sd="1" x="261"/>
        <item t="data" sd="1" x="278"/>
        <item t="data" sd="1" x="287"/>
        <item t="data" sd="1" x="291"/>
        <item t="data" sd="1" x="302"/>
        <item t="data" sd="1" x="311"/>
        <item t="data" sd="1" x="319"/>
        <item t="data" sd="1" x="330"/>
        <item t="data" sd="1" x="334"/>
        <item t="data" sd="1" x="344"/>
        <item t="data" sd="1" x="361"/>
        <item t="data" sd="1" x="370"/>
        <item t="data" sd="1" x="379"/>
        <item t="data" sd="1" x="395"/>
        <item t="data" sd="1" x="502"/>
        <item t="data" sd="1" x="520"/>
        <item t="data" sd="1" x="536"/>
        <item t="data" sd="1" x="563"/>
        <item t="data" sd="1" x="580"/>
        <item t="data" sd="1" x="13"/>
        <item t="data" sd="1" x="32"/>
        <item t="data" sd="1" x="148"/>
        <item t="data" sd="1" x="164"/>
        <item t="data" sd="1" x="199"/>
        <item t="data" sd="1" x="242"/>
        <item t="data" sd="1" x="262"/>
        <item t="data" sd="1" x="279"/>
        <item t="data" sd="1" x="345"/>
        <item t="data" sd="1" x="362"/>
        <item t="data" sd="1" x="387"/>
        <item t="data" sd="1" x="396"/>
        <item t="data" sd="1" x="415"/>
        <item t="data" sd="1" x="422"/>
        <item t="data" sd="1" x="429"/>
        <item t="data" sd="1" x="442"/>
        <item t="data" sd="1" x="476"/>
        <item t="data" sd="1" x="485"/>
        <item t="data" sd="1" x="503"/>
        <item t="data" sd="1" x="521"/>
        <item t="data" sd="1" x="564"/>
        <item t="data" sd="1" x="581"/>
        <item t="data" sd="1" x="14"/>
        <item t="data" sd="1" x="20"/>
        <item t="data" sd="1" x="33"/>
        <item t="data" sd="1" x="215"/>
        <item t="data" sd="1" x="223"/>
        <item t="data" sd="1" x="229"/>
      </items>
    </pivotField>
    <pivotField showDropDowns="1" compact="0" outline="0" subtotalTop="1" dragToRow="1" dragToCol="1" dragToPage="1" dragToData="1" dragOff="1" showAll="0" topAutoShow="1" itemPageCount="10" sortType="ascending" defaultSubtotal="0">
      <items count="687">
        <item t="data" sd="1" x="375"/>
        <item t="data" sd="1" x="382"/>
        <item t="data" sd="1" x="406"/>
        <item t="data" sd="1" x="414"/>
        <item t="data" sd="1" x="422"/>
        <item t="data" sd="1" x="423"/>
        <item t="data" sd="1" x="426"/>
        <item t="data" sd="1" x="427"/>
        <item t="data" sd="1" x="429"/>
        <item t="data" sd="1" x="440"/>
        <item t="data" sd="1" x="457"/>
        <item t="data" sd="1" x="465"/>
        <item t="data" sd="1" x="482"/>
        <item t="data" sd="1" x="491"/>
        <item t="data" sd="1" x="499"/>
        <item t="data" sd="1" x="539"/>
        <item t="data" sd="1" x="541"/>
        <item t="data" sd="1" x="546"/>
        <item t="data" sd="1" x="548"/>
        <item t="data" sd="1" x="563"/>
        <item t="data" sd="1" x="580"/>
        <item t="data" sd="1" x="600"/>
        <item t="data" sd="1" x="618"/>
        <item t="data" sd="1" x="622"/>
        <item t="data" sd="1" x="625"/>
        <item t="data" sd="1" x="646"/>
        <item t="data" sd="1" x="661"/>
        <item t="data" sd="1" x="680"/>
        <item t="data" sd="1" x="0"/>
        <item t="data" sd="1" x="21"/>
        <item t="data" sd="1" x="170"/>
        <item t="data" sd="1" x="248"/>
        <item t="data" sd="1" x="310"/>
        <item t="data" sd="1" x="342"/>
        <item t="data" sd="1" x="1"/>
        <item t="data" sd="1" x="15"/>
        <item t="data" sd="1" x="22"/>
        <item t="data" sd="1" x="52"/>
        <item t="data" sd="1" x="138"/>
        <item t="data" sd="1" x="156"/>
        <item t="data" sd="1" x="173"/>
        <item t="data" sd="1" x="199"/>
        <item t="data" sd="1" x="205"/>
        <item t="data" sd="1" x="226"/>
        <item t="data" sd="1" x="249"/>
        <item t="data" sd="1" x="261"/>
        <item t="data" sd="1" x="268"/>
        <item t="data" sd="1" x="276"/>
        <item t="data" sd="1" x="286"/>
        <item t="data" sd="1" x="307"/>
        <item t="data" sd="1" x="313"/>
        <item t="data" sd="1" x="345"/>
        <item t="data" sd="1" x="34"/>
        <item t="data" sd="1" x="50"/>
        <item t="data" sd="1" x="62"/>
        <item t="data" sd="1" x="77"/>
        <item t="data" sd="1" x="97"/>
        <item t="data" sd="1" x="109"/>
        <item t="data" sd="1" x="119"/>
        <item t="data" sd="1" x="126"/>
        <item t="data" sd="1" x="136"/>
        <item t="data" sd="1" x="154"/>
        <item t="data" sd="1" x="171"/>
        <item t="data" sd="1" x="224"/>
        <item t="data" sd="1" x="284"/>
        <item t="data" sd="1" x="311"/>
        <item t="data" sd="1" x="343"/>
        <item t="data" sd="1" x="35"/>
        <item t="data" sd="1" x="51"/>
        <item t="data" sd="1" x="63"/>
        <item t="data" sd="1" x="78"/>
        <item t="data" sd="1" x="100"/>
        <item t="data" sd="1" x="110"/>
        <item t="data" sd="1" x="120"/>
        <item t="data" sd="1" x="127"/>
        <item t="data" sd="1" x="137"/>
        <item t="data" sd="1" x="155"/>
        <item t="data" sd="1" x="172"/>
        <item t="data" sd="1" x="203"/>
        <item t="data" sd="1" x="213"/>
        <item t="data" sd="1" x="218"/>
        <item t="data" sd="1" x="225"/>
        <item t="data" sd="1" x="262"/>
        <item t="data" sd="1" x="269"/>
        <item t="data" sd="1" x="277"/>
        <item t="data" sd="1" x="285"/>
        <item t="data" sd="1" x="312"/>
        <item t="data" sd="1" x="344"/>
        <item t="data" sd="1" x="415"/>
        <item t="data" sd="1" x="581"/>
        <item t="data" sd="1" x="524"/>
        <item t="data" sd="1" x="252"/>
        <item t="data" sd="1" x="383"/>
        <item t="data" sd="1" x="400"/>
        <item t="data" sd="1" x="407"/>
        <item t="data" sd="1" x="416"/>
        <item t="data" sd="1" x="425"/>
        <item t="data" sd="1" x="441"/>
        <item t="data" sd="1" x="458"/>
        <item t="data" sd="1" x="466"/>
        <item t="data" sd="1" x="474"/>
        <item t="data" sd="1" x="475"/>
        <item t="data" sd="1" x="483"/>
        <item t="data" sd="1" x="500"/>
        <item t="data" sd="1" x="503"/>
        <item t="data" sd="1" x="510"/>
        <item t="data" sd="1" x="517"/>
        <item t="data" sd="1" x="525"/>
        <item t="data" sd="1" x="531"/>
        <item t="data" sd="1" x="540"/>
        <item t="data" sd="1" x="542"/>
        <item t="data" sd="1" x="547"/>
        <item t="data" sd="1" x="549"/>
        <item t="data" sd="1" x="561"/>
        <item t="data" sd="1" x="562"/>
        <item t="data" sd="1" x="564"/>
        <item t="data" sd="1" x="572"/>
        <item t="data" sd="1" x="573"/>
        <item t="data" sd="1" x="582"/>
        <item t="data" sd="1" x="599"/>
        <item t="data" sd="1" x="601"/>
        <item t="data" sd="1" x="619"/>
        <item t="data" sd="1" x="623"/>
        <item t="data" sd="1" x="626"/>
        <item t="data" sd="1" x="628"/>
        <item t="data" sd="1" x="629"/>
        <item t="data" sd="1" x="647"/>
        <item t="data" sd="1" x="662"/>
        <item t="data" sd="1" x="679"/>
        <item t="data" sd="1" x="681"/>
        <item t="data" sd="1" x="2"/>
        <item t="data" sd="1" x="16"/>
        <item t="data" sd="1" x="23"/>
        <item t="data" sd="1" x="93"/>
        <item t="data" sd="1" x="115"/>
        <item t="data" sd="1" x="128"/>
        <item t="data" sd="1" x="139"/>
        <item t="data" sd="1" x="174"/>
        <item t="data" sd="1" x="200"/>
        <item t="data" sd="1" x="227"/>
        <item t="data" sd="1" x="250"/>
        <item t="data" sd="1" x="287"/>
        <item t="data" sd="1" x="314"/>
        <item t="data" sd="1" x="346"/>
        <item t="data" sd="1" x="3"/>
        <item t="data" sd="1" x="17"/>
        <item t="data" sd="1" x="24"/>
        <item t="data" sd="1" x="95"/>
        <item t="data" sd="1" x="106"/>
        <item t="data" sd="1" x="116"/>
        <item t="data" sd="1" x="129"/>
        <item t="data" sd="1" x="141"/>
        <item t="data" sd="1" x="165"/>
        <item t="data" sd="1" x="177"/>
        <item t="data" sd="1" x="201"/>
        <item t="data" sd="1" x="206"/>
        <item t="data" sd="1" x="219"/>
        <item t="data" sd="1" x="230"/>
        <item t="data" sd="1" x="251"/>
        <item t="data" sd="1" x="263"/>
        <item t="data" sd="1" x="270"/>
        <item t="data" sd="1" x="282"/>
        <item t="data" sd="1" x="289"/>
        <item t="data" sd="1" x="308"/>
        <item t="data" sd="1" x="317"/>
        <item t="data" sd="1" x="349"/>
        <item t="data" sd="1" x="374"/>
        <item t="data" sd="1" x="36"/>
        <item t="data" sd="1" x="79"/>
        <item t="data" sd="1" x="175"/>
        <item t="data" sd="1" x="228"/>
        <item t="data" sd="1" x="315"/>
        <item t="data" sd="1" x="347"/>
        <item t="data" sd="1" x="37"/>
        <item t="data" sd="1" x="64"/>
        <item t="data" sd="1" x="80"/>
        <item t="data" sd="1" x="140"/>
        <item t="data" sd="1" x="176"/>
        <item t="data" sd="1" x="229"/>
        <item t="data" sd="1" x="288"/>
        <item t="data" sd="1" x="316"/>
        <item t="data" sd="1" x="348"/>
        <item t="data" sd="1" x="442"/>
        <item t="data" sd="1" x="459"/>
        <item t="data" sd="1" x="476"/>
        <item t="data" sd="1" x="484"/>
        <item t="data" sd="1" x="492"/>
        <item t="data" sd="1" x="501"/>
        <item t="data" sd="1" x="504"/>
        <item t="data" sd="1" x="511"/>
        <item t="data" sd="1" x="518"/>
        <item t="data" sd="1" x="532"/>
        <item t="data" sd="1" x="537"/>
        <item t="data" sd="1" x="538"/>
        <item t="data" sd="1" x="550"/>
        <item t="data" sd="1" x="565"/>
        <item t="data" sd="1" x="574"/>
        <item t="data" sd="1" x="583"/>
        <item t="data" sd="1" x="602"/>
        <item t="data" sd="1" x="620"/>
        <item t="data" sd="1" x="624"/>
        <item t="data" sd="1" x="627"/>
        <item t="data" sd="1" x="648"/>
        <item t="data" sd="1" x="663"/>
        <item t="data" sd="1" x="682"/>
        <item t="data" sd="1" x="4"/>
        <item t="data" sd="1" x="94"/>
        <item t="data" sd="1" x="107"/>
        <item t="data" sd="1" x="117"/>
        <item t="data" sd="1" x="130"/>
        <item t="data" sd="1" x="202"/>
        <item t="data" sd="1" x="233"/>
        <item t="data" sd="1" x="292"/>
        <item t="data" sd="1" x="318"/>
        <item t="data" sd="1" x="350"/>
        <item t="data" sd="1" x="5"/>
        <item t="data" sd="1" x="18"/>
        <item t="data" sd="1" x="25"/>
        <item t="data" sd="1" x="96"/>
        <item t="data" sd="1" x="108"/>
        <item t="data" sd="1" x="118"/>
        <item t="data" sd="1" x="180"/>
        <item t="data" sd="1" x="207"/>
        <item t="data" sd="1" x="234"/>
        <item t="data" sd="1" x="254"/>
        <item t="data" sd="1" x="264"/>
        <item t="data" sd="1" x="271"/>
        <item t="data" sd="1" x="293"/>
        <item t="data" sd="1" x="309"/>
        <item t="data" sd="1" x="321"/>
        <item t="data" sd="1" x="353"/>
        <item t="data" sd="1" x="38"/>
        <item t="data" sd="1" x="65"/>
        <item t="data" sd="1" x="81"/>
        <item t="data" sd="1" x="98"/>
        <item t="data" sd="1" x="121"/>
        <item t="data" sd="1" x="178"/>
        <item t="data" sd="1" x="231"/>
        <item t="data" sd="1" x="253"/>
        <item t="data" sd="1" x="290"/>
        <item t="data" sd="1" x="319"/>
        <item t="data" sd="1" x="351"/>
        <item t="data" sd="1" x="39"/>
        <item t="data" sd="1" x="66"/>
        <item t="data" sd="1" x="82"/>
        <item t="data" sd="1" x="105"/>
        <item t="data" sd="1" x="131"/>
        <item t="data" sd="1" x="179"/>
        <item t="data" sd="1" x="214"/>
        <item t="data" sd="1" x="220"/>
        <item t="data" sd="1" x="232"/>
        <item t="data" sd="1" x="265"/>
        <item t="data" sd="1" x="272"/>
        <item t="data" sd="1" x="278"/>
        <item t="data" sd="1" x="291"/>
        <item t="data" sd="1" x="320"/>
        <item t="data" sd="1" x="352"/>
        <item t="data" sd="1" x="683"/>
        <item t="data" sd="1" x="686"/>
        <item t="data" sd="1" x="376"/>
        <item t="data" sd="1" x="417"/>
        <item t="data" sd="1" x="443"/>
        <item t="data" sd="1" x="493"/>
        <item t="data" sd="1" x="543"/>
        <item t="data" sd="1" x="551"/>
        <item t="data" sd="1" x="584"/>
        <item t="data" sd="1" x="603"/>
        <item t="data" sd="1" x="649"/>
        <item t="data" sd="1" x="664"/>
        <item t="data" sd="1" x="6"/>
        <item t="data" sd="1" x="19"/>
        <item t="data" sd="1" x="26"/>
        <item t="data" sd="1" x="142"/>
        <item t="data" sd="1" x="181"/>
        <item t="data" sd="1" x="235"/>
        <item t="data" sd="1" x="266"/>
        <item t="data" sd="1" x="273"/>
        <item t="data" sd="1" x="279"/>
        <item t="data" sd="1" x="294"/>
        <item t="data" sd="1" x="322"/>
        <item t="data" sd="1" x="354"/>
        <item t="data" sd="1" x="40"/>
        <item t="data" sd="1" x="53"/>
        <item t="data" sd="1" x="67"/>
        <item t="data" sd="1" x="83"/>
        <item t="data" sd="1" x="99"/>
        <item t="data" sd="1" x="132"/>
        <item t="data" sd="1" x="143"/>
        <item t="data" sd="1" x="157"/>
        <item t="data" sd="1" x="182"/>
        <item t="data" sd="1" x="236"/>
        <item t="data" sd="1" x="295"/>
        <item t="data" sd="1" x="323"/>
        <item t="data" sd="1" x="355"/>
        <item t="data" sd="1" x="41"/>
        <item t="data" sd="1" x="54"/>
        <item t="data" sd="1" x="68"/>
        <item t="data" sd="1" x="84"/>
        <item t="data" sd="1" x="101"/>
        <item t="data" sd="1" x="111"/>
        <item t="data" sd="1" x="122"/>
        <item t="data" sd="1" x="144"/>
        <item t="data" sd="1" x="158"/>
        <item t="data" sd="1" x="183"/>
        <item t="data" sd="1" x="237"/>
        <item t="data" sd="1" x="296"/>
        <item t="data" sd="1" x="324"/>
        <item t="data" sd="1" x="356"/>
        <item t="data" sd="1" x="526"/>
        <item t="data" sd="1" x="377"/>
        <item t="data" sd="1" x="386"/>
        <item t="data" sd="1" x="397"/>
        <item t="data" sd="1" x="430"/>
        <item t="data" sd="1" x="444"/>
        <item t="data" sd="1" x="460"/>
        <item t="data" sd="1" x="485"/>
        <item t="data" sd="1" x="552"/>
        <item t="data" sd="1" x="585"/>
        <item t="data" sd="1" x="604"/>
        <item t="data" sd="1" x="665"/>
        <item t="data" sd="1" x="7"/>
        <item t="data" sd="1" x="27"/>
        <item t="data" sd="1" x="184"/>
        <item t="data" sd="1" x="208"/>
        <item t="data" sd="1" x="255"/>
        <item t="data" sd="1" x="325"/>
        <item t="data" sd="1" x="357"/>
        <item t="data" sd="1" x="42"/>
        <item t="data" sd="1" x="69"/>
        <item t="data" sd="1" x="85"/>
        <item t="data" sd="1" x="185"/>
        <item t="data" sd="1" x="238"/>
        <item t="data" sd="1" x="297"/>
        <item t="data" sd="1" x="326"/>
        <item t="data" sd="1" x="358"/>
        <item t="data" sd="1" x="387"/>
        <item t="data" sd="1" x="431"/>
        <item t="data" sd="1" x="445"/>
        <item t="data" sd="1" x="461"/>
        <item t="data" sd="1" x="477"/>
        <item t="data" sd="1" x="505"/>
        <item t="data" sd="1" x="512"/>
        <item t="data" sd="1" x="519"/>
        <item t="data" sd="1" x="533"/>
        <item t="data" sd="1" x="566"/>
        <item t="data" sd="1" x="575"/>
        <item t="data" sd="1" x="586"/>
        <item t="data" sd="1" x="605"/>
        <item t="data" sd="1" x="650"/>
        <item t="data" sd="1" x="666"/>
        <item t="data" sd="1" x="8"/>
        <item t="data" sd="1" x="28"/>
        <item t="data" sd="1" x="166"/>
        <item t="data" sd="1" x="186"/>
        <item t="data" sd="1" x="209"/>
        <item t="data" sd="1" x="256"/>
        <item t="data" sd="1" x="327"/>
        <item t="data" sd="1" x="359"/>
        <item t="data" sd="1" x="378"/>
        <item t="data" sd="1" x="401"/>
        <item t="data" sd="1" x="408"/>
        <item t="data" sd="1" x="418"/>
        <item t="data" sd="1" x="494"/>
        <item t="data" sd="1" x="553"/>
        <item t="data" sd="1" x="587"/>
        <item t="data" sd="1" x="606"/>
        <item t="data" sd="1" x="635"/>
        <item t="data" sd="1" x="637"/>
        <item t="data" sd="1" x="644"/>
        <item t="data" sd="1" x="667"/>
        <item t="data" sd="1" x="43"/>
        <item t="data" sd="1" x="70"/>
        <item t="data" sd="1" x="86"/>
        <item t="data" sd="1" x="145"/>
        <item t="data" sd="1" x="159"/>
        <item t="data" sd="1" x="187"/>
        <item t="data" sd="1" x="239"/>
        <item t="data" sd="1" x="298"/>
        <item t="data" sd="1" x="328"/>
        <item t="data" sd="1" x="360"/>
        <item t="data" sd="1" x="44"/>
        <item t="data" sd="1" x="55"/>
        <item t="data" sd="1" x="71"/>
        <item t="data" sd="1" x="87"/>
        <item t="data" sd="1" x="133"/>
        <item t="data" sd="1" x="146"/>
        <item t="data" sd="1" x="160"/>
        <item t="data" sd="1" x="188"/>
        <item t="data" sd="1" x="215"/>
        <item t="data" sd="1" x="221"/>
        <item t="data" sd="1" x="240"/>
        <item t="data" sd="1" x="274"/>
        <item t="data" sd="1" x="280"/>
        <item t="data" sd="1" x="299"/>
        <item t="data" sd="1" x="329"/>
        <item t="data" sd="1" x="361"/>
        <item t="data" sd="1" x="589"/>
        <item t="data" sd="1" x="607"/>
        <item t="data" sd="1" x="668"/>
        <item t="data" sd="1" x="45"/>
        <item t="data" sd="1" x="56"/>
        <item t="data" sd="1" x="72"/>
        <item t="data" sd="1" x="88"/>
        <item t="data" sd="1" x="147"/>
        <item t="data" sd="1" x="189"/>
        <item t="data" sd="1" x="204"/>
        <item t="data" sd="1" x="241"/>
        <item t="data" sd="1" x="300"/>
        <item t="data" sd="1" x="330"/>
        <item t="data" sd="1" x="362"/>
        <item t="data" sd="1" x="527"/>
        <item t="data" sd="1" x="588"/>
        <item t="data" sd="1" x="608"/>
        <item t="data" sd="1" x="669"/>
        <item t="data" sd="1" x="102"/>
        <item t="data" sd="1" x="112"/>
        <item t="data" sd="1" x="123"/>
        <item t="data" sd="1" x="148"/>
        <item t="data" sd="1" x="242"/>
        <item t="data" sd="1" x="301"/>
        <item t="data" sd="1" x="331"/>
        <item t="data" sd="1" x="363"/>
        <item t="data" sd="1" x="388"/>
        <item t="data" sd="1" x="398"/>
        <item t="data" sd="1" x="432"/>
        <item t="data" sd="1" x="446"/>
        <item t="data" sd="1" x="467"/>
        <item t="data" sd="1" x="554"/>
        <item t="data" sd="1" x="590"/>
        <item t="data" sd="1" x="609"/>
        <item t="data" sd="1" x="621"/>
        <item t="data" sd="1" x="633"/>
        <item t="data" sd="1" x="638"/>
        <item t="data" sd="1" x="670"/>
        <item t="data" sd="1" x="9"/>
        <item t="data" sd="1" x="29"/>
        <item t="data" sd="1" x="57"/>
        <item t="data" sd="1" x="149"/>
        <item t="data" sd="1" x="161"/>
        <item t="data" sd="1" x="190"/>
        <item t="data" sd="1" x="210"/>
        <item t="data" sd="1" x="257"/>
        <item t="data" sd="1" x="332"/>
        <item t="data" sd="1" x="364"/>
        <item t="data" sd="1" x="389"/>
        <item t="data" sd="1" x="433"/>
        <item t="data" sd="1" x="468"/>
        <item t="data" sd="1" x="478"/>
        <item t="data" sd="1" x="486"/>
        <item t="data" sd="1" x="506"/>
        <item t="data" sd="1" x="513"/>
        <item t="data" sd="1" x="520"/>
        <item t="data" sd="1" x="534"/>
        <item t="data" sd="1" x="555"/>
        <item t="data" sd="1" x="576"/>
        <item t="data" sd="1" x="591"/>
        <item t="data" sd="1" x="610"/>
        <item t="data" sd="1" x="651"/>
        <item t="data" sd="1" x="671"/>
        <item t="data" sd="1" x="10"/>
        <item t="data" sd="1" x="30"/>
        <item t="data" sd="1" x="167"/>
        <item t="data" sd="1" x="191"/>
        <item t="data" sd="1" x="211"/>
        <item t="data" sd="1" x="258"/>
        <item t="data" sd="1" x="283"/>
        <item t="data" sd="1" x="333"/>
        <item t="data" sd="1" x="365"/>
        <item t="data" sd="1" x="379"/>
        <item t="data" sd="1" x="390"/>
        <item t="data" sd="1" x="402"/>
        <item t="data" sd="1" x="409"/>
        <item t="data" sd="1" x="419"/>
        <item t="data" sd="1" x="447"/>
        <item t="data" sd="1" x="495"/>
        <item t="data" sd="1" x="634"/>
        <item t="data" sd="1" x="636"/>
        <item t="data" sd="1" x="640"/>
        <item t="data" sd="1" x="645"/>
        <item t="data" sd="1" x="652"/>
        <item t="data" sd="1" x="528"/>
        <item t="data" sd="1" x="380"/>
        <item t="data" sd="1" x="391"/>
        <item t="data" sd="1" x="434"/>
        <item t="data" sd="1" x="448"/>
        <item t="data" sd="1" x="462"/>
        <item t="data" sd="1" x="469"/>
        <item t="data" sd="1" x="487"/>
        <item t="data" sd="1" x="556"/>
        <item t="data" sd="1" x="653"/>
        <item t="data" sd="1" x="384"/>
        <item t="data" sd="1" x="392"/>
        <item t="data" sd="1" x="403"/>
        <item t="data" sd="1" x="410"/>
        <item t="data" sd="1" x="435"/>
        <item t="data" sd="1" x="449"/>
        <item t="data" sd="1" x="463"/>
        <item t="data" sd="1" x="470"/>
        <item t="data" sd="1" x="479"/>
        <item t="data" sd="1" x="496"/>
        <item t="data" sd="1" x="507"/>
        <item t="data" sd="1" x="514"/>
        <item t="data" sd="1" x="521"/>
        <item t="data" sd="1" x="535"/>
        <item t="data" sd="1" x="557"/>
        <item t="data" sd="1" x="567"/>
        <item t="data" sd="1" x="577"/>
        <item t="data" sd="1" x="630"/>
        <item t="data" sd="1" x="654"/>
        <item t="data" sd="1" x="684"/>
        <item t="data" sd="1" x="393"/>
        <item t="data" sd="1" x="420"/>
        <item t="data" sd="1" x="450"/>
        <item t="data" sd="1" x="497"/>
        <item t="data" sd="1" x="502"/>
        <item t="data" sd="1" x="544"/>
        <item t="data" sd="1" x="558"/>
        <item t="data" sd="1" x="568"/>
        <item t="data" sd="1" x="571"/>
        <item t="data" sd="1" x="592"/>
        <item t="data" sd="1" x="611"/>
        <item t="data" sd="1" x="639"/>
        <item t="data" sd="1" x="655"/>
        <item t="data" sd="1" x="672"/>
        <item t="data" sd="1" x="46"/>
        <item t="data" sd="1" x="58"/>
        <item t="data" sd="1" x="73"/>
        <item t="data" sd="1" x="89"/>
        <item t="data" sd="1" x="150"/>
        <item t="data" sd="1" x="162"/>
        <item t="data" sd="1" x="192"/>
        <item t="data" sd="1" x="243"/>
        <item t="data" sd="1" x="302"/>
        <item t="data" sd="1" x="334"/>
        <item t="data" sd="1" x="366"/>
        <item t="data" sd="1" x="47"/>
        <item t="data" sd="1" x="59"/>
        <item t="data" sd="1" x="74"/>
        <item t="data" sd="1" x="90"/>
        <item t="data" sd="1" x="103"/>
        <item t="data" sd="1" x="113"/>
        <item t="data" sd="1" x="124"/>
        <item t="data" sd="1" x="134"/>
        <item t="data" sd="1" x="151"/>
        <item t="data" sd="1" x="163"/>
        <item t="data" sd="1" x="193"/>
        <item t="data" sd="1" x="216"/>
        <item t="data" sd="1" x="222"/>
        <item t="data" sd="1" x="244"/>
        <item t="data" sd="1" x="303"/>
        <item t="data" sd="1" x="335"/>
        <item t="data" sd="1" x="367"/>
        <item t="data" sd="1" x="529"/>
        <item t="data" sd="1" x="394"/>
        <item t="data" sd="1" x="399"/>
        <item t="data" sd="1" x="411"/>
        <item t="data" sd="1" x="436"/>
        <item t="data" sd="1" x="451"/>
        <item t="data" sd="1" x="471"/>
        <item t="data" sd="1" x="488"/>
        <item t="data" sd="1" x="559"/>
        <item t="data" sd="1" x="593"/>
        <item t="data" sd="1" x="612"/>
        <item t="data" sd="1" x="631"/>
        <item t="data" sd="1" x="656"/>
        <item t="data" sd="1" x="673"/>
        <item t="data" sd="1" x="11"/>
        <item t="data" sd="1" x="336"/>
        <item t="data" sd="1" x="368"/>
        <item t="data" sd="1" x="395"/>
        <item t="data" sd="1" x="437"/>
        <item t="data" sd="1" x="452"/>
        <item t="data" sd="1" x="480"/>
        <item t="data" sd="1" x="508"/>
        <item t="data" sd="1" x="515"/>
        <item t="data" sd="1" x="522"/>
        <item t="data" sd="1" x="560"/>
        <item t="data" sd="1" x="569"/>
        <item t="data" sd="1" x="578"/>
        <item t="data" sd="1" x="594"/>
        <item t="data" sd="1" x="613"/>
        <item t="data" sd="1" x="657"/>
        <item t="data" sd="1" x="674"/>
        <item t="data" sd="1" x="12"/>
        <item t="data" sd="1" x="31"/>
        <item t="data" sd="1" x="168"/>
        <item t="data" sd="1" x="194"/>
        <item t="data" sd="1" x="212"/>
        <item t="data" sd="1" x="259"/>
        <item t="data" sd="1" x="337"/>
        <item t="data" sd="1" x="369"/>
        <item t="data" sd="1" x="685"/>
        <item t="data" sd="1" x="404"/>
        <item t="data" sd="1" x="412"/>
        <item t="data" sd="1" x="421"/>
        <item t="data" sd="1" x="453"/>
        <item t="data" sd="1" x="472"/>
        <item t="data" sd="1" x="498"/>
        <item t="data" sd="1" x="545"/>
        <item t="data" sd="1" x="595"/>
        <item t="data" sd="1" x="614"/>
        <item t="data" sd="1" x="641"/>
        <item t="data" sd="1" x="642"/>
        <item t="data" sd="1" x="658"/>
        <item t="data" sd="1" x="675"/>
        <item t="data" sd="1" x="48"/>
        <item t="data" sd="1" x="60"/>
        <item t="data" sd="1" x="75"/>
        <item t="data" sd="1" x="91"/>
        <item t="data" sd="1" x="104"/>
        <item t="data" sd="1" x="114"/>
        <item t="data" sd="1" x="125"/>
        <item t="data" sd="1" x="152"/>
        <item t="data" sd="1" x="195"/>
        <item t="data" sd="1" x="245"/>
        <item t="data" sd="1" x="304"/>
        <item t="data" sd="1" x="338"/>
        <item t="data" sd="1" x="370"/>
        <item t="data" sd="1" x="454"/>
        <item t="data" sd="1" x="596"/>
        <item t="data" sd="1" x="615"/>
        <item t="data" sd="1" x="643"/>
        <item t="data" sd="1" x="676"/>
        <item t="data" sd="1" x="49"/>
        <item t="data" sd="1" x="61"/>
        <item t="data" sd="1" x="76"/>
        <item t="data" sd="1" x="92"/>
        <item t="data" sd="1" x="135"/>
        <item t="data" sd="1" x="153"/>
        <item t="data" sd="1" x="164"/>
        <item t="data" sd="1" x="196"/>
        <item t="data" sd="1" x="217"/>
        <item t="data" sd="1" x="223"/>
        <item t="data" sd="1" x="246"/>
        <item t="data" sd="1" x="305"/>
        <item t="data" sd="1" x="339"/>
        <item t="data" sd="1" x="371"/>
        <item t="data" sd="1" x="530"/>
        <item t="data" sd="1" x="381"/>
        <item t="data" sd="1" x="385"/>
        <item t="data" sd="1" x="396"/>
        <item t="data" sd="1" x="405"/>
        <item t="data" sd="1" x="413"/>
        <item t="data" sd="1" x="424"/>
        <item t="data" sd="1" x="428"/>
        <item t="data" sd="1" x="438"/>
        <item t="data" sd="1" x="455"/>
        <item t="data" sd="1" x="464"/>
        <item t="data" sd="1" x="473"/>
        <item t="data" sd="1" x="489"/>
        <item t="data" sd="1" x="597"/>
        <item t="data" sd="1" x="616"/>
        <item t="data" sd="1" x="632"/>
        <item t="data" sd="1" x="659"/>
        <item t="data" sd="1" x="677"/>
        <item t="data" sd="1" x="13"/>
        <item t="data" sd="1" x="32"/>
        <item t="data" sd="1" x="197"/>
        <item t="data" sd="1" x="260"/>
        <item t="data" sd="1" x="340"/>
        <item t="data" sd="1" x="372"/>
        <item t="data" sd="1" x="439"/>
        <item t="data" sd="1" x="456"/>
        <item t="data" sd="1" x="481"/>
        <item t="data" sd="1" x="490"/>
        <item t="data" sd="1" x="509"/>
        <item t="data" sd="1" x="516"/>
        <item t="data" sd="1" x="523"/>
        <item t="data" sd="1" x="536"/>
        <item t="data" sd="1" x="570"/>
        <item t="data" sd="1" x="579"/>
        <item t="data" sd="1" x="598"/>
        <item t="data" sd="1" x="617"/>
        <item t="data" sd="1" x="660"/>
        <item t="data" sd="1" x="678"/>
        <item t="data" sd="1" x="14"/>
        <item t="data" sd="1" x="20"/>
        <item t="data" sd="1" x="33"/>
        <item t="data" sd="1" x="169"/>
        <item t="data" sd="1" x="198"/>
        <item t="data" sd="1" x="247"/>
        <item t="data" sd="1" x="267"/>
        <item t="data" sd="1" x="275"/>
        <item t="data" sd="1" x="281"/>
        <item t="data" sd="1" x="306"/>
        <item t="data" sd="1" x="341"/>
        <item t="data" sd="1" x="373"/>
      </items>
    </pivotField>
    <pivotField axis="axisRow" showDropDowns="1" compact="0" outline="0" subtotalTop="1" dragToRow="1" dragToCol="1" dragToPage="1" dragToData="1" dragOff="1" showAll="0" topAutoShow="1" itemPageCount="10" sortType="ascending" defaultSubtotal="0">
      <items count="9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s>
    </pivotField>
    <pivotField axis="axisPage" showDropDowns="1" compact="0" outline="0" subtotalTop="1" dragToRow="1" dragToCol="1" multipleItemSelectionAllowed="1" dragToPage="1" dragToData="1" dragOff="1" showAll="0" topAutoShow="1" itemPageCount="10" sortType="manual" defaultSubtotal="0">
      <items count="6">
        <item t="data" sd="1" x="0"/>
        <item t="data" sd="1" x="1"/>
        <item t="data" sd="1" x="2"/>
        <item t="data" sd="1" x="3"/>
        <item t="data" sd="1" x="4"/>
        <item t="data" sd="1" x="5"/>
      </items>
    </pivotField>
    <pivotField showDropDowns="1" compact="0" outline="0" subtotalTop="1" dragToRow="1" dragToCol="1" dragToPage="1" dragToData="1" dragOff="1" showAll="0" topAutoShow="1" itemPageCount="10" sortType="manual" defaultSubtotal="0"/>
    <pivotField showDropDowns="1" compact="0" numFmtId="164" outline="0" subtotalTop="0" dragToRow="1" dragToCol="1" dragToPage="1" dragToData="1" dragOff="1" showAll="0" topAutoShow="1" itemPageCount="10" sortType="manual" defaultSubtotal="0"/>
    <pivotField showDropDowns="1" compact="0" outline="0" subtotalTop="1" dragToRow="1" dragToCol="1" dragToPage="1" dragToData="1" dragOff="1" showAll="0" topAutoShow="1" itemPageCount="10" sortType="manual" defaultSubtotal="0"/>
    <pivotField showDropDowns="1" compact="0" outline="0" subtotalTop="1" dragToRow="1" dragToCol="1" dragToPage="1" dragToData="1" dragOff="1" showAll="0" topAutoShow="1" itemPageCount="10" sortType="manual" defaultSubtotal="0"/>
    <pivotField axis="axisPage" showDropDowns="1" compact="0" outline="0" subtotalTop="1" dragToRow="1" dragToCol="1" dragToPage="1" dragToData="1" dragOff="1" showAll="0" topAutoShow="1" itemPageCount="10" sortType="manual" defaultSubtotal="0">
      <items count="335">
        <item t="data" sd="1" x="0"/>
        <item t="data" sd="1" x="1"/>
        <item t="data" sd="1" x="2"/>
        <item t="data" sd="1" x="3"/>
        <item t="data" sd="1" x="4"/>
        <item t="data" sd="1" x="7"/>
        <item t="data" sd="1" x="16"/>
        <item t="data" sd="1" x="6"/>
        <item t="data" sd="1" x="5"/>
        <item t="data" sd="1" x="17"/>
        <item t="data" sd="1" x="50"/>
        <item t="data" sd="1" x="51"/>
        <item t="data" sd="1" x="52"/>
        <item t="data" sd="1" x="53"/>
        <item t="data" sd="1" x="54"/>
        <item t="data" sd="1" x="55"/>
        <item t="data" sd="1" x="56"/>
        <item t="data" sd="1" x="88"/>
        <item t="data" sd="1" x="89"/>
        <item t="data" sd="1" x="90"/>
        <item t="data" sd="1" x="117"/>
        <item t="data" sd="1" x="120"/>
        <item t="data" sd="1" x="122"/>
        <item t="data" sd="1" x="150"/>
        <item t="data" sd="1" x="156"/>
        <item t="data" sd="1" x="179"/>
        <item t="data" sd="1" x="205"/>
        <item t="data" sd="1" x="206"/>
        <item t="data" sd="1" x="220"/>
        <item t="data" sd="1" x="250"/>
        <item t="data" sd="1" x="252"/>
        <item t="data" sd="1" x="253"/>
        <item t="data" sd="1" x="254"/>
        <item t="data" sd="1" x="255"/>
        <item t="data" sd="1" x="256"/>
        <item t="data" sd="1" x="263"/>
        <item t="data" sd="1" x="264"/>
        <item t="data" sd="1" x="265"/>
        <item t="data" sd="1" x="270"/>
        <item t="data" sd="1" x="269"/>
        <item t="data" sd="1" x="301"/>
        <item t="data" sd="1" x="305"/>
        <item t="data" sd="1" x="306"/>
        <item t="data" sd="1" x="311"/>
        <item t="data" sd="1" x="312"/>
        <item t="data" sd="1" x="313"/>
        <item t="data" sd="1" x="314"/>
        <item t="data" sd="1" x="317"/>
        <item t="data" sd="1" x="318"/>
        <item t="data" sd="1" x="329"/>
        <item t="data" sd="1" x="331"/>
        <item t="data" sd="1" x="332"/>
        <item t="data" sd="1" x="222"/>
        <item t="data" sd="1" x="78"/>
        <item t="data" sd="1" x="79"/>
        <item t="data" sd="1" x="92"/>
        <item t="data" sd="1" x="93"/>
        <item t="data" sd="1" x="94"/>
        <item t="data" sd="1" x="97"/>
        <item t="data" sd="1" x="95"/>
        <item t="data" sd="1" x="96"/>
        <item t="data" sd="1" x="98"/>
        <item t="data" sd="1" x="99"/>
        <item t="data" sd="1" x="100"/>
        <item t="data" sd="1" x="118"/>
        <item t="data" sd="1" x="160"/>
        <item t="data" sd="1" x="161"/>
        <item t="data" sd="1" x="162"/>
        <item t="data" sd="1" x="163"/>
        <item t="data" sd="1" x="164"/>
        <item t="data" sd="1" x="165"/>
        <item t="data" sd="1" x="166"/>
        <item t="data" sd="1" x="167"/>
        <item t="data" sd="1" x="168"/>
        <item t="data" sd="1" x="183"/>
        <item t="data" sd="1" x="258"/>
        <item t="data" sd="1" x="272"/>
        <item t="data" sd="1" x="273"/>
        <item t="data" sd="1" x="275"/>
        <item t="data" sd="1" x="281"/>
        <item t="data" sd="1" x="288"/>
        <item t="data" sd="1" x="304"/>
        <item t="data" sd="1" x="315"/>
        <item t="data" sd="1" x="152"/>
        <item t="data" sd="1" x="221"/>
        <item t="data" sd="1" x="228"/>
        <item t="data" sd="1" x="229"/>
        <item t="data" sd="1" x="230"/>
        <item t="data" sd="1" x="231"/>
        <item t="data" sd="1" x="232"/>
        <item t="data" sd="1" x="233"/>
        <item t="data" sd="1" x="234"/>
        <item t="data" sd="1" x="235"/>
        <item t="data" sd="1" x="248"/>
        <item t="data" sd="1" x="284"/>
        <item t="data" sd="1" x="285"/>
        <item t="data" sd="1" x="286"/>
        <item t="data" sd="1" x="135"/>
        <item t="data" sd="1" x="125"/>
        <item t="data" sd="1" x="136"/>
        <item t="data" sd="1" x="154"/>
        <item t="data" sd="1" x="137"/>
        <item t="data" sd="1" x="246"/>
        <item t="data" sd="1" x="142"/>
        <item t="data" sd="1" x="128"/>
        <item t="data" sd="1" x="143"/>
        <item t="data" sd="1" x="144"/>
        <item t="data" sd="1" x="145"/>
        <item t="data" sd="1" x="146"/>
        <item t="data" sd="1" x="147"/>
        <item t="data" sd="1" x="148"/>
        <item t="data" sd="1" x="129"/>
        <item t="data" sd="1" x="149"/>
        <item t="data" sd="1" x="266"/>
        <item t="data" sd="1" x="267"/>
        <item t="data" sd="1" x="276"/>
        <item t="data" sd="1" x="316"/>
        <item t="data" sd="1" x="219"/>
        <item t="data" sd="1" x="204"/>
        <item t="data" sd="1" x="260"/>
        <item t="data" sd="1" x="200"/>
        <item t="data" sd="1" x="201"/>
        <item t="data" sd="1" x="214"/>
        <item t="data" sd="1" x="215"/>
        <item t="data" sd="1" x="216"/>
        <item t="data" sd="1" x="57"/>
        <item t="data" sd="1" x="80"/>
        <item t="data" sd="1" x="81"/>
        <item t="data" sd="1" x="58"/>
        <item t="data" sd="1" x="59"/>
        <item t="data" sd="1" x="103"/>
        <item t="data" sd="1" x="123"/>
        <item t="data" sd="1" x="124"/>
        <item t="data" sd="1" x="127"/>
        <item t="data" sd="1" x="132"/>
        <item t="data" sd="1" x="130"/>
        <item t="data" sd="1" x="133"/>
        <item t="data" sd="1" x="134"/>
        <item t="data" sd="1" x="131"/>
        <item t="data" sd="1" x="138"/>
        <item t="data" sd="1" x="139"/>
        <item t="data" sd="1" x="141"/>
        <item t="data" sd="1" x="140"/>
        <item t="data" sd="1" x="153"/>
        <item t="data" sd="1" x="151"/>
        <item t="data" sd="1" x="155"/>
        <item t="data" sd="1" x="194"/>
        <item t="data" sd="1" x="189"/>
        <item t="data" sd="1" x="199"/>
        <item t="data" sd="1" x="210"/>
        <item t="data" sd="1" x="211"/>
        <item t="data" sd="1" x="212"/>
        <item t="data" sd="1" x="213"/>
        <item t="data" sd="1" x="257"/>
        <item t="data" sd="1" x="268"/>
        <item t="data" sd="1" x="271"/>
        <item t="data" sd="1" x="274"/>
        <item t="data" sd="1" x="277"/>
        <item t="data" sd="1" x="287"/>
        <item t="data" sd="1" x="319"/>
        <item t="data" sd="1" x="322"/>
        <item t="data" sd="1" x="328"/>
        <item t="data" sd="1" x="333"/>
        <item t="data" sd="1" x="28"/>
        <item t="data" sd="1" x="29"/>
        <item t="data" sd="1" x="30"/>
        <item t="data" sd="1" x="77"/>
        <item t="data" sd="1" x="60"/>
        <item t="data" sd="1" x="61"/>
        <item t="data" sd="1" x="62"/>
        <item t="data" sd="1" x="63"/>
        <item t="data" sd="1" x="64"/>
        <item t="data" sd="1" x="65"/>
        <item t="data" sd="1" x="66"/>
        <item t="data" sd="1" x="67"/>
        <item t="data" sd="1" x="68"/>
        <item t="data" sd="1" x="69"/>
        <item t="data" sd="1" x="101"/>
        <item t="data" sd="1" x="91"/>
        <item t="data" sd="1" x="102"/>
        <item t="data" sd="1" x="104"/>
        <item t="data" sd="1" x="105"/>
        <item t="data" sd="1" x="116"/>
        <item t="data" sd="1" x="157"/>
        <item t="data" sd="1" x="158"/>
        <item t="data" sd="1" x="169"/>
        <item t="data" sd="1" x="171"/>
        <item t="data" sd="1" x="172"/>
        <item t="data" sd="1" x="173"/>
        <item t="data" sd="1" x="184"/>
        <item t="data" sd="1" x="180"/>
        <item t="data" sd="1" x="185"/>
        <item t="data" sd="1" x="186"/>
        <item t="data" sd="1" x="187"/>
        <item t="data" sd="1" x="188"/>
        <item t="data" sd="1" x="192"/>
        <item t="data" sd="1" x="193"/>
        <item t="data" sd="1" x="202"/>
        <item t="data" sd="1" x="182"/>
        <item t="data" sd="1" x="203"/>
        <item t="data" sd="1" x="196"/>
        <item t="data" sd="1" x="197"/>
        <item t="data" sd="1" x="198"/>
        <item t="data" sd="1" x="207"/>
        <item t="data" sd="1" x="217"/>
        <item t="data" sd="1" x="218"/>
        <item t="data" sd="1" x="251"/>
        <item t="data" sd="1" x="283"/>
        <item t="data" sd="1" x="320"/>
        <item t="data" sd="1" x="330"/>
        <item t="data" sd="1" x="33"/>
        <item t="data" sd="1" x="119"/>
        <item t="data" sd="1" x="159"/>
        <item t="data" sd="1" x="170"/>
        <item t="data" sd="1" x="190"/>
        <item t="data" sd="1" x="181"/>
        <item t="data" sd="1" x="191"/>
        <item t="data" sd="1" x="195"/>
        <item t="data" sd="1" x="208"/>
        <item t="data" sd="1" x="209"/>
        <item t="data" sd="1" x="19"/>
        <item t="data" sd="1" x="70"/>
        <item t="data" sd="1" x="71"/>
        <item t="data" sd="1" x="72"/>
        <item t="data" sd="1" x="73"/>
        <item t="data" sd="1" x="74"/>
        <item t="data" sd="1" x="75"/>
        <item t="data" sd="1" x="76"/>
        <item t="data" sd="1" x="121"/>
        <item t="data" sd="1" x="279"/>
        <item t="data" sd="1" x="280"/>
        <item t="data" sd="1" x="321"/>
        <item t="data" sd="1" x="15"/>
        <item t="data" sd="1" x="31"/>
        <item t="data" sd="1" x="32"/>
        <item t="data" sd="1" x="82"/>
        <item t="data" sd="1" x="83"/>
        <item t="data" sd="1" x="84"/>
        <item t="data" sd="1" x="106"/>
        <item t="data" sd="1" x="107"/>
        <item t="data" sd="1" x="108"/>
        <item t="data" sd="1" x="109"/>
        <item t="data" sd="1" x="110"/>
        <item t="data" sd="1" x="174"/>
        <item t="data" sd="1" x="223"/>
        <item t="data" sd="1" x="259"/>
        <item t="data" sd="1" x="278"/>
        <item t="data" sd="1" x="282"/>
        <item t="data" sd="1" x="289"/>
        <item t="data" sd="1" x="290"/>
        <item t="data" sd="1" x="291"/>
        <item t="data" sd="1" x="292"/>
        <item t="data" sd="1" x="293"/>
        <item t="data" sd="1" x="294"/>
        <item t="data" sd="1" x="295"/>
        <item t="data" sd="1" x="296"/>
        <item t="data" sd="1" x="297"/>
        <item t="data" sd="1" x="298"/>
        <item t="data" sd="1" x="299"/>
        <item t="data" sd="1" x="236"/>
        <item t="data" sd="1" x="237"/>
        <item t="data" sd="1" x="302"/>
        <item t="data" sd="1" x="307"/>
        <item t="data" sd="1" x="308"/>
        <item t="data" sd="1" x="323"/>
        <item t="data" sd="1" x="238"/>
        <item t="data" sd="1" x="249"/>
        <item t="data" sd="1" x="300"/>
        <item t="data" sd="1" x="326"/>
        <item t="data" sd="1" x="327"/>
        <item t="data" sd="1" x="18"/>
        <item t="data" sd="1" x="111"/>
        <item t="data" sd="1" x="241"/>
        <item t="data" sd="1" x="242"/>
        <item t="data" sd="1" x="243"/>
        <item t="data" sd="1" x="244"/>
        <item t="data" sd="1" x="245"/>
        <item t="data" sd="1" x="20"/>
        <item t="data" sd="1" x="40"/>
        <item t="data" sd="1" x="41"/>
        <item t="data" sd="1" x="85"/>
        <item t="data" sd="1" x="86"/>
        <item t="data" sd="1" x="112"/>
        <item t="data" sd="1" x="126"/>
        <item t="data" sd="1" x="21"/>
        <item t="data" sd="1" x="42"/>
        <item t="data" sd="1" x="43"/>
        <item t="data" sd="1" x="44"/>
        <item t="data" sd="1" x="45"/>
        <item t="data" sd="1" x="46"/>
        <item t="data" sd="1" x="47"/>
        <item t="data" sd="1" x="87"/>
        <item t="data" sd="1" x="113"/>
        <item t="data" sd="1" x="34"/>
        <item t="data" sd="1" x="35"/>
        <item t="data" sd="1" x="247"/>
        <item t="data" sd="1" x="334"/>
        <item t="data" sd="1" x="37"/>
        <item t="data" sd="1" x="114"/>
        <item t="data" sd="1" x="261"/>
        <item t="data" sd="1" x="38"/>
        <item t="data" sd="1" x="39"/>
        <item t="data" sd="1" x="48"/>
        <item t="data" sd="1" x="49"/>
        <item t="data" sd="1" x="115"/>
        <item t="data" sd="1" x="22"/>
        <item t="data" sd="1" x="36"/>
        <item t="data" sd="1" x="23"/>
        <item t="data" sd="1" x="24"/>
        <item t="data" sd="1" x="25"/>
        <item t="data" sd="1" x="26"/>
        <item t="data" sd="1" x="27"/>
        <item t="data" sd="1" x="175"/>
        <item t="data" sd="1" x="176"/>
        <item t="data" sd="1" x="177"/>
        <item t="data" sd="1" x="178"/>
        <item t="data" sd="1" x="224"/>
        <item t="data" sd="1" x="225"/>
        <item t="data" sd="1" x="226"/>
        <item t="data" sd="1" x="227"/>
        <item t="data" sd="1" x="262"/>
        <item t="data" sd="1" x="303"/>
        <item t="data" sd="1" x="309"/>
        <item t="data" sd="1" x="310"/>
        <item t="data" sd="1" x="324"/>
        <item t="data" sd="1" x="239"/>
        <item t="data" sd="1" x="240"/>
        <item t="data" sd="1" x="325"/>
        <item t="data" sd="1" x="8"/>
        <item t="data" sd="1" x="10"/>
        <item t="data" sd="1" x="9"/>
        <item t="data" sd="1" x="11"/>
        <item t="data" sd="1" x="12"/>
        <item t="data" sd="1" x="13"/>
        <item t="data" sd="1" x="14"/>
      </items>
    </pivotField>
    <pivotField showDropDowns="1" compact="0" outline="0" subtotalTop="1" dragToRow="1" dragToCol="1" dragToPage="1" dragToData="1" dragOff="1" showAll="0" topAutoShow="1" itemPageCount="10" sortType="manual" defaultSubtotal="0">
      <items count="6">
        <item t="data" sd="1" x="0"/>
        <item t="data" sd="1" x="3"/>
        <item t="data" sd="1" x="4"/>
        <item t="data" sd="1" x="1"/>
        <item t="data" sd="1" x="2"/>
        <item t="data" sd="1" x="5"/>
      </items>
    </pivotField>
    <pivotField showDropDowns="1" compact="0" outline="0" subtotalTop="1" dragToRow="1" dragToCol="1" dragToPage="1" dragToData="1" dragOff="1" showAll="0" topAutoShow="1" itemPageCount="10" sortType="manual" defaultSubtotal="0">
      <items count="5">
        <item t="data" sd="1" x="0"/>
        <item t="data" sd="1" x="2"/>
        <item t="data" sd="1" x="1"/>
        <item t="data" sd="1" x="3"/>
        <item t="data" sd="1" x="4"/>
      </items>
    </pivotField>
    <pivotField dataField="1" showDropDowns="1" compact="0" outline="0" subtotalTop="1" dragToRow="1" dragToCol="1" dragToPage="1" dragToData="1" dragOff="1" showAll="0" topAutoShow="1" itemPageCount="10" sortType="manual" defaultSubtotal="0"/>
    <pivotField dataField="1" showDropDowns="1" compact="0" outline="0" subtotalTop="1" dragToRow="1" dragToCol="1" dragToPage="1" dragToData="1" dragOff="1" showAll="0" topAutoShow="1" itemPageCount="10" sortType="manual" defaultSubtotal="0"/>
  </pivotFields>
  <rowFields count="2">
    <field x="0"/>
    <field x="2"/>
  </rowFields>
  <rowItems count="591">
    <i t="data" r="0" i="0">
      <x v="0"/>
      <x v="4"/>
    </i>
    <i t="data" r="0" i="0">
      <x v="1"/>
      <x v="13"/>
    </i>
    <i t="data" r="0" i="0">
      <x v="2"/>
      <x v="14"/>
    </i>
    <i t="data" r="0" i="0">
      <x v="3"/>
      <x v="15"/>
    </i>
    <i t="data" r="0" i="0">
      <x v="4"/>
      <x v="17"/>
    </i>
    <i t="data" r="0" i="0">
      <x v="5"/>
      <x v="18"/>
    </i>
    <i t="data" r="0" i="0">
      <x v="6"/>
      <x v="19"/>
    </i>
    <i t="data" r="0" i="0">
      <x v="7"/>
      <x v="20"/>
    </i>
    <i t="data" r="0" i="0">
      <x v="8"/>
      <x v="21"/>
    </i>
    <i t="data" r="0" i="0">
      <x v="9"/>
      <x v="22"/>
    </i>
    <i t="data" r="0" i="0">
      <x v="10"/>
      <x v="23"/>
    </i>
    <i t="data" r="0" i="0">
      <x v="11"/>
      <x v="24"/>
    </i>
    <i t="data" r="0" i="0">
      <x v="12"/>
      <x v="29"/>
    </i>
    <i t="data" r="0" i="0">
      <x v="13"/>
      <x v="30"/>
    </i>
    <i t="data" r="0" i="0">
      <x v="14"/>
      <x v="31"/>
    </i>
    <i t="data" r="0" i="0">
      <x v="15"/>
      <x v="32"/>
    </i>
    <i t="data" r="0" i="0">
      <x v="16"/>
      <x v="34"/>
    </i>
    <i t="data" r="0" i="0">
      <x v="17"/>
      <x v="35"/>
    </i>
    <i t="data" r="0" i="0">
      <x v="18"/>
      <x v="36"/>
    </i>
    <i t="data" r="0" i="0">
      <x v="19"/>
      <x v="39"/>
    </i>
    <i t="data" r="0" i="0">
      <x v="20"/>
      <x v="40"/>
    </i>
    <i t="data" r="0" i="0">
      <x v="21"/>
      <x v="41"/>
    </i>
    <i t="data" r="0" i="0">
      <x v="22"/>
      <x v="42"/>
    </i>
    <i t="data" r="0" i="0">
      <x v="23"/>
      <x v="45"/>
    </i>
    <i t="data" r="0" i="0">
      <x v="24"/>
      <x v="46"/>
    </i>
    <i t="data" r="0" i="0">
      <x v="25"/>
      <x v="47"/>
    </i>
    <i t="data" r="0" i="0">
      <x v="26"/>
      <x v="49"/>
    </i>
    <i t="data" r="0" i="0">
      <x v="27"/>
      <x v="50"/>
    </i>
    <i t="data" r="0" i="0">
      <x v="28"/>
      <x v="51"/>
    </i>
    <i t="data" r="0" i="0">
      <x v="29"/>
      <x v="54"/>
    </i>
    <i t="data" r="0" i="0">
      <x v="30"/>
      <x v="55"/>
    </i>
    <i t="data" r="0" i="0">
      <x v="31"/>
      <x v="56"/>
    </i>
    <i t="data" r="0" i="0">
      <x v="32"/>
      <x v="65"/>
    </i>
    <i t="data" r="0" i="0">
      <x v="33"/>
      <x v="66"/>
    </i>
    <i t="data" r="0" i="0">
      <x v="34"/>
      <x v="67"/>
    </i>
    <i t="data" r="0" i="0">
      <x v="35"/>
      <x v="69"/>
    </i>
    <i t="data" r="0" i="0">
      <x v="36"/>
      <x v="72"/>
    </i>
    <i t="data" r="0" i="0">
      <x v="37"/>
      <x v="77"/>
    </i>
    <i t="data" r="0" i="0">
      <x v="38"/>
      <x v="79"/>
    </i>
    <i t="data" r="0" i="0">
      <x v="39"/>
      <x v="80"/>
    </i>
    <i t="data" r="0" i="0">
      <x v="40"/>
      <x v="82"/>
    </i>
    <i t="data" r="0" i="0">
      <x v="41"/>
      <x v="83"/>
    </i>
    <i t="data" r="0" i="0">
      <x v="42"/>
      <x v="93"/>
    </i>
    <i t="data" r="0" i="0">
      <x v="43"/>
      <x v="94"/>
    </i>
    <i t="data" r="0" i="0">
      <x v="44"/>
      <x v="96"/>
    </i>
    <i t="data" r="0" i="0">
      <x v="45"/>
      <x v="0"/>
    </i>
    <i t="data" r="0" i="0">
      <x v="46"/>
      <x v="2"/>
    </i>
    <i t="data" r="0" i="0">
      <x v="47"/>
      <x v="0"/>
    </i>
    <i t="data" r="0" i="0">
      <x v="48"/>
      <x v="1"/>
    </i>
    <i t="data" r="0" i="0">
      <x v="49"/>
      <x v="2"/>
    </i>
    <i t="data" r="0" i="0">
      <x v="50"/>
      <x v="25"/>
    </i>
    <i t="data" r="0" i="0">
      <x v="51"/>
      <x v="26"/>
    </i>
    <i t="data" r="0" i="0">
      <x v="52"/>
      <x v="27"/>
    </i>
    <i t="data" r="0" i="0">
      <x v="53"/>
      <x v="3"/>
    </i>
    <i t="data" r="0" i="0">
      <x v="54"/>
      <x v="5"/>
    </i>
    <i t="data" r="0" i="0">
      <x v="55"/>
      <x v="6"/>
    </i>
    <i t="data" r="0" i="0">
      <x v="56"/>
      <x v="8"/>
    </i>
    <i t="data" r="0" i="0">
      <x v="57"/>
      <x v="10"/>
    </i>
    <i t="data" r="0" i="0">
      <x v="58"/>
      <x v="12"/>
    </i>
    <i t="data" r="0" i="0">
      <x v="59"/>
      <x v="3"/>
    </i>
    <i t="data" r="0" i="0">
      <x v="60"/>
      <x v="5"/>
    </i>
    <i t="data" r="0" i="0">
      <x v="61"/>
      <x v="6"/>
    </i>
    <i t="data" r="0" i="0">
      <x v="62"/>
      <x v="8"/>
    </i>
    <i t="data" r="0" i="0">
      <x v="63"/>
      <x v="10"/>
    </i>
    <i t="data" r="0" i="0">
      <x v="64"/>
      <x v="12"/>
    </i>
    <i t="data" r="0" i="0">
      <x v="65"/>
      <x v="25"/>
    </i>
    <i t="data" r="0" i="0">
      <x v="66"/>
      <x v="26"/>
    </i>
    <i t="data" r="0" i="0">
      <x v="67"/>
      <x v="27"/>
    </i>
    <i t="data" r="0" i="0">
      <x v="68"/>
      <x v="40"/>
    </i>
    <i t="data" r="0" i="0">
      <x v="69"/>
      <x v="61"/>
    </i>
    <i t="data" r="0" i="0">
      <x v="70"/>
      <x v="77"/>
    </i>
    <i t="data" r="0" i="0">
      <x v="71"/>
      <x v="13"/>
    </i>
    <i t="data" r="0" i="0">
      <x v="72"/>
      <x v="14"/>
    </i>
    <i t="data" r="0" i="0">
      <x v="73"/>
      <x v="16"/>
    </i>
    <i t="data" r="0" i="0">
      <x v="74"/>
      <x v="17"/>
    </i>
    <i t="data" r="0" i="0">
      <x v="75"/>
      <x v="18"/>
    </i>
    <i t="data" r="0" i="0">
      <x v="76"/>
      <x v="20"/>
    </i>
    <i t="data" r="0" i="0">
      <x v="77"/>
      <x v="22"/>
    </i>
    <i t="data" r="0" i="0">
      <x v="78"/>
      <x v="23"/>
    </i>
    <i t="data" r="0" i="0">
      <x v="79"/>
      <x v="24"/>
    </i>
    <i t="data" r="0" i="0">
      <x v="80"/>
      <x v="29"/>
    </i>
    <i t="data" r="0" i="0">
      <x v="81"/>
      <x v="30"/>
    </i>
    <i t="data" r="0" i="0">
      <x v="82"/>
      <x v="31"/>
    </i>
    <i t="data" r="0" i="0">
      <x v="83"/>
      <x v="32"/>
    </i>
    <i t="data" r="0" i="0">
      <x v="84"/>
      <x v="35"/>
    </i>
    <i t="data" r="0" i="0">
      <x v="85"/>
      <x v="38"/>
    </i>
    <i t="data" r="0" i="0">
      <x v="86"/>
      <x v="39"/>
    </i>
    <i t="data" r="0" i="0">
      <x v="87"/>
      <x v="40"/>
    </i>
    <i t="data" r="0" i="0">
      <x v="88"/>
      <x v="44"/>
    </i>
    <i t="data" r="0" i="0">
      <x v="89"/>
      <x v="49"/>
    </i>
    <i t="data" r="0" i="0">
      <x v="90"/>
      <x v="50"/>
    </i>
    <i t="data" r="0" i="0">
      <x v="91"/>
      <x v="51"/>
    </i>
    <i t="data" r="0" i="0">
      <x v="92"/>
      <x v="52"/>
    </i>
    <i t="data" r="0" i="0">
      <x v="93"/>
      <x v="53"/>
    </i>
    <i t="data" r="0" i="0">
      <x v="94"/>
      <x v="54"/>
    </i>
    <i t="data" r="0" i="0">
      <x v="95"/>
      <x v="56"/>
    </i>
    <i t="data" r="0" i="0">
      <x v="96"/>
      <x v="58"/>
    </i>
    <i t="data" r="0" i="0">
      <x v="97"/>
      <x v="59"/>
    </i>
    <i t="data" r="0" i="0">
      <x v="98"/>
      <x v="60"/>
    </i>
    <i t="data" r="0" i="0">
      <x v="99"/>
      <x v="61"/>
    </i>
    <i t="data" r="0" i="0">
      <x v="100"/>
      <x v="62"/>
    </i>
    <i t="data" r="0" i="0">
      <x v="101"/>
      <x v="65"/>
    </i>
    <i t="data" r="0" i="0">
      <x v="102"/>
      <x v="66"/>
    </i>
    <i t="data" r="0" i="0">
      <x v="103"/>
      <x v="68"/>
    </i>
    <i t="data" r="0" i="0">
      <x v="104"/>
      <x v="69"/>
    </i>
    <i t="data" r="0" i="0">
      <x v="105"/>
      <x v="70"/>
    </i>
    <i t="data" r="0" i="0">
      <x v="106"/>
      <x v="71"/>
    </i>
    <i t="data" r="0" i="0">
      <x v="107"/>
      <x v="72"/>
    </i>
    <i t="data" r="0" i="0">
      <x v="108"/>
      <x v="74"/>
    </i>
    <i t="data" r="0" i="0">
      <x v="109"/>
      <x v="75"/>
    </i>
    <i t="data" r="0" i="0">
      <x v="110"/>
      <x v="77"/>
    </i>
    <i t="data" r="0" i="0">
      <x v="111"/>
      <x v="78"/>
    </i>
    <i t="data" r="0" i="0">
      <x v="112"/>
      <x v="79"/>
    </i>
    <i t="data" r="0" i="0">
      <x v="113"/>
      <x v="80"/>
    </i>
    <i t="data" r="0" i="0">
      <x v="114"/>
      <x v="82"/>
    </i>
    <i t="data" r="0" i="0">
      <x v="115"/>
      <x v="83"/>
    </i>
    <i t="data" r="0" i="0">
      <x v="116"/>
      <x v="84"/>
    </i>
    <i t="data" r="0" i="0">
      <x v="117"/>
      <x v="85"/>
    </i>
    <i t="data" r="0" i="0">
      <x v="118"/>
      <x v="93"/>
    </i>
    <i t="data" r="0" i="0">
      <x v="119"/>
      <x v="94"/>
    </i>
    <i t="data" r="0" i="0">
      <x v="120"/>
      <x v="95"/>
    </i>
    <i t="data" r="0" i="0">
      <x v="121"/>
      <x v="96"/>
    </i>
    <i t="data" r="0" i="0">
      <x v="122"/>
      <x v="0"/>
    </i>
    <i t="data" r="0" i="0">
      <x v="123"/>
      <x v="1"/>
    </i>
    <i t="data" r="0" i="0">
      <x v="124"/>
      <x v="2"/>
    </i>
    <i t="data" r="0" i="0">
      <x v="125"/>
      <x v="7"/>
    </i>
    <i t="data" r="0" i="0">
      <x v="126"/>
      <x v="11"/>
    </i>
    <i t="data" r="0" i="0">
      <x v="127"/>
      <x v="0"/>
    </i>
    <i t="data" r="0" i="0">
      <x v="128"/>
      <x v="1"/>
    </i>
    <i t="data" r="0" i="0">
      <x v="129"/>
      <x v="2"/>
    </i>
    <i t="data" r="0" i="0">
      <x v="130"/>
      <x v="7"/>
    </i>
    <i t="data" r="0" i="0">
      <x v="131"/>
      <x v="9"/>
    </i>
    <i t="data" r="0" i="0">
      <x v="132"/>
      <x v="11"/>
    </i>
    <i t="data" r="0" i="0">
      <x v="133"/>
      <x v="25"/>
    </i>
    <i t="data" r="0" i="0">
      <x v="134"/>
      <x v="26"/>
    </i>
    <i t="data" r="0" i="0">
      <x v="135"/>
      <x v="28"/>
    </i>
    <i t="data" r="0" i="0">
      <x v="136"/>
      <x v="33"/>
    </i>
    <i t="data" r="0" i="0">
      <x v="137"/>
      <x v="3"/>
    </i>
    <i t="data" r="0" i="0">
      <x v="138"/>
      <x v="6"/>
    </i>
    <i t="data" r="0" i="0">
      <x v="139"/>
      <x v="3"/>
    </i>
    <i t="data" r="0" i="0">
      <x v="140"/>
      <x v="5"/>
    </i>
    <i t="data" r="0" i="0">
      <x v="141"/>
      <x v="6"/>
    </i>
    <i t="data" r="0" i="0">
      <x v="142"/>
      <x v="13"/>
    </i>
    <i t="data" r="0" i="0">
      <x v="143"/>
      <x v="17"/>
    </i>
    <i t="data" r="0" i="0">
      <x v="144"/>
      <x v="18"/>
    </i>
    <i t="data" r="0" i="0">
      <x v="145"/>
      <x v="20"/>
    </i>
    <i t="data" r="0" i="0">
      <x v="146"/>
      <x v="21"/>
    </i>
    <i t="data" r="0" i="0">
      <x v="147"/>
      <x v="22"/>
    </i>
    <i t="data" r="0" i="0">
      <x v="148"/>
      <x v="23"/>
    </i>
    <i t="data" r="0" i="0">
      <x v="149"/>
      <x v="24"/>
    </i>
    <i t="data" r="0" i="0">
      <x v="150"/>
      <x v="29"/>
    </i>
    <i t="data" r="0" i="0">
      <x v="151"/>
      <x v="30"/>
    </i>
    <i t="data" r="0" i="0">
      <x v="152"/>
      <x v="31"/>
    </i>
    <i t="data" r="0" i="0">
      <x v="153"/>
      <x v="32"/>
    </i>
    <i t="data" r="0" i="0">
      <x v="154"/>
      <x v="49"/>
    </i>
    <i t="data" r="0" i="0">
      <x v="155"/>
      <x v="50"/>
    </i>
    <i t="data" r="0" i="0">
      <x v="156"/>
      <x v="53"/>
    </i>
    <i t="data" r="0" i="0">
      <x v="157"/>
      <x v="54"/>
    </i>
    <i t="data" r="0" i="0">
      <x v="158"/>
      <x v="55"/>
    </i>
    <i t="data" r="0" i="0">
      <x v="159"/>
      <x v="56"/>
    </i>
    <i t="data" r="0" i="0">
      <x v="160"/>
      <x v="58"/>
    </i>
    <i t="data" r="0" i="0">
      <x v="161"/>
      <x v="59"/>
    </i>
    <i t="data" r="0" i="0">
      <x v="162"/>
      <x v="60"/>
    </i>
    <i t="data" r="0" i="0">
      <x v="163"/>
      <x v="62"/>
    </i>
    <i t="data" r="0" i="0">
      <x v="164"/>
      <x v="63"/>
    </i>
    <i t="data" r="0" i="0">
      <x v="165"/>
      <x v="64"/>
    </i>
    <i t="data" r="0" i="0">
      <x v="166"/>
      <x v="69"/>
    </i>
    <i t="data" r="0" i="0">
      <x v="167"/>
      <x v="72"/>
    </i>
    <i t="data" r="0" i="0">
      <x v="168"/>
      <x v="76"/>
    </i>
    <i t="data" r="0" i="0">
      <x v="169"/>
      <x v="77"/>
    </i>
    <i t="data" r="0" i="0">
      <x v="170"/>
      <x v="79"/>
    </i>
    <i t="data" r="0" i="0">
      <x v="171"/>
      <x v="80"/>
    </i>
    <i t="data" r="0" i="0">
      <x v="172"/>
      <x v="82"/>
    </i>
    <i t="data" r="0" i="0">
      <x v="173"/>
      <x v="83"/>
    </i>
    <i t="data" r="0" i="0">
      <x v="174"/>
      <x v="93"/>
    </i>
    <i t="data" r="0" i="0">
      <x v="175"/>
      <x v="94"/>
    </i>
    <i t="data" r="0" i="0">
      <x v="176"/>
      <x v="96"/>
    </i>
    <i t="data" r="0" i="0">
      <x v="177"/>
      <x v="0"/>
    </i>
    <i t="data" r="0" i="0">
      <x v="178"/>
      <x v="7"/>
    </i>
    <i t="data" r="0" i="0">
      <x v="179"/>
      <x v="9"/>
    </i>
    <i t="data" r="0" i="0">
      <x v="180"/>
      <x v="11"/>
    </i>
    <i t="data" r="0" i="0">
      <x v="181"/>
      <x v="0"/>
    </i>
    <i t="data" r="0" i="0">
      <x v="182"/>
      <x v="1"/>
    </i>
    <i t="data" r="0" i="0">
      <x v="183"/>
      <x v="2"/>
    </i>
    <i t="data" r="0" i="0">
      <x v="184"/>
      <x v="7"/>
    </i>
    <i t="data" r="0" i="0">
      <x v="185"/>
      <x v="9"/>
    </i>
    <i t="data" r="0" i="0">
      <x v="186"/>
      <x v="11"/>
    </i>
    <i t="data" r="0" i="0">
      <x v="187"/>
      <x v="25"/>
    </i>
    <i t="data" r="0" i="0">
      <x v="188"/>
      <x v="26"/>
    </i>
    <i t="data" r="0" i="0">
      <x v="189"/>
      <x v="3"/>
    </i>
    <i t="data" r="0" i="0">
      <x v="190"/>
      <x v="5"/>
    </i>
    <i t="data" r="0" i="0">
      <x v="191"/>
      <x v="6"/>
    </i>
    <i t="data" r="0" i="0">
      <x v="192"/>
      <x v="8"/>
    </i>
    <i t="data" r="0" i="0">
      <x v="193"/>
      <x v="12"/>
    </i>
    <i t="data" r="0" i="0">
      <x v="194"/>
      <x v="3"/>
    </i>
    <i t="data" r="0" i="0">
      <x v="195"/>
      <x v="5"/>
    </i>
    <i t="data" r="0" i="0">
      <x v="196"/>
      <x v="6"/>
    </i>
    <i t="data" r="0" i="0">
      <x v="197"/>
      <x v="8"/>
    </i>
    <i t="data" r="0" i="0">
      <x v="198"/>
      <x v="25"/>
    </i>
    <i t="data" r="0" i="0">
      <x v="199"/>
      <x v="26"/>
    </i>
    <i t="data" r="0" i="0">
      <x v="200"/>
      <x v="27"/>
    </i>
    <i t="data" r="0" i="0">
      <x v="201"/>
      <x v="97"/>
    </i>
    <i t="data" r="0" i="0">
      <x v="202"/>
      <x v="98"/>
    </i>
    <i t="data" r="0" i="0">
      <x v="203"/>
      <x v="4"/>
    </i>
    <i t="data" r="0" i="0">
      <x v="204"/>
      <x v="13"/>
    </i>
    <i t="data" r="0" i="0">
      <x v="205"/>
      <x v="14"/>
    </i>
    <i t="data" r="0" i="0">
      <x v="206"/>
      <x v="15"/>
    </i>
    <i t="data" r="0" i="0">
      <x v="207"/>
      <x v="17"/>
    </i>
    <i t="data" r="0" i="0">
      <x v="208"/>
      <x v="23"/>
    </i>
    <i t="data" r="0" i="0">
      <x v="209"/>
      <x v="29"/>
    </i>
    <i t="data" r="0" i="0">
      <x v="210"/>
      <x v="31"/>
    </i>
    <i t="data" r="0" i="0">
      <x v="211"/>
      <x v="32"/>
    </i>
    <i t="data" r="0" i="0">
      <x v="212"/>
      <x v="34"/>
    </i>
    <i t="data" r="0" i="0">
      <x v="213"/>
      <x v="40"/>
    </i>
    <i t="data" r="0" i="0">
      <x v="214"/>
      <x v="49"/>
    </i>
    <i t="data" r="0" i="0">
      <x v="215"/>
      <x v="55"/>
    </i>
    <i t="data" r="0" i="0">
      <x v="216"/>
      <x v="66"/>
    </i>
    <i t="data" r="0" i="0">
      <x v="217"/>
      <x v="69"/>
    </i>
    <i t="data" r="0" i="0">
      <x v="218"/>
      <x v="77"/>
    </i>
    <i t="data" r="0" i="0">
      <x v="219"/>
      <x v="79"/>
    </i>
    <i t="data" r="0" i="0">
      <x v="220"/>
      <x v="93"/>
    </i>
    <i t="data" r="0" i="0">
      <x v="221"/>
      <x v="94"/>
    </i>
    <i t="data" r="0" i="0">
      <x v="222"/>
      <x v="0"/>
    </i>
    <i t="data" r="0" i="0">
      <x v="223"/>
      <x v="1"/>
    </i>
    <i t="data" r="0" i="0">
      <x v="224"/>
      <x v="2"/>
    </i>
    <i t="data" r="0" i="0">
      <x v="225"/>
      <x v="25"/>
    </i>
    <i t="data" r="0" i="0">
      <x v="226"/>
      <x v="26"/>
    </i>
    <i t="data" r="0" i="0">
      <x v="227"/>
      <x v="27"/>
    </i>
    <i t="data" r="0" i="0">
      <x v="228"/>
      <x v="3"/>
    </i>
    <i t="data" r="0" i="0">
      <x v="229"/>
      <x v="5"/>
    </i>
    <i t="data" r="0" i="0">
      <x v="230"/>
      <x v="6"/>
    </i>
    <i t="data" r="0" i="0">
      <x v="231"/>
      <x v="8"/>
    </i>
    <i t="data" r="0" i="0">
      <x v="232"/>
      <x v="3"/>
    </i>
    <i t="data" r="0" i="0">
      <x v="233"/>
      <x v="5"/>
    </i>
    <i t="data" r="0" i="0">
      <x v="234"/>
      <x v="6"/>
    </i>
    <i t="data" r="0" i="0">
      <x v="235"/>
      <x v="8"/>
    </i>
    <i t="data" r="0" i="0">
      <x v="236"/>
      <x v="10"/>
    </i>
    <i t="data" r="0" i="0">
      <x v="237"/>
      <x v="12"/>
    </i>
    <i t="data" r="0" i="0">
      <x v="238"/>
      <x v="61"/>
    </i>
    <i t="data" r="0" i="0">
      <x v="239"/>
      <x v="17"/>
    </i>
    <i t="data" r="0" i="0">
      <x v="240"/>
      <x v="20"/>
    </i>
    <i t="data" r="0" i="0">
      <x v="241"/>
      <x v="23"/>
    </i>
    <i t="data" r="0" i="0">
      <x v="242"/>
      <x v="24"/>
    </i>
    <i t="data" r="0" i="0">
      <x v="243"/>
      <x v="29"/>
    </i>
    <i t="data" r="0" i="0">
      <x v="244"/>
      <x v="31"/>
    </i>
    <i t="data" r="0" i="0">
      <x v="245"/>
      <x v="32"/>
    </i>
    <i t="data" r="0" i="0">
      <x v="246"/>
      <x v="34"/>
    </i>
    <i t="data" r="0" i="0">
      <x v="247"/>
      <x v="37"/>
    </i>
    <i t="data" r="0" i="0">
      <x v="248"/>
      <x v="48"/>
    </i>
    <i t="data" r="0" i="0">
      <x v="249"/>
      <x v="49"/>
    </i>
    <i t="data" r="0" i="0">
      <x v="250"/>
      <x v="50"/>
    </i>
    <i t="data" r="0" i="0">
      <x v="251"/>
      <x v="54"/>
    </i>
    <i t="data" r="0" i="0">
      <x v="252"/>
      <x v="69"/>
    </i>
    <i t="data" r="0" i="0">
      <x v="253"/>
      <x v="77"/>
    </i>
    <i t="data" r="0" i="0">
      <x v="254"/>
      <x v="79"/>
    </i>
    <i t="data" r="0" i="0">
      <x v="255"/>
      <x v="94"/>
    </i>
    <i t="data" r="0" i="0">
      <x v="256"/>
      <x v="0"/>
    </i>
    <i t="data" r="0" i="0">
      <x v="257"/>
      <x v="2"/>
    </i>
    <i t="data" r="0" i="0">
      <x v="258"/>
      <x v="3"/>
    </i>
    <i t="data" r="0" i="0">
      <x v="259"/>
      <x v="5"/>
    </i>
    <i t="data" r="0" i="0">
      <x v="260"/>
      <x v="6"/>
    </i>
    <i t="data" r="0" i="0">
      <x v="261"/>
      <x v="16"/>
    </i>
    <i t="data" r="0" i="0">
      <x v="262"/>
      <x v="17"/>
    </i>
    <i t="data" r="0" i="0">
      <x v="263"/>
      <x v="20"/>
    </i>
    <i t="data" r="0" i="0">
      <x v="264"/>
      <x v="24"/>
    </i>
    <i t="data" r="0" i="0">
      <x v="265"/>
      <x v="31"/>
    </i>
    <i t="data" r="0" i="0">
      <x v="266"/>
      <x v="32"/>
    </i>
    <i t="data" r="0" i="0">
      <x v="267"/>
      <x v="36"/>
    </i>
    <i t="data" r="0" i="0">
      <x v="268"/>
      <x v="48"/>
    </i>
    <i t="data" r="0" i="0">
      <x v="269"/>
      <x v="49"/>
    </i>
    <i t="data" r="0" i="0">
      <x v="270"/>
      <x v="50"/>
    </i>
    <i t="data" r="0" i="0">
      <x v="271"/>
      <x v="53"/>
    </i>
    <i t="data" r="0" i="0">
      <x v="272"/>
      <x v="58"/>
    </i>
    <i t="data" r="0" i="0">
      <x v="273"/>
      <x v="59"/>
    </i>
    <i t="data" r="0" i="0">
      <x v="274"/>
      <x v="60"/>
    </i>
    <i t="data" r="0" i="0">
      <x v="275"/>
      <x v="62"/>
    </i>
    <i t="data" r="0" i="0">
      <x v="276"/>
      <x v="72"/>
    </i>
    <i t="data" r="0" i="0">
      <x v="277"/>
      <x v="76"/>
    </i>
    <i t="data" r="0" i="0">
      <x v="278"/>
      <x v="77"/>
    </i>
    <i t="data" r="0" i="0">
      <x v="279"/>
      <x v="79"/>
    </i>
    <i t="data" r="0" i="0">
      <x v="280"/>
      <x v="93"/>
    </i>
    <i t="data" r="0" i="0">
      <x v="281"/>
      <x v="94"/>
    </i>
    <i t="data" r="0" i="0">
      <x v="282"/>
      <x v="0"/>
    </i>
    <i t="data" r="0" i="0">
      <x v="283"/>
      <x v="2"/>
    </i>
    <i t="data" r="0" i="0">
      <x v="284"/>
      <x v="4"/>
    </i>
    <i t="data" r="0" i="0">
      <x v="285"/>
      <x v="13"/>
    </i>
    <i t="data" r="0" i="0">
      <x v="286"/>
      <x v="14"/>
    </i>
    <i t="data" r="0" i="0">
      <x v="287"/>
      <x v="15"/>
    </i>
    <i t="data" r="0" i="0">
      <x v="288"/>
      <x v="17"/>
    </i>
    <i t="data" r="0" i="0">
      <x v="289"/>
      <x v="21"/>
    </i>
    <i t="data" r="0" i="0">
      <x v="290"/>
      <x v="22"/>
    </i>
    <i t="data" r="0" i="0">
      <x v="291"/>
      <x v="23"/>
    </i>
    <i t="data" r="0" i="0">
      <x v="292"/>
      <x v="29"/>
    </i>
    <i t="data" r="0" i="0">
      <x v="293"/>
      <x v="31"/>
    </i>
    <i t="data" r="0" i="0">
      <x v="294"/>
      <x v="32"/>
    </i>
    <i t="data" r="0" i="0">
      <x v="295"/>
      <x v="34"/>
    </i>
    <i t="data" r="0" i="0">
      <x v="296"/>
      <x v="38"/>
    </i>
    <i t="data" r="0" i="0">
      <x v="297"/>
      <x v="39"/>
    </i>
    <i t="data" r="0" i="0">
      <x v="298"/>
      <x v="40"/>
    </i>
    <i t="data" r="0" i="0">
      <x v="299"/>
      <x v="55"/>
    </i>
    <i t="data" r="0" i="0">
      <x v="300"/>
      <x v="69"/>
    </i>
    <i t="data" r="0" i="0">
      <x v="301"/>
      <x v="77"/>
    </i>
    <i t="data" r="0" i="0">
      <x v="302"/>
      <x v="79"/>
    </i>
    <i t="data" r="0" i="0">
      <x v="303"/>
      <x v="88"/>
    </i>
    <i t="data" r="0" i="0">
      <x v="304"/>
      <x v="89"/>
    </i>
    <i t="data" r="0" i="0">
      <x v="305"/>
      <x v="92"/>
    </i>
    <i t="data" r="0" i="0">
      <x v="306"/>
      <x v="94"/>
    </i>
    <i t="data" r="0" i="0">
      <x v="307"/>
      <x v="3"/>
    </i>
    <i t="data" r="0" i="0">
      <x v="308"/>
      <x v="5"/>
    </i>
    <i t="data" r="0" i="0">
      <x v="309"/>
      <x v="6"/>
    </i>
    <i t="data" r="0" i="0">
      <x v="310"/>
      <x v="3"/>
    </i>
    <i t="data" r="0" i="0">
      <x v="311"/>
      <x v="5"/>
    </i>
    <i t="data" r="0" i="0">
      <x v="312"/>
      <x v="6"/>
    </i>
    <i t="data" r="0" i="0">
      <x v="313"/>
      <x v="26"/>
    </i>
    <i t="data" r="0" i="0">
      <x v="314"/>
      <x v="27"/>
    </i>
    <i t="data" r="0" i="0">
      <x v="315"/>
      <x v="4"/>
    </i>
    <i t="data" r="0" i="0">
      <x v="316"/>
      <x v="14"/>
    </i>
    <i t="data" r="0" i="0">
      <x v="317"/>
      <x v="17"/>
    </i>
    <i t="data" r="0" i="0">
      <x v="318"/>
      <x v="19"/>
    </i>
    <i t="data" r="0" i="0">
      <x v="319"/>
      <x v="23"/>
    </i>
    <i t="data" r="0" i="0">
      <x v="320"/>
      <x v="29"/>
    </i>
    <i t="data" r="0" i="0">
      <x v="321"/>
      <x v="31"/>
    </i>
    <i t="data" r="0" i="0">
      <x v="322"/>
      <x v="32"/>
    </i>
    <i t="data" r="0" i="0">
      <x v="323"/>
      <x v="61"/>
    </i>
    <i t="data" r="0" i="0">
      <x v="324"/>
      <x v="77"/>
    </i>
    <i t="data" r="0" i="0">
      <x v="325"/>
      <x v="79"/>
    </i>
    <i t="data" r="0" i="0">
      <x v="326"/>
      <x v="94"/>
    </i>
    <i t="data" r="0" i="0">
      <x v="327"/>
      <x v="3"/>
    </i>
    <i t="data" r="0" i="0">
      <x v="328"/>
      <x v="5"/>
    </i>
    <i t="data" r="0" i="0">
      <x v="329"/>
      <x v="6"/>
    </i>
    <i t="data" r="0" i="0">
      <x v="330"/>
      <x v="8"/>
    </i>
    <i t="data" r="0" i="0">
      <x v="331"/>
      <x v="10"/>
    </i>
    <i t="data" r="0" i="0">
      <x v="332"/>
      <x v="12"/>
    </i>
    <i t="data" r="0" i="0">
      <x v="333"/>
      <x v="4"/>
    </i>
    <i t="data" r="0" i="0">
      <x v="334"/>
      <x v="14"/>
    </i>
    <i t="data" r="0" i="0">
      <x v="335"/>
      <x v="15"/>
    </i>
    <i t="data" r="0" i="0">
      <x v="336"/>
      <x v="17"/>
    </i>
    <i t="data" r="0" i="0">
      <x v="337"/>
      <x v="20"/>
    </i>
    <i t="data" r="0" i="0">
      <x v="338"/>
      <x v="24"/>
    </i>
    <i t="data" r="0" i="0">
      <x v="339"/>
      <x v="31"/>
    </i>
    <i t="data" r="0" i="0">
      <x v="340"/>
      <x v="32"/>
    </i>
    <i t="data" r="0" i="0">
      <x v="341"/>
      <x v="36"/>
    </i>
    <i t="data" r="0" i="0">
      <x v="342"/>
      <x v="37"/>
    </i>
    <i t="data" r="0" i="0">
      <x v="343"/>
      <x v="48"/>
    </i>
    <i t="data" r="0" i="0">
      <x v="344"/>
      <x v="49"/>
    </i>
    <i t="data" r="0" i="0">
      <x v="345"/>
      <x v="51"/>
    </i>
    <i t="data" r="0" i="0">
      <x v="346"/>
      <x v="69"/>
    </i>
    <i t="data" r="0" i="0">
      <x v="347"/>
      <x v="77"/>
    </i>
    <i t="data" r="0" i="0">
      <x v="348"/>
      <x v="79"/>
    </i>
    <i t="data" r="0" i="0">
      <x v="349"/>
      <x v="81"/>
    </i>
    <i t="data" r="0" i="0">
      <x v="350"/>
      <x v="86"/>
    </i>
    <i t="data" r="0" i="0">
      <x v="351"/>
      <x v="89"/>
    </i>
    <i t="data" r="0" i="0">
      <x v="352"/>
      <x v="94"/>
    </i>
    <i t="data" r="0" i="0">
      <x v="353"/>
      <x v="0"/>
    </i>
    <i t="data" r="0" i="0">
      <x v="354"/>
      <x v="2"/>
    </i>
    <i t="data" r="0" i="0">
      <x v="355"/>
      <x v="16"/>
    </i>
    <i t="data" r="0" i="0">
      <x v="356"/>
      <x v="17"/>
    </i>
    <i t="data" r="0" i="0">
      <x v="357"/>
      <x v="20"/>
    </i>
    <i t="data" r="0" i="0">
      <x v="358"/>
      <x v="24"/>
    </i>
    <i t="data" r="0" i="0">
      <x v="359"/>
      <x v="31"/>
    </i>
    <i t="data" r="0" i="0">
      <x v="360"/>
      <x v="32"/>
    </i>
    <i t="data" r="0" i="0">
      <x v="361"/>
      <x v="36"/>
    </i>
    <i t="data" r="0" i="0">
      <x v="362"/>
      <x v="48"/>
    </i>
    <i t="data" r="0" i="0">
      <x v="363"/>
      <x v="51"/>
    </i>
    <i t="data" r="0" i="0">
      <x v="364"/>
      <x v="53"/>
    </i>
    <i t="data" r="0" i="0">
      <x v="365"/>
      <x v="54"/>
    </i>
    <i t="data" r="0" i="0">
      <x v="366"/>
      <x v="58"/>
    </i>
    <i t="data" r="0" i="0">
      <x v="367"/>
      <x v="59"/>
    </i>
    <i t="data" r="0" i="0">
      <x v="368"/>
      <x v="60"/>
    </i>
    <i t="data" r="0" i="0">
      <x v="369"/>
      <x v="62"/>
    </i>
    <i t="data" r="0" i="0">
      <x v="370"/>
      <x v="69"/>
    </i>
    <i t="data" r="0" i="0">
      <x v="371"/>
      <x v="76"/>
    </i>
    <i t="data" r="0" i="0">
      <x v="372"/>
      <x v="77"/>
    </i>
    <i t="data" r="0" i="0">
      <x v="373"/>
      <x v="79"/>
    </i>
    <i t="data" r="0" i="0">
      <x v="374"/>
      <x v="93"/>
    </i>
    <i t="data" r="0" i="0">
      <x v="375"/>
      <x v="94"/>
    </i>
    <i t="data" r="0" i="0">
      <x v="376"/>
      <x v="0"/>
    </i>
    <i t="data" r="0" i="0">
      <x v="377"/>
      <x v="2"/>
    </i>
    <i t="data" r="0" i="0">
      <x v="378"/>
      <x v="28"/>
    </i>
    <i t="data" r="0" i="0">
      <x v="379"/>
      <x v="34"/>
    </i>
    <i t="data" r="0" i="0">
      <x v="380"/>
      <x v="36"/>
    </i>
    <i t="data" r="0" i="0">
      <x v="381"/>
      <x v="38"/>
    </i>
    <i t="data" r="0" i="0">
      <x v="382"/>
      <x v="39"/>
    </i>
    <i t="data" r="0" i="0">
      <x v="383"/>
      <x v="40"/>
    </i>
    <i t="data" r="0" i="0">
      <x v="384"/>
      <x v="49"/>
    </i>
    <i t="data" r="0" i="0">
      <x v="385"/>
      <x v="55"/>
    </i>
    <i t="data" r="0" i="0">
      <x v="386"/>
      <x v="87"/>
    </i>
    <i t="data" r="0" i="0">
      <x v="387"/>
      <x v="88"/>
    </i>
    <i t="data" r="0" i="0">
      <x v="388"/>
      <x v="90"/>
    </i>
    <i t="data" r="0" i="0">
      <x v="389"/>
      <x v="92"/>
    </i>
    <i t="data" r="0" i="0">
      <x v="390"/>
      <x v="93"/>
    </i>
    <i t="data" r="0" i="0">
      <x v="391"/>
      <x v="61"/>
    </i>
    <i t="data" r="0" i="0">
      <x v="392"/>
      <x v="34"/>
    </i>
    <i t="data" r="0" i="0">
      <x v="393"/>
      <x v="36"/>
    </i>
    <i t="data" r="0" i="0">
      <x v="394"/>
      <x v="48"/>
    </i>
    <i t="data" r="0" i="0">
      <x v="395"/>
      <x v="49"/>
    </i>
    <i t="data" r="0" i="0">
      <x v="396"/>
      <x v="50"/>
    </i>
    <i t="data" r="0" i="0">
      <x v="397"/>
      <x v="51"/>
    </i>
    <i t="data" r="0" i="0">
      <x v="398"/>
      <x v="54"/>
    </i>
    <i t="data" r="0" i="0">
      <x v="399"/>
      <x v="69"/>
    </i>
    <i t="data" r="0" i="0">
      <x v="400"/>
      <x v="93"/>
    </i>
    <i t="data" r="0" i="0">
      <x v="401"/>
      <x v="35"/>
    </i>
    <i t="data" r="0" i="0">
      <x v="402"/>
      <x v="36"/>
    </i>
    <i t="data" r="0" i="0">
      <x v="403"/>
      <x v="38"/>
    </i>
    <i t="data" r="0" i="0">
      <x v="404"/>
      <x v="39"/>
    </i>
    <i t="data" r="0" i="0">
      <x v="405"/>
      <x v="48"/>
    </i>
    <i t="data" r="0" i="0">
      <x v="406"/>
      <x v="49"/>
    </i>
    <i t="data" r="0" i="0">
      <x v="407"/>
      <x v="50"/>
    </i>
    <i t="data" r="0" i="0">
      <x v="408"/>
      <x v="51"/>
    </i>
    <i t="data" r="0" i="0">
      <x v="409"/>
      <x v="53"/>
    </i>
    <i t="data" r="0" i="0">
      <x v="410"/>
      <x v="55"/>
    </i>
    <i t="data" r="0" i="0">
      <x v="411"/>
      <x v="58"/>
    </i>
    <i t="data" r="0" i="0">
      <x v="412"/>
      <x v="59"/>
    </i>
    <i t="data" r="0" i="0">
      <x v="413"/>
      <x v="60"/>
    </i>
    <i t="data" r="0" i="0">
      <x v="414"/>
      <x v="62"/>
    </i>
    <i t="data" r="0" i="0">
      <x v="415"/>
      <x v="69"/>
    </i>
    <i t="data" r="0" i="0">
      <x v="416"/>
      <x v="72"/>
    </i>
    <i t="data" r="0" i="0">
      <x v="417"/>
      <x v="76"/>
    </i>
    <i t="data" r="0" i="0">
      <x v="418"/>
      <x v="85"/>
    </i>
    <i t="data" r="0" i="0">
      <x v="419"/>
      <x v="93"/>
    </i>
    <i t="data" r="0" i="0">
      <x v="420"/>
      <x v="97"/>
    </i>
    <i t="data" r="0" i="0">
      <x v="421"/>
      <x v="4"/>
    </i>
    <i t="data" r="0" i="0">
      <x v="422"/>
      <x v="13"/>
    </i>
    <i t="data" r="0" i="0">
      <x v="423"/>
      <x v="14"/>
    </i>
    <i t="data" r="0" i="0">
      <x v="424"/>
      <x v="15"/>
    </i>
    <i t="data" r="0" i="0">
      <x v="425"/>
      <x v="17"/>
    </i>
    <i t="data" r="0" i="0">
      <x v="426"/>
      <x v="21"/>
    </i>
    <i t="data" r="0" i="0">
      <x v="427"/>
      <x v="22"/>
    </i>
    <i t="data" r="0" i="0">
      <x v="428"/>
      <x v="23"/>
    </i>
    <i t="data" r="0" i="0">
      <x v="429"/>
      <x v="29"/>
    </i>
    <i t="data" r="0" i="0">
      <x v="430"/>
      <x v="31"/>
    </i>
    <i t="data" r="0" i="0">
      <x v="431"/>
      <x v="32"/>
    </i>
    <i t="data" r="0" i="0">
      <x v="432"/>
      <x v="36"/>
    </i>
    <i t="data" r="0" i="0">
      <x v="433"/>
      <x v="40"/>
    </i>
    <i t="data" r="0" i="0">
      <x v="434"/>
      <x v="49"/>
    </i>
    <i t="data" r="0" i="0">
      <x v="435"/>
      <x v="55"/>
    </i>
    <i t="data" r="0" i="0">
      <x v="436"/>
      <x v="57"/>
    </i>
    <i t="data" r="0" i="0">
      <x v="437"/>
      <x v="66"/>
    </i>
    <i t="data" r="0" i="0">
      <x v="438"/>
      <x v="69"/>
    </i>
    <i t="data" r="0" i="0">
      <x v="439"/>
      <x v="72"/>
    </i>
    <i t="data" r="0" i="0">
      <x v="440"/>
      <x v="73"/>
    </i>
    <i t="data" r="0" i="0">
      <x v="441"/>
      <x v="77"/>
    </i>
    <i t="data" r="0" i="0">
      <x v="442"/>
      <x v="79"/>
    </i>
    <i t="data" r="0" i="0">
      <x v="443"/>
      <x v="89"/>
    </i>
    <i t="data" r="0" i="0">
      <x v="444"/>
      <x v="93"/>
    </i>
    <i t="data" r="0" i="0">
      <x v="445"/>
      <x v="94"/>
    </i>
    <i t="data" r="0" i="0">
      <x v="446"/>
      <x v="3"/>
    </i>
    <i t="data" r="0" i="0">
      <x v="447"/>
      <x v="5"/>
    </i>
    <i t="data" r="0" i="0">
      <x v="448"/>
      <x v="6"/>
    </i>
    <i t="data" r="0" i="0">
      <x v="449"/>
      <x v="3"/>
    </i>
    <i t="data" r="0" i="0">
      <x v="450"/>
      <x v="5"/>
    </i>
    <i t="data" r="0" i="0">
      <x v="451"/>
      <x v="6"/>
    </i>
    <i t="data" r="0" i="0">
      <x v="452"/>
      <x v="8"/>
    </i>
    <i t="data" r="0" i="0">
      <x v="453"/>
      <x v="10"/>
    </i>
    <i t="data" r="0" i="0">
      <x v="454"/>
      <x v="12"/>
    </i>
    <i t="data" r="0" i="0">
      <x v="455"/>
      <x v="61"/>
    </i>
    <i t="data" r="0" i="0">
      <x v="456"/>
      <x v="31"/>
    </i>
    <i t="data" r="0" i="0">
      <x v="457"/>
      <x v="32"/>
    </i>
    <i t="data" r="0" i="0">
      <x v="458"/>
      <x v="36"/>
    </i>
    <i t="data" r="0" i="0">
      <x v="459"/>
      <x v="37"/>
    </i>
    <i t="data" r="0" i="0">
      <x v="460"/>
      <x v="39"/>
    </i>
    <i t="data" r="0" i="0">
      <x v="461"/>
      <x v="48"/>
    </i>
    <i t="data" r="0" i="0">
      <x v="462"/>
      <x v="49"/>
    </i>
    <i t="data" r="0" i="0">
      <x v="463"/>
      <x v="51"/>
    </i>
    <i t="data" r="0" i="0">
      <x v="464"/>
      <x v="54"/>
    </i>
    <i t="data" r="0" i="0">
      <x v="465"/>
      <x v="69"/>
    </i>
    <i t="data" r="0" i="0">
      <x v="466"/>
      <x v="77"/>
    </i>
    <i t="data" r="0" i="0">
      <x v="467"/>
      <x v="79"/>
    </i>
    <i t="data" r="0" i="0">
      <x v="468"/>
      <x v="85"/>
    </i>
    <i t="data" r="0" i="0">
      <x v="469"/>
      <x v="93"/>
    </i>
    <i t="data" r="0" i="0">
      <x v="470"/>
      <x v="94"/>
    </i>
    <i t="data" r="0" i="0">
      <x v="471"/>
      <x v="0"/>
    </i>
    <i t="data" r="0" i="0">
      <x v="472"/>
      <x v="16"/>
    </i>
    <i t="data" r="0" i="0">
      <x v="473"/>
      <x v="17"/>
    </i>
    <i t="data" r="0" i="0">
      <x v="474"/>
      <x v="20"/>
    </i>
    <i t="data" r="0" i="0">
      <x v="475"/>
      <x v="24"/>
    </i>
    <i t="data" r="0" i="0">
      <x v="476"/>
      <x v="31"/>
    </i>
    <i t="data" r="0" i="0">
      <x v="477"/>
      <x v="32"/>
    </i>
    <i t="data" r="0" i="0">
      <x v="478"/>
      <x v="36"/>
    </i>
    <i t="data" r="0" i="0">
      <x v="479"/>
      <x v="48"/>
    </i>
    <i t="data" r="0" i="0">
      <x v="480"/>
      <x v="49"/>
    </i>
    <i t="data" r="0" i="0">
      <x v="481"/>
      <x v="53"/>
    </i>
    <i t="data" r="0" i="0">
      <x v="482"/>
      <x v="58"/>
    </i>
    <i t="data" r="0" i="0">
      <x v="483"/>
      <x v="59"/>
    </i>
    <i t="data" r="0" i="0">
      <x v="484"/>
      <x v="60"/>
    </i>
    <i t="data" r="0" i="0">
      <x v="485"/>
      <x v="69"/>
    </i>
    <i t="data" r="0" i="0">
      <x v="486"/>
      <x v="72"/>
    </i>
    <i t="data" r="0" i="0">
      <x v="487"/>
      <x v="76"/>
    </i>
    <i t="data" r="0" i="0">
      <x v="488"/>
      <x v="77"/>
    </i>
    <i t="data" r="0" i="0">
      <x v="489"/>
      <x v="79"/>
    </i>
    <i t="data" r="0" i="0">
      <x v="490"/>
      <x v="93"/>
    </i>
    <i t="data" r="0" i="0">
      <x v="491"/>
      <x v="94"/>
    </i>
    <i t="data" r="0" i="0">
      <x v="492"/>
      <x v="0"/>
    </i>
    <i t="data" r="0" i="0">
      <x v="493"/>
      <x v="2"/>
    </i>
    <i t="data" r="0" i="0">
      <x v="494"/>
      <x v="97"/>
    </i>
    <i t="data" r="0" i="0">
      <x v="495"/>
      <x v="4"/>
    </i>
    <i t="data" r="0" i="0">
      <x v="496"/>
      <x v="14"/>
    </i>
    <i t="data" r="0" i="0">
      <x v="497"/>
      <x v="17"/>
    </i>
    <i t="data" r="0" i="0">
      <x v="498"/>
      <x v="23"/>
    </i>
    <i t="data" r="0" i="0">
      <x v="499"/>
      <x v="29"/>
    </i>
    <i t="data" r="0" i="0">
      <x v="500"/>
      <x v="31"/>
    </i>
    <i t="data" r="0" i="0">
      <x v="501"/>
      <x v="32"/>
    </i>
    <i t="data" r="0" i="0">
      <x v="502"/>
      <x v="38"/>
    </i>
    <i t="data" r="0" i="0">
      <x v="503"/>
      <x v="39"/>
    </i>
    <i t="data" r="0" i="0">
      <x v="504"/>
      <x v="40"/>
    </i>
    <i t="data" r="0" i="0">
      <x v="505"/>
      <x v="49"/>
    </i>
    <i t="data" r="0" i="0">
      <x v="506"/>
      <x v="51"/>
    </i>
    <i t="data" r="0" i="0">
      <x v="507"/>
      <x v="55"/>
    </i>
    <i t="data" r="0" i="0">
      <x v="508"/>
      <x v="66"/>
    </i>
    <i t="data" r="0" i="0">
      <x v="509"/>
      <x v="77"/>
    </i>
    <i t="data" r="0" i="0">
      <x v="510"/>
      <x v="79"/>
    </i>
    <i t="data" r="0" i="0">
      <x v="511"/>
      <x v="90"/>
    </i>
    <i t="data" r="0" i="0">
      <x v="512"/>
      <x v="91"/>
    </i>
    <i t="data" r="0" i="0">
      <x v="513"/>
      <x v="93"/>
    </i>
    <i t="data" r="0" i="0">
      <x v="514"/>
      <x v="94"/>
    </i>
    <i t="data" r="0" i="0">
      <x v="515"/>
      <x v="3"/>
    </i>
    <i t="data" r="0" i="0">
      <x v="516"/>
      <x v="5"/>
    </i>
    <i t="data" r="0" i="0">
      <x v="517"/>
      <x v="6"/>
    </i>
    <i t="data" r="0" i="0">
      <x v="518"/>
      <x v="8"/>
    </i>
    <i t="data" r="0" i="0">
      <x v="519"/>
      <x v="10"/>
    </i>
    <i t="data" r="0" i="0">
      <x v="520"/>
      <x v="12"/>
    </i>
    <i t="data" r="0" i="0">
      <x v="521"/>
      <x v="4"/>
    </i>
    <i t="data" r="0" i="0">
      <x v="522"/>
      <x v="13"/>
    </i>
    <i t="data" r="0" i="0">
      <x v="523"/>
      <x v="14"/>
    </i>
    <i t="data" r="0" i="0">
      <x v="524"/>
      <x v="15"/>
    </i>
    <i t="data" r="0" i="0">
      <x v="525"/>
      <x v="17"/>
    </i>
    <i t="data" r="0" i="0">
      <x v="526"/>
      <x v="21"/>
    </i>
    <i t="data" r="0" i="0">
      <x v="527"/>
      <x v="22"/>
    </i>
    <i t="data" r="0" i="0">
      <x v="528"/>
      <x v="23"/>
    </i>
    <i t="data" r="0" i="0">
      <x v="529"/>
      <x v="29"/>
    </i>
    <i t="data" r="0" i="0">
      <x v="530"/>
      <x v="31"/>
    </i>
    <i t="data" r="0" i="0">
      <x v="531"/>
      <x v="32"/>
    </i>
    <i t="data" r="0" i="0">
      <x v="532"/>
      <x v="49"/>
    </i>
    <i t="data" r="0" i="0">
      <x v="533"/>
      <x v="61"/>
    </i>
    <i t="data" r="0" i="0">
      <x v="534"/>
      <x v="77"/>
    </i>
    <i t="data" r="0" i="0">
      <x v="535"/>
      <x v="79"/>
    </i>
    <i t="data" r="0" i="0">
      <x v="536"/>
      <x v="91"/>
    </i>
    <i t="data" r="0" i="0">
      <x v="537"/>
      <x v="94"/>
    </i>
    <i t="data" r="0" i="0">
      <x v="538"/>
      <x v="3"/>
    </i>
    <i t="data" r="0" i="0">
      <x v="539"/>
      <x v="5"/>
    </i>
    <i t="data" r="0" i="0">
      <x v="540"/>
      <x v="6"/>
    </i>
    <i t="data" r="0" i="0">
      <x v="541"/>
      <x v="17"/>
    </i>
    <i t="data" r="0" i="0">
      <x v="542"/>
      <x v="24"/>
    </i>
    <i t="data" r="0" i="0">
      <x v="543"/>
      <x v="31"/>
    </i>
    <i t="data" r="0" i="0">
      <x v="544"/>
      <x v="32"/>
    </i>
    <i t="data" r="0" i="0">
      <x v="545"/>
      <x v="34"/>
    </i>
    <i t="data" r="0" i="0">
      <x v="546"/>
      <x v="35"/>
    </i>
    <i t="data" r="0" i="0">
      <x v="547"/>
      <x v="36"/>
    </i>
    <i t="data" r="0" i="0">
      <x v="548"/>
      <x v="38"/>
    </i>
    <i t="data" r="0" i="0">
      <x v="549"/>
      <x v="39"/>
    </i>
    <i t="data" r="0" i="0">
      <x v="550"/>
      <x v="43"/>
    </i>
    <i t="data" r="0" i="0">
      <x v="551"/>
      <x v="46"/>
    </i>
    <i t="data" r="0" i="0">
      <x v="552"/>
      <x v="48"/>
    </i>
    <i t="data" r="0" i="0">
      <x v="553"/>
      <x v="49"/>
    </i>
    <i t="data" r="0" i="0">
      <x v="554"/>
      <x v="50"/>
    </i>
    <i t="data" r="0" i="0">
      <x v="555"/>
      <x v="51"/>
    </i>
    <i t="data" r="0" i="0">
      <x v="556"/>
      <x v="54"/>
    </i>
    <i t="data" r="0" i="0">
      <x v="557"/>
      <x v="77"/>
    </i>
    <i t="data" r="0" i="0">
      <x v="558"/>
      <x v="79"/>
    </i>
    <i t="data" r="0" i="0">
      <x v="559"/>
      <x v="85"/>
    </i>
    <i t="data" r="0" i="0">
      <x v="560"/>
      <x v="93"/>
    </i>
    <i t="data" r="0" i="0">
      <x v="561"/>
      <x v="94"/>
    </i>
    <i t="data" r="0" i="0">
      <x v="562"/>
      <x v="0"/>
    </i>
    <i t="data" r="0" i="0">
      <x v="563"/>
      <x v="2"/>
    </i>
    <i t="data" r="0" i="0">
      <x v="564"/>
      <x v="16"/>
    </i>
    <i t="data" r="0" i="0">
      <x v="565"/>
      <x v="17"/>
    </i>
    <i t="data" r="0" i="0">
      <x v="566"/>
      <x v="23"/>
    </i>
    <i t="data" r="0" i="0">
      <x v="567"/>
      <x v="29"/>
    </i>
    <i t="data" r="0" i="0">
      <x v="568"/>
      <x v="31"/>
    </i>
    <i t="data" r="0" i="0">
      <x v="569"/>
      <x v="32"/>
    </i>
    <i t="data" r="0" i="0">
      <x v="570"/>
      <x v="48"/>
    </i>
    <i t="data" r="0" i="0">
      <x v="571"/>
      <x v="49"/>
    </i>
    <i t="data" r="0" i="0">
      <x v="572"/>
      <x v="53"/>
    </i>
    <i t="data" r="0" i="0">
      <x v="573"/>
      <x v="54"/>
    </i>
    <i t="data" r="0" i="0">
      <x v="574"/>
      <x v="58"/>
    </i>
    <i t="data" r="0" i="0">
      <x v="575"/>
      <x v="59"/>
    </i>
    <i t="data" r="0" i="0">
      <x v="576"/>
      <x v="60"/>
    </i>
    <i t="data" r="0" i="0">
      <x v="577"/>
      <x v="62"/>
    </i>
    <i t="data" r="0" i="0">
      <x v="578"/>
      <x v="72"/>
    </i>
    <i t="data" r="0" i="0">
      <x v="579"/>
      <x v="76"/>
    </i>
    <i t="data" r="0" i="0">
      <x v="580"/>
      <x v="77"/>
    </i>
    <i t="data" r="0" i="0">
      <x v="581"/>
      <x v="79"/>
    </i>
    <i t="data" r="0" i="0">
      <x v="582"/>
      <x v="93"/>
    </i>
    <i t="data" r="0" i="0">
      <x v="583"/>
      <x v="94"/>
    </i>
    <i t="data" r="0" i="0">
      <x v="584"/>
      <x v="0"/>
    </i>
    <i t="data" r="0" i="0">
      <x v="585"/>
      <x v="1"/>
    </i>
    <i t="data" r="0" i="0">
      <x v="586"/>
      <x v="2"/>
    </i>
    <i t="data" r="0" i="0">
      <x v="587"/>
      <x v="25"/>
    </i>
    <i t="data" r="0" i="0">
      <x v="588"/>
      <x v="26"/>
    </i>
    <i t="data" r="0" i="0">
      <x v="589"/>
      <x v="27"/>
    </i>
    <i t="grand" r="0" i="0">
      <x v="0"/>
    </i>
  </rowItems>
  <colFields count="1">
    <field x="-2"/>
  </colFields>
  <colItems count="2">
    <i t="data" r="0" i="0">
      <x v="0"/>
    </i>
    <i t="data" r="0" i="1">
      <x v="1"/>
    </i>
  </colItems>
  <pageFields count="2">
    <pageField fld="3" hier="-1"/>
    <pageField fld="8" hier="-1"/>
  </pageFields>
  <dataFields count="2">
    <dataField name="Suma de Debe" fld="11" subtotal="sum" showDataAs="normal" baseField="0" baseItem="0"/>
    <dataField name="Suma de Haber" fld="12" subtotal="sum" showDataAs="normal" baseField="0" baseItem="0"/>
  </dataFields>
  <formats count="24">
    <format action="formatting" dxfId="78">
      <pivotArea type="all" dataOnly="0" outline="0" fieldPosition="0"/>
    </format>
    <format action="formatting" dxfId="77">
      <pivotArea field="0" type="button" dataOnly="0" labelOnly="1" outline="0" axis="axisRow" fieldPosition="0"/>
    </format>
    <format action="formatting" dxfId="76">
      <pivotArea field="1" type="button" dataOnly="0" labelOnly="1" outline="0"/>
    </format>
    <format action="formatting" dxfId="75">
      <pivotArea field="10" type="button" dataOnly="0" labelOnly="1" outline="0"/>
    </format>
    <format action="formatting" dxfId="74">
      <pivotArea field="9" type="button" dataOnly="0" labelOnly="1" outline="0"/>
    </format>
    <format action="formatting" dxfId="73">
      <pivotArea field="2" type="button" dataOnly="0" labelOnly="1" outline="0" axis="axisRow" fieldPosition="1"/>
    </format>
    <format action="formatting" dxfId="72">
      <pivotArea type="normal" dataOnly="0" labelOnly="1" grandRow="1" outline="0" fieldPosition="0"/>
    </format>
    <format action="formatting">
      <pivotArea type="all" dataOnly="0" outline="0" fieldPosition="0"/>
    </format>
    <format action="formatting">
      <pivotArea field="0" type="button" dataOnly="0" labelOnly="1" outline="0" axis="axisRow" fieldPosition="0"/>
    </format>
    <format action="formatting">
      <pivotArea field="1" type="button" dataOnly="0" labelOnly="1" outline="0"/>
    </format>
    <format action="formatting">
      <pivotArea field="10" type="button" dataOnly="0" labelOnly="1" outline="0"/>
    </format>
    <format action="formatting">
      <pivotArea field="9" type="button" dataOnly="0" labelOnly="1" outline="0"/>
    </format>
    <format action="formatting">
      <pivotArea field="2" type="button" dataOnly="0" labelOnly="1" outline="0" axis="axisRow" fieldPosition="1"/>
    </format>
    <format action="formatting">
      <pivotArea type="normal" dataOnly="0" labelOnly="1" grandRow="1" outline="0" fieldPosition="0"/>
    </format>
    <format action="formatting" dxfId="71">
      <pivotArea type="normal" dataOnly="1" outline="0" collapsedLevelsAreSubtotals="1" fieldPosition="0"/>
    </format>
    <format action="formatting" dxfId="70">
      <pivotArea type="normal" dataOnly="0" labelOnly="1" outline="0" fieldPosition="0">
        <references count="1">
          <reference field="4294967294">
            <x v="0"/>
            <x v="1"/>
          </reference>
        </references>
      </pivotArea>
    </format>
    <format action="formatting" dxfId="69">
      <pivotArea field="0" type="button" dataOnly="0" labelOnly="1" outline="0" axis="axisRow" fieldPosition="0"/>
    </format>
    <format action="formatting" dxfId="68">
      <pivotArea field="2" type="button" dataOnly="0" labelOnly="1" outline="0" axis="axisRow" fieldPosition="1"/>
    </format>
    <format action="formatting" dxfId="67">
      <pivotArea field="0" type="button" dataOnly="0" labelOnly="1" outline="0" axis="axisRow" fieldPosition="0"/>
    </format>
    <format action="formatting" dxfId="66">
      <pivotArea type="normal" dataOnly="0" labelOnly="1" outline="0" fieldPosition="0">
        <references count="1">
          <reference field="4294967294">
            <x v="0"/>
            <x v="1"/>
          </reference>
        </references>
      </pivotArea>
    </format>
    <format action="formatting" dxfId="65">
      <pivotArea field="2" type="button" dataOnly="0" labelOnly="1" outline="0" axis="axisRow" fieldPosition="1"/>
    </format>
    <format action="formatting" dxfId="64">
      <pivotArea field="0" type="button" dataOnly="0" labelOnly="1" outline="0" axis="axisRow" fieldPosition="0"/>
    </format>
    <format action="formatting" dxfId="63">
      <pivotArea field="2" type="button" dataOnly="0" labelOnly="1" outline="0" axis="axisRow" fieldPosition="1"/>
    </format>
    <format action="formatting" dxfId="62">
      <pivotArea type="normal" dataOnly="0" labelOnly="1" outline="0" fieldPosition="0">
        <references count="1">
          <reference field="4294967294">
            <x v="0"/>
            <x v="1"/>
          </reference>
        </references>
      </pivotArea>
    </format>
  </formats>
  <pivotTableStyleInfo name="PivotStyleLight16"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TablaDinámica3" cacheId="3" dataOnRows="0" dataCaption="Valor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1" r:id="rId1">
  <location ref="H7:L22" firstHeaderRow="1" firstDataRow="2" firstDataCol="3" rowPageCount="4" colPageCount="1"/>
  <pivotFields count="13">
    <pivotField axis="axisRow" showDropDowns="1" compact="0" outline="0" subtotalTop="1" dragToRow="1" dragToCol="1" dragToPage="1" dragToData="1" dragOff="1" showAll="0" topAutoShow="1" itemPageCount="10" sortType="ascending" defaultSubtotal="0">
      <items count="590">
        <item t="data" sd="1" x="50"/>
        <item t="data" sd="1" x="122"/>
        <item t="data" sd="1" x="129"/>
        <item t="data" sd="1" x="138"/>
        <item t="data" sd="1" x="149"/>
        <item t="data" sd="1" x="165"/>
        <item t="data" sd="1" x="168"/>
        <item t="data" sd="1" x="170"/>
        <item t="data" sd="1" x="178"/>
        <item t="data" sd="1" x="183"/>
        <item t="data" sd="1" x="189"/>
        <item t="data" sd="1" x="200"/>
        <item t="data" sd="1" x="232"/>
        <item t="data" sd="1" x="243"/>
        <item t="data" sd="1" x="246"/>
        <item t="data" sd="1" x="263"/>
        <item t="data" sd="1" x="281"/>
        <item t="data" sd="1" x="288"/>
        <item t="data" sd="1" x="292"/>
        <item t="data" sd="1" x="312"/>
        <item t="data" sd="1" x="320"/>
        <item t="data" sd="1" x="328"/>
        <item t="data" sd="1" x="329"/>
        <item t="data" sd="1" x="332"/>
        <item t="data" sd="1" x="333"/>
        <item t="data" sd="1" x="335"/>
        <item t="data" sd="1" x="346"/>
        <item t="data" sd="1" x="363"/>
        <item t="data" sd="1" x="371"/>
        <item t="data" sd="1" x="388"/>
        <item t="data" sd="1" x="397"/>
        <item t="data" sd="1" x="405"/>
        <item t="data" sd="1" x="445"/>
        <item t="data" sd="1" x="447"/>
        <item t="data" sd="1" x="452"/>
        <item t="data" sd="1" x="454"/>
        <item t="data" sd="1" x="469"/>
        <item t="data" sd="1" x="486"/>
        <item t="data" sd="1" x="505"/>
        <item t="data" sd="1" x="522"/>
        <item t="data" sd="1" x="526"/>
        <item t="data" sd="1" x="529"/>
        <item t="data" sd="1" x="550"/>
        <item t="data" sd="1" x="565"/>
        <item t="data" sd="1" x="583"/>
        <item t="data" sd="1" x="0"/>
        <item t="data" sd="1" x="21"/>
        <item t="data" sd="1" x="1"/>
        <item t="data" sd="1" x="15"/>
        <item t="data" sd="1" x="22"/>
        <item t="data" sd="1" x="209"/>
        <item t="data" sd="1" x="216"/>
        <item t="data" sd="1" x="224"/>
        <item t="data" sd="1" x="34"/>
        <item t="data" sd="1" x="58"/>
        <item t="data" sd="1" x="73"/>
        <item t="data" sd="1" x="93"/>
        <item t="data" sd="1" x="105"/>
        <item t="data" sd="1" x="115"/>
        <item t="data" sd="1" x="35"/>
        <item t="data" sd="1" x="59"/>
        <item t="data" sd="1" x="74"/>
        <item t="data" sd="1" x="96"/>
        <item t="data" sd="1" x="106"/>
        <item t="data" sd="1" x="116"/>
        <item t="data" sd="1" x="210"/>
        <item t="data" sd="1" x="217"/>
        <item t="data" sd="1" x="225"/>
        <item t="data" sd="1" x="321"/>
        <item t="data" sd="1" x="430"/>
        <item t="data" sd="1" x="487"/>
        <item t="data" sd="1" x="123"/>
        <item t="data" sd="1" x="130"/>
        <item t="data" sd="1" x="144"/>
        <item t="data" sd="1" x="150"/>
        <item t="data" sd="1" x="166"/>
        <item t="data" sd="1" x="171"/>
        <item t="data" sd="1" x="184"/>
        <item t="data" sd="1" x="190"/>
        <item t="data" sd="1" x="201"/>
        <item t="data" sd="1" x="233"/>
        <item t="data" sd="1" x="244"/>
        <item t="data" sd="1" x="247"/>
        <item t="data" sd="1" x="264"/>
        <item t="data" sd="1" x="289"/>
        <item t="data" sd="1" x="306"/>
        <item t="data" sd="1" x="313"/>
        <item t="data" sd="1" x="322"/>
        <item t="data" sd="1" x="331"/>
        <item t="data" sd="1" x="347"/>
        <item t="data" sd="1" x="364"/>
        <item t="data" sd="1" x="372"/>
        <item t="data" sd="1" x="380"/>
        <item t="data" sd="1" x="381"/>
        <item t="data" sd="1" x="389"/>
        <item t="data" sd="1" x="406"/>
        <item t="data" sd="1" x="409"/>
        <item t="data" sd="1" x="416"/>
        <item t="data" sd="1" x="423"/>
        <item t="data" sd="1" x="431"/>
        <item t="data" sd="1" x="437"/>
        <item t="data" sd="1" x="446"/>
        <item t="data" sd="1" x="448"/>
        <item t="data" sd="1" x="453"/>
        <item t="data" sd="1" x="455"/>
        <item t="data" sd="1" x="467"/>
        <item t="data" sd="1" x="468"/>
        <item t="data" sd="1" x="470"/>
        <item t="data" sd="1" x="478"/>
        <item t="data" sd="1" x="479"/>
        <item t="data" sd="1" x="488"/>
        <item t="data" sd="1" x="504"/>
        <item t="data" sd="1" x="506"/>
        <item t="data" sd="1" x="523"/>
        <item t="data" sd="1" x="527"/>
        <item t="data" sd="1" x="530"/>
        <item t="data" sd="1" x="532"/>
        <item t="data" sd="1" x="533"/>
        <item t="data" sd="1" x="551"/>
        <item t="data" sd="1" x="566"/>
        <item t="data" sd="1" x="582"/>
        <item t="data" sd="1" x="584"/>
        <item t="data" sd="1" x="2"/>
        <item t="data" sd="1" x="16"/>
        <item t="data" sd="1" x="23"/>
        <item t="data" sd="1" x="89"/>
        <item t="data" sd="1" x="111"/>
        <item t="data" sd="1" x="3"/>
        <item t="data" sd="1" x="17"/>
        <item t="data" sd="1" x="24"/>
        <item t="data" sd="1" x="91"/>
        <item t="data" sd="1" x="102"/>
        <item t="data" sd="1" x="112"/>
        <item t="data" sd="1" x="211"/>
        <item t="data" sd="1" x="218"/>
        <item t="data" sd="1" x="230"/>
        <item t="data" sd="1" x="280"/>
        <item t="data" sd="1" x="36"/>
        <item t="data" sd="1" x="75"/>
        <item t="data" sd="1" x="37"/>
        <item t="data" sd="1" x="60"/>
        <item t="data" sd="1" x="76"/>
        <item t="data" sd="1" x="124"/>
        <item t="data" sd="1" x="151"/>
        <item t="data" sd="1" x="167"/>
        <item t="data" sd="1" x="172"/>
        <item t="data" sd="1" x="179"/>
        <item t="data" sd="1" x="185"/>
        <item t="data" sd="1" x="191"/>
        <item t="data" sd="1" x="202"/>
        <item t="data" sd="1" x="234"/>
        <item t="data" sd="1" x="245"/>
        <item t="data" sd="1" x="248"/>
        <item t="data" sd="1" x="265"/>
        <item t="data" sd="1" x="348"/>
        <item t="data" sd="1" x="365"/>
        <item t="data" sd="1" x="382"/>
        <item t="data" sd="1" x="390"/>
        <item t="data" sd="1" x="398"/>
        <item t="data" sd="1" x="407"/>
        <item t="data" sd="1" x="410"/>
        <item t="data" sd="1" x="417"/>
        <item t="data" sd="1" x="424"/>
        <item t="data" sd="1" x="438"/>
        <item t="data" sd="1" x="443"/>
        <item t="data" sd="1" x="444"/>
        <item t="data" sd="1" x="456"/>
        <item t="data" sd="1" x="471"/>
        <item t="data" sd="1" x="480"/>
        <item t="data" sd="1" x="489"/>
        <item t="data" sd="1" x="507"/>
        <item t="data" sd="1" x="524"/>
        <item t="data" sd="1" x="528"/>
        <item t="data" sd="1" x="531"/>
        <item t="data" sd="1" x="552"/>
        <item t="data" sd="1" x="567"/>
        <item t="data" sd="1" x="585"/>
        <item t="data" sd="1" x="4"/>
        <item t="data" sd="1" x="90"/>
        <item t="data" sd="1" x="103"/>
        <item t="data" sd="1" x="113"/>
        <item t="data" sd="1" x="5"/>
        <item t="data" sd="1" x="18"/>
        <item t="data" sd="1" x="25"/>
        <item t="data" sd="1" x="92"/>
        <item t="data" sd="1" x="104"/>
        <item t="data" sd="1" x="114"/>
        <item t="data" sd="1" x="212"/>
        <item t="data" sd="1" x="219"/>
        <item t="data" sd="1" x="38"/>
        <item t="data" sd="1" x="61"/>
        <item t="data" sd="1" x="77"/>
        <item t="data" sd="1" x="94"/>
        <item t="data" sd="1" x="117"/>
        <item t="data" sd="1" x="39"/>
        <item t="data" sd="1" x="62"/>
        <item t="data" sd="1" x="78"/>
        <item t="data" sd="1" x="101"/>
        <item t="data" sd="1" x="213"/>
        <item t="data" sd="1" x="220"/>
        <item t="data" sd="1" x="226"/>
        <item t="data" sd="1" x="586"/>
        <item t="data" sd="1" x="589"/>
        <item t="data" sd="1" x="51"/>
        <item t="data" sd="1" x="125"/>
        <item t="data" sd="1" x="131"/>
        <item t="data" sd="1" x="139"/>
        <item t="data" sd="1" x="152"/>
        <item t="data" sd="1" x="192"/>
        <item t="data" sd="1" x="235"/>
        <item t="data" sd="1" x="249"/>
        <item t="data" sd="1" x="266"/>
        <item t="data" sd="1" x="282"/>
        <item t="data" sd="1" x="323"/>
        <item t="data" sd="1" x="349"/>
        <item t="data" sd="1" x="399"/>
        <item t="data" sd="1" x="449"/>
        <item t="data" sd="1" x="457"/>
        <item t="data" sd="1" x="490"/>
        <item t="data" sd="1" x="508"/>
        <item t="data" sd="1" x="553"/>
        <item t="data" sd="1" x="568"/>
        <item t="data" sd="1" x="6"/>
        <item t="data" sd="1" x="19"/>
        <item t="data" sd="1" x="26"/>
        <item t="data" sd="1" x="214"/>
        <item t="data" sd="1" x="221"/>
        <item t="data" sd="1" x="227"/>
        <item t="data" sd="1" x="40"/>
        <item t="data" sd="1" x="63"/>
        <item t="data" sd="1" x="79"/>
        <item t="data" sd="1" x="95"/>
        <item t="data" sd="1" x="41"/>
        <item t="data" sd="1" x="64"/>
        <item t="data" sd="1" x="80"/>
        <item t="data" sd="1" x="97"/>
        <item t="data" sd="1" x="107"/>
        <item t="data" sd="1" x="118"/>
        <item t="data" sd="1" x="432"/>
        <item t="data" sd="1" x="153"/>
        <item t="data" sd="1" x="173"/>
        <item t="data" sd="1" x="193"/>
        <item t="data" sd="1" x="203"/>
        <item t="data" sd="1" x="236"/>
        <item t="data" sd="1" x="250"/>
        <item t="data" sd="1" x="267"/>
        <item t="data" sd="1" x="283"/>
        <item t="data" sd="1" x="303"/>
        <item t="data" sd="1" x="336"/>
        <item t="data" sd="1" x="350"/>
        <item t="data" sd="1" x="366"/>
        <item t="data" sd="1" x="391"/>
        <item t="data" sd="1" x="458"/>
        <item t="data" sd="1" x="491"/>
        <item t="data" sd="1" x="509"/>
        <item t="data" sd="1" x="569"/>
        <item t="data" sd="1" x="7"/>
        <item t="data" sd="1" x="27"/>
        <item t="data" sd="1" x="42"/>
        <item t="data" sd="1" x="65"/>
        <item t="data" sd="1" x="81"/>
        <item t="data" sd="1" x="145"/>
        <item t="data" sd="1" x="154"/>
        <item t="data" sd="1" x="174"/>
        <item t="data" sd="1" x="204"/>
        <item t="data" sd="1" x="251"/>
        <item t="data" sd="1" x="268"/>
        <item t="data" sd="1" x="293"/>
        <item t="data" sd="1" x="337"/>
        <item t="data" sd="1" x="351"/>
        <item t="data" sd="1" x="367"/>
        <item t="data" sd="1" x="383"/>
        <item t="data" sd="1" x="411"/>
        <item t="data" sd="1" x="418"/>
        <item t="data" sd="1" x="425"/>
        <item t="data" sd="1" x="439"/>
        <item t="data" sd="1" x="472"/>
        <item t="data" sd="1" x="481"/>
        <item t="data" sd="1" x="492"/>
        <item t="data" sd="1" x="510"/>
        <item t="data" sd="1" x="554"/>
        <item t="data" sd="1" x="570"/>
        <item t="data" sd="1" x="8"/>
        <item t="data" sd="1" x="28"/>
        <item t="data" sd="1" x="52"/>
        <item t="data" sd="1" x="126"/>
        <item t="data" sd="1" x="132"/>
        <item t="data" sd="1" x="140"/>
        <item t="data" sd="1" x="155"/>
        <item t="data" sd="1" x="180"/>
        <item t="data" sd="1" x="186"/>
        <item t="data" sd="1" x="194"/>
        <item t="data" sd="1" x="237"/>
        <item t="data" sd="1" x="252"/>
        <item t="data" sd="1" x="269"/>
        <item t="data" sd="1" x="284"/>
        <item t="data" sd="1" x="307"/>
        <item t="data" sd="1" x="314"/>
        <item t="data" sd="1" x="324"/>
        <item t="data" sd="1" x="400"/>
        <item t="data" sd="1" x="459"/>
        <item t="data" sd="1" x="493"/>
        <item t="data" sd="1" x="511"/>
        <item t="data" sd="1" x="539"/>
        <item t="data" sd="1" x="541"/>
        <item t="data" sd="1" x="548"/>
        <item t="data" sd="1" x="571"/>
        <item t="data" sd="1" x="43"/>
        <item t="data" sd="1" x="66"/>
        <item t="data" sd="1" x="82"/>
        <item t="data" sd="1" x="44"/>
        <item t="data" sd="1" x="67"/>
        <item t="data" sd="1" x="83"/>
        <item t="data" sd="1" x="222"/>
        <item t="data" sd="1" x="228"/>
        <item t="data" sd="1" x="53"/>
        <item t="data" sd="1" x="133"/>
        <item t="data" sd="1" x="156"/>
        <item t="data" sd="1" x="169"/>
        <item t="data" sd="1" x="195"/>
        <item t="data" sd="1" x="238"/>
        <item t="data" sd="1" x="253"/>
        <item t="data" sd="1" x="270"/>
        <item t="data" sd="1" x="433"/>
        <item t="data" sd="1" x="494"/>
        <item t="data" sd="1" x="512"/>
        <item t="data" sd="1" x="572"/>
        <item t="data" sd="1" x="45"/>
        <item t="data" sd="1" x="68"/>
        <item t="data" sd="1" x="84"/>
        <item t="data" sd="1" x="98"/>
        <item t="data" sd="1" x="108"/>
        <item t="data" sd="1" x="119"/>
        <item t="data" sd="1" x="54"/>
        <item t="data" sd="1" x="134"/>
        <item t="data" sd="1" x="141"/>
        <item t="data" sd="1" x="157"/>
        <item t="data" sd="1" x="175"/>
        <item t="data" sd="1" x="205"/>
        <item t="data" sd="1" x="254"/>
        <item t="data" sd="1" x="271"/>
        <item t="data" sd="1" x="294"/>
        <item t="data" sd="1" x="304"/>
        <item t="data" sd="1" x="338"/>
        <item t="data" sd="1" x="352"/>
        <item t="data" sd="1" x="373"/>
        <item t="data" sd="1" x="460"/>
        <item t="data" sd="1" x="495"/>
        <item t="data" sd="1" x="513"/>
        <item t="data" sd="1" x="525"/>
        <item t="data" sd="1" x="537"/>
        <item t="data" sd="1" x="542"/>
        <item t="data" sd="1" x="573"/>
        <item t="data" sd="1" x="9"/>
        <item t="data" sd="1" x="29"/>
        <item t="data" sd="1" x="146"/>
        <item t="data" sd="1" x="158"/>
        <item t="data" sd="1" x="176"/>
        <item t="data" sd="1" x="206"/>
        <item t="data" sd="1" x="255"/>
        <item t="data" sd="1" x="272"/>
        <item t="data" sd="1" x="295"/>
        <item t="data" sd="1" x="339"/>
        <item t="data" sd="1" x="374"/>
        <item t="data" sd="1" x="384"/>
        <item t="data" sd="1" x="392"/>
        <item t="data" sd="1" x="412"/>
        <item t="data" sd="1" x="419"/>
        <item t="data" sd="1" x="426"/>
        <item t="data" sd="1" x="440"/>
        <item t="data" sd="1" x="461"/>
        <item t="data" sd="1" x="482"/>
        <item t="data" sd="1" x="496"/>
        <item t="data" sd="1" x="514"/>
        <item t="data" sd="1" x="555"/>
        <item t="data" sd="1" x="574"/>
        <item t="data" sd="1" x="10"/>
        <item t="data" sd="1" x="30"/>
        <item t="data" sd="1" x="231"/>
        <item t="data" sd="1" x="285"/>
        <item t="data" sd="1" x="296"/>
        <item t="data" sd="1" x="308"/>
        <item t="data" sd="1" x="315"/>
        <item t="data" sd="1" x="325"/>
        <item t="data" sd="1" x="353"/>
        <item t="data" sd="1" x="401"/>
        <item t="data" sd="1" x="538"/>
        <item t="data" sd="1" x="540"/>
        <item t="data" sd="1" x="544"/>
        <item t="data" sd="1" x="549"/>
        <item t="data" sd="1" x="556"/>
        <item t="data" sd="1" x="434"/>
        <item t="data" sd="1" x="286"/>
        <item t="data" sd="1" x="297"/>
        <item t="data" sd="1" x="340"/>
        <item t="data" sd="1" x="354"/>
        <item t="data" sd="1" x="368"/>
        <item t="data" sd="1" x="375"/>
        <item t="data" sd="1" x="393"/>
        <item t="data" sd="1" x="462"/>
        <item t="data" sd="1" x="557"/>
        <item t="data" sd="1" x="290"/>
        <item t="data" sd="1" x="298"/>
        <item t="data" sd="1" x="309"/>
        <item t="data" sd="1" x="316"/>
        <item t="data" sd="1" x="341"/>
        <item t="data" sd="1" x="355"/>
        <item t="data" sd="1" x="369"/>
        <item t="data" sd="1" x="376"/>
        <item t="data" sd="1" x="385"/>
        <item t="data" sd="1" x="402"/>
        <item t="data" sd="1" x="413"/>
        <item t="data" sd="1" x="420"/>
        <item t="data" sd="1" x="427"/>
        <item t="data" sd="1" x="441"/>
        <item t="data" sd="1" x="463"/>
        <item t="data" sd="1" x="473"/>
        <item t="data" sd="1" x="483"/>
        <item t="data" sd="1" x="534"/>
        <item t="data" sd="1" x="558"/>
        <item t="data" sd="1" x="587"/>
        <item t="data" sd="1" x="55"/>
        <item t="data" sd="1" x="127"/>
        <item t="data" sd="1" x="135"/>
        <item t="data" sd="1" x="142"/>
        <item t="data" sd="1" x="159"/>
        <item t="data" sd="1" x="181"/>
        <item t="data" sd="1" x="187"/>
        <item t="data" sd="1" x="196"/>
        <item t="data" sd="1" x="239"/>
        <item t="data" sd="1" x="256"/>
        <item t="data" sd="1" x="273"/>
        <item t="data" sd="1" x="299"/>
        <item t="data" sd="1" x="326"/>
        <item t="data" sd="1" x="356"/>
        <item t="data" sd="1" x="403"/>
        <item t="data" sd="1" x="408"/>
        <item t="data" sd="1" x="450"/>
        <item t="data" sd="1" x="464"/>
        <item t="data" sd="1" x="474"/>
        <item t="data" sd="1" x="477"/>
        <item t="data" sd="1" x="497"/>
        <item t="data" sd="1" x="515"/>
        <item t="data" sd="1" x="543"/>
        <item t="data" sd="1" x="559"/>
        <item t="data" sd="1" x="575"/>
        <item t="data" sd="1" x="46"/>
        <item t="data" sd="1" x="69"/>
        <item t="data" sd="1" x="85"/>
        <item t="data" sd="1" x="47"/>
        <item t="data" sd="1" x="70"/>
        <item t="data" sd="1" x="86"/>
        <item t="data" sd="1" x="99"/>
        <item t="data" sd="1" x="109"/>
        <item t="data" sd="1" x="120"/>
        <item t="data" sd="1" x="435"/>
        <item t="data" sd="1" x="257"/>
        <item t="data" sd="1" x="274"/>
        <item t="data" sd="1" x="300"/>
        <item t="data" sd="1" x="305"/>
        <item t="data" sd="1" x="317"/>
        <item t="data" sd="1" x="342"/>
        <item t="data" sd="1" x="357"/>
        <item t="data" sd="1" x="377"/>
        <item t="data" sd="1" x="394"/>
        <item t="data" sd="1" x="465"/>
        <item t="data" sd="1" x="498"/>
        <item t="data" sd="1" x="516"/>
        <item t="data" sd="1" x="535"/>
        <item t="data" sd="1" x="560"/>
        <item t="data" sd="1" x="576"/>
        <item t="data" sd="1" x="11"/>
        <item t="data" sd="1" x="147"/>
        <item t="data" sd="1" x="160"/>
        <item t="data" sd="1" x="177"/>
        <item t="data" sd="1" x="207"/>
        <item t="data" sd="1" x="258"/>
        <item t="data" sd="1" x="275"/>
        <item t="data" sd="1" x="301"/>
        <item t="data" sd="1" x="343"/>
        <item t="data" sd="1" x="358"/>
        <item t="data" sd="1" x="386"/>
        <item t="data" sd="1" x="414"/>
        <item t="data" sd="1" x="421"/>
        <item t="data" sd="1" x="428"/>
        <item t="data" sd="1" x="466"/>
        <item t="data" sd="1" x="475"/>
        <item t="data" sd="1" x="484"/>
        <item t="data" sd="1" x="499"/>
        <item t="data" sd="1" x="517"/>
        <item t="data" sd="1" x="561"/>
        <item t="data" sd="1" x="577"/>
        <item t="data" sd="1" x="12"/>
        <item t="data" sd="1" x="31"/>
        <item t="data" sd="1" x="588"/>
        <item t="data" sd="1" x="56"/>
        <item t="data" sd="1" x="136"/>
        <item t="data" sd="1" x="161"/>
        <item t="data" sd="1" x="197"/>
        <item t="data" sd="1" x="240"/>
        <item t="data" sd="1" x="259"/>
        <item t="data" sd="1" x="276"/>
        <item t="data" sd="1" x="310"/>
        <item t="data" sd="1" x="318"/>
        <item t="data" sd="1" x="327"/>
        <item t="data" sd="1" x="359"/>
        <item t="data" sd="1" x="378"/>
        <item t="data" sd="1" x="404"/>
        <item t="data" sd="1" x="451"/>
        <item t="data" sd="1" x="500"/>
        <item t="data" sd="1" x="518"/>
        <item t="data" sd="1" x="545"/>
        <item t="data" sd="1" x="546"/>
        <item t="data" sd="1" x="562"/>
        <item t="data" sd="1" x="578"/>
        <item t="data" sd="1" x="48"/>
        <item t="data" sd="1" x="71"/>
        <item t="data" sd="1" x="87"/>
        <item t="data" sd="1" x="100"/>
        <item t="data" sd="1" x="110"/>
        <item t="data" sd="1" x="121"/>
        <item t="data" sd="1" x="57"/>
        <item t="data" sd="1" x="128"/>
        <item t="data" sd="1" x="137"/>
        <item t="data" sd="1" x="143"/>
        <item t="data" sd="1" x="162"/>
        <item t="data" sd="1" x="182"/>
        <item t="data" sd="1" x="188"/>
        <item t="data" sd="1" x="198"/>
        <item t="data" sd="1" x="241"/>
        <item t="data" sd="1" x="260"/>
        <item t="data" sd="1" x="277"/>
        <item t="data" sd="1" x="360"/>
        <item t="data" sd="1" x="436"/>
        <item t="data" sd="1" x="501"/>
        <item t="data" sd="1" x="519"/>
        <item t="data" sd="1" x="547"/>
        <item t="data" sd="1" x="579"/>
        <item t="data" sd="1" x="49"/>
        <item t="data" sd="1" x="72"/>
        <item t="data" sd="1" x="88"/>
        <item t="data" sd="1" x="163"/>
        <item t="data" sd="1" x="208"/>
        <item t="data" sd="1" x="261"/>
        <item t="data" sd="1" x="278"/>
        <item t="data" sd="1" x="287"/>
        <item t="data" sd="1" x="291"/>
        <item t="data" sd="1" x="302"/>
        <item t="data" sd="1" x="311"/>
        <item t="data" sd="1" x="319"/>
        <item t="data" sd="1" x="330"/>
        <item t="data" sd="1" x="334"/>
        <item t="data" sd="1" x="344"/>
        <item t="data" sd="1" x="361"/>
        <item t="data" sd="1" x="370"/>
        <item t="data" sd="1" x="379"/>
        <item t="data" sd="1" x="395"/>
        <item t="data" sd="1" x="502"/>
        <item t="data" sd="1" x="520"/>
        <item t="data" sd="1" x="536"/>
        <item t="data" sd="1" x="563"/>
        <item t="data" sd="1" x="580"/>
        <item t="data" sd="1" x="13"/>
        <item t="data" sd="1" x="32"/>
        <item t="data" sd="1" x="148"/>
        <item t="data" sd="1" x="164"/>
        <item t="data" sd="1" x="199"/>
        <item t="data" sd="1" x="242"/>
        <item t="data" sd="1" x="262"/>
        <item t="data" sd="1" x="279"/>
        <item t="data" sd="1" x="345"/>
        <item t="data" sd="1" x="362"/>
        <item t="data" sd="1" x="387"/>
        <item t="data" sd="1" x="396"/>
        <item t="data" sd="1" x="415"/>
        <item t="data" sd="1" x="422"/>
        <item t="data" sd="1" x="429"/>
        <item t="data" sd="1" x="442"/>
        <item t="data" sd="1" x="476"/>
        <item t="data" sd="1" x="485"/>
        <item t="data" sd="1" x="503"/>
        <item t="data" sd="1" x="521"/>
        <item t="data" sd="1" x="564"/>
        <item t="data" sd="1" x="581"/>
        <item t="data" sd="1" x="14"/>
        <item t="data" sd="1" x="20"/>
        <item t="data" sd="1" x="33"/>
        <item t="data" sd="1" x="215"/>
        <item t="data" sd="1" x="223"/>
        <item t="data" sd="1" x="229"/>
      </items>
    </pivotField>
    <pivotField showDropDowns="1" compact="0" outline="0" subtotalTop="1" dragToRow="1" dragToCol="1" dragToPage="1" dragToData="1" dragOff="1" showAll="0" topAutoShow="1" itemPageCount="10" sortType="ascending" defaultSubtotal="0">
      <items count="687">
        <item t="data" sd="1" x="375"/>
        <item t="data" sd="1" x="382"/>
        <item t="data" sd="1" x="406"/>
        <item t="data" sd="1" x="414"/>
        <item t="data" sd="1" x="422"/>
        <item t="data" sd="1" x="423"/>
        <item t="data" sd="1" x="426"/>
        <item t="data" sd="1" x="427"/>
        <item t="data" sd="1" x="429"/>
        <item t="data" sd="1" x="440"/>
        <item t="data" sd="1" x="457"/>
        <item t="data" sd="1" x="465"/>
        <item t="data" sd="1" x="482"/>
        <item t="data" sd="1" x="491"/>
        <item t="data" sd="1" x="499"/>
        <item t="data" sd="1" x="539"/>
        <item t="data" sd="1" x="541"/>
        <item t="data" sd="1" x="546"/>
        <item t="data" sd="1" x="548"/>
        <item t="data" sd="1" x="563"/>
        <item t="data" sd="1" x="580"/>
        <item t="data" sd="1" x="600"/>
        <item t="data" sd="1" x="618"/>
        <item t="data" sd="1" x="622"/>
        <item t="data" sd="1" x="625"/>
        <item t="data" sd="1" x="646"/>
        <item t="data" sd="1" x="661"/>
        <item t="data" sd="1" x="680"/>
        <item t="data" sd="1" x="0"/>
        <item t="data" sd="1" x="21"/>
        <item t="data" sd="1" x="170"/>
        <item t="data" sd="1" x="248"/>
        <item t="data" sd="1" x="310"/>
        <item t="data" sd="1" x="342"/>
        <item t="data" sd="1" x="1"/>
        <item t="data" sd="1" x="15"/>
        <item t="data" sd="1" x="22"/>
        <item t="data" sd="1" x="52"/>
        <item t="data" sd="1" x="138"/>
        <item t="data" sd="1" x="156"/>
        <item t="data" sd="1" x="173"/>
        <item t="data" sd="1" x="199"/>
        <item t="data" sd="1" x="205"/>
        <item t="data" sd="1" x="226"/>
        <item t="data" sd="1" x="249"/>
        <item t="data" sd="1" x="261"/>
        <item t="data" sd="1" x="268"/>
        <item t="data" sd="1" x="276"/>
        <item t="data" sd="1" x="286"/>
        <item t="data" sd="1" x="307"/>
        <item t="data" sd="1" x="313"/>
        <item t="data" sd="1" x="345"/>
        <item t="data" sd="1" x="34"/>
        <item t="data" sd="1" x="50"/>
        <item t="data" sd="1" x="62"/>
        <item t="data" sd="1" x="77"/>
        <item t="data" sd="1" x="97"/>
        <item t="data" sd="1" x="109"/>
        <item t="data" sd="1" x="119"/>
        <item t="data" sd="1" x="126"/>
        <item t="data" sd="1" x="136"/>
        <item t="data" sd="1" x="154"/>
        <item t="data" sd="1" x="171"/>
        <item t="data" sd="1" x="224"/>
        <item t="data" sd="1" x="284"/>
        <item t="data" sd="1" x="311"/>
        <item t="data" sd="1" x="343"/>
        <item t="data" sd="1" x="35"/>
        <item t="data" sd="1" x="51"/>
        <item t="data" sd="1" x="63"/>
        <item t="data" sd="1" x="78"/>
        <item t="data" sd="1" x="100"/>
        <item t="data" sd="1" x="110"/>
        <item t="data" sd="1" x="120"/>
        <item t="data" sd="1" x="127"/>
        <item t="data" sd="1" x="137"/>
        <item t="data" sd="1" x="155"/>
        <item t="data" sd="1" x="172"/>
        <item t="data" sd="1" x="203"/>
        <item t="data" sd="1" x="213"/>
        <item t="data" sd="1" x="218"/>
        <item t="data" sd="1" x="225"/>
        <item t="data" sd="1" x="262"/>
        <item t="data" sd="1" x="269"/>
        <item t="data" sd="1" x="277"/>
        <item t="data" sd="1" x="285"/>
        <item t="data" sd="1" x="312"/>
        <item t="data" sd="1" x="344"/>
        <item t="data" sd="1" x="415"/>
        <item t="data" sd="1" x="581"/>
        <item t="data" sd="1" x="524"/>
        <item t="data" sd="1" x="252"/>
        <item t="data" sd="1" x="383"/>
        <item t="data" sd="1" x="400"/>
        <item t="data" sd="1" x="407"/>
        <item t="data" sd="1" x="416"/>
        <item t="data" sd="1" x="425"/>
        <item t="data" sd="1" x="441"/>
        <item t="data" sd="1" x="458"/>
        <item t="data" sd="1" x="466"/>
        <item t="data" sd="1" x="474"/>
        <item t="data" sd="1" x="475"/>
        <item t="data" sd="1" x="483"/>
        <item t="data" sd="1" x="500"/>
        <item t="data" sd="1" x="503"/>
        <item t="data" sd="1" x="510"/>
        <item t="data" sd="1" x="517"/>
        <item t="data" sd="1" x="525"/>
        <item t="data" sd="1" x="531"/>
        <item t="data" sd="1" x="540"/>
        <item t="data" sd="1" x="542"/>
        <item t="data" sd="1" x="547"/>
        <item t="data" sd="1" x="549"/>
        <item t="data" sd="1" x="561"/>
        <item t="data" sd="1" x="562"/>
        <item t="data" sd="1" x="564"/>
        <item t="data" sd="1" x="572"/>
        <item t="data" sd="1" x="573"/>
        <item t="data" sd="1" x="582"/>
        <item t="data" sd="1" x="599"/>
        <item t="data" sd="1" x="601"/>
        <item t="data" sd="1" x="619"/>
        <item t="data" sd="1" x="623"/>
        <item t="data" sd="1" x="626"/>
        <item t="data" sd="1" x="628"/>
        <item t="data" sd="1" x="629"/>
        <item t="data" sd="1" x="647"/>
        <item t="data" sd="1" x="662"/>
        <item t="data" sd="1" x="679"/>
        <item t="data" sd="1" x="681"/>
        <item t="data" sd="1" x="2"/>
        <item t="data" sd="1" x="16"/>
        <item t="data" sd="1" x="23"/>
        <item t="data" sd="1" x="93"/>
        <item t="data" sd="1" x="115"/>
        <item t="data" sd="1" x="128"/>
        <item t="data" sd="1" x="139"/>
        <item t="data" sd="1" x="174"/>
        <item t="data" sd="1" x="200"/>
        <item t="data" sd="1" x="227"/>
        <item t="data" sd="1" x="250"/>
        <item t="data" sd="1" x="287"/>
        <item t="data" sd="1" x="314"/>
        <item t="data" sd="1" x="346"/>
        <item t="data" sd="1" x="3"/>
        <item t="data" sd="1" x="17"/>
        <item t="data" sd="1" x="24"/>
        <item t="data" sd="1" x="95"/>
        <item t="data" sd="1" x="106"/>
        <item t="data" sd="1" x="116"/>
        <item t="data" sd="1" x="129"/>
        <item t="data" sd="1" x="141"/>
        <item t="data" sd="1" x="165"/>
        <item t="data" sd="1" x="177"/>
        <item t="data" sd="1" x="201"/>
        <item t="data" sd="1" x="206"/>
        <item t="data" sd="1" x="219"/>
        <item t="data" sd="1" x="230"/>
        <item t="data" sd="1" x="251"/>
        <item t="data" sd="1" x="263"/>
        <item t="data" sd="1" x="270"/>
        <item t="data" sd="1" x="282"/>
        <item t="data" sd="1" x="289"/>
        <item t="data" sd="1" x="308"/>
        <item t="data" sd="1" x="317"/>
        <item t="data" sd="1" x="349"/>
        <item t="data" sd="1" x="374"/>
        <item t="data" sd="1" x="36"/>
        <item t="data" sd="1" x="79"/>
        <item t="data" sd="1" x="175"/>
        <item t="data" sd="1" x="228"/>
        <item t="data" sd="1" x="315"/>
        <item t="data" sd="1" x="347"/>
        <item t="data" sd="1" x="37"/>
        <item t="data" sd="1" x="64"/>
        <item t="data" sd="1" x="80"/>
        <item t="data" sd="1" x="140"/>
        <item t="data" sd="1" x="176"/>
        <item t="data" sd="1" x="229"/>
        <item t="data" sd="1" x="288"/>
        <item t="data" sd="1" x="316"/>
        <item t="data" sd="1" x="348"/>
        <item t="data" sd="1" x="442"/>
        <item t="data" sd="1" x="459"/>
        <item t="data" sd="1" x="476"/>
        <item t="data" sd="1" x="484"/>
        <item t="data" sd="1" x="492"/>
        <item t="data" sd="1" x="501"/>
        <item t="data" sd="1" x="504"/>
        <item t="data" sd="1" x="511"/>
        <item t="data" sd="1" x="518"/>
        <item t="data" sd="1" x="532"/>
        <item t="data" sd="1" x="537"/>
        <item t="data" sd="1" x="538"/>
        <item t="data" sd="1" x="550"/>
        <item t="data" sd="1" x="565"/>
        <item t="data" sd="1" x="574"/>
        <item t="data" sd="1" x="583"/>
        <item t="data" sd="1" x="602"/>
        <item t="data" sd="1" x="620"/>
        <item t="data" sd="1" x="624"/>
        <item t="data" sd="1" x="627"/>
        <item t="data" sd="1" x="648"/>
        <item t="data" sd="1" x="663"/>
        <item t="data" sd="1" x="682"/>
        <item t="data" sd="1" x="4"/>
        <item t="data" sd="1" x="94"/>
        <item t="data" sd="1" x="107"/>
        <item t="data" sd="1" x="117"/>
        <item t="data" sd="1" x="130"/>
        <item t="data" sd="1" x="202"/>
        <item t="data" sd="1" x="233"/>
        <item t="data" sd="1" x="292"/>
        <item t="data" sd="1" x="318"/>
        <item t="data" sd="1" x="350"/>
        <item t="data" sd="1" x="5"/>
        <item t="data" sd="1" x="18"/>
        <item t="data" sd="1" x="25"/>
        <item t="data" sd="1" x="96"/>
        <item t="data" sd="1" x="108"/>
        <item t="data" sd="1" x="118"/>
        <item t="data" sd="1" x="180"/>
        <item t="data" sd="1" x="207"/>
        <item t="data" sd="1" x="234"/>
        <item t="data" sd="1" x="254"/>
        <item t="data" sd="1" x="264"/>
        <item t="data" sd="1" x="271"/>
        <item t="data" sd="1" x="293"/>
        <item t="data" sd="1" x="309"/>
        <item t="data" sd="1" x="321"/>
        <item t="data" sd="1" x="353"/>
        <item t="data" sd="1" x="38"/>
        <item t="data" sd="1" x="65"/>
        <item t="data" sd="1" x="81"/>
        <item t="data" sd="1" x="98"/>
        <item t="data" sd="1" x="121"/>
        <item t="data" sd="1" x="178"/>
        <item t="data" sd="1" x="231"/>
        <item t="data" sd="1" x="253"/>
        <item t="data" sd="1" x="290"/>
        <item t="data" sd="1" x="319"/>
        <item t="data" sd="1" x="351"/>
        <item t="data" sd="1" x="39"/>
        <item t="data" sd="1" x="66"/>
        <item t="data" sd="1" x="82"/>
        <item t="data" sd="1" x="105"/>
        <item t="data" sd="1" x="131"/>
        <item t="data" sd="1" x="179"/>
        <item t="data" sd="1" x="214"/>
        <item t="data" sd="1" x="220"/>
        <item t="data" sd="1" x="232"/>
        <item t="data" sd="1" x="265"/>
        <item t="data" sd="1" x="272"/>
        <item t="data" sd="1" x="278"/>
        <item t="data" sd="1" x="291"/>
        <item t="data" sd="1" x="320"/>
        <item t="data" sd="1" x="352"/>
        <item t="data" sd="1" x="683"/>
        <item t="data" sd="1" x="686"/>
        <item t="data" sd="1" x="376"/>
        <item t="data" sd="1" x="417"/>
        <item t="data" sd="1" x="443"/>
        <item t="data" sd="1" x="493"/>
        <item t="data" sd="1" x="543"/>
        <item t="data" sd="1" x="551"/>
        <item t="data" sd="1" x="584"/>
        <item t="data" sd="1" x="603"/>
        <item t="data" sd="1" x="649"/>
        <item t="data" sd="1" x="664"/>
        <item t="data" sd="1" x="6"/>
        <item t="data" sd="1" x="19"/>
        <item t="data" sd="1" x="26"/>
        <item t="data" sd="1" x="142"/>
        <item t="data" sd="1" x="181"/>
        <item t="data" sd="1" x="235"/>
        <item t="data" sd="1" x="266"/>
        <item t="data" sd="1" x="273"/>
        <item t="data" sd="1" x="279"/>
        <item t="data" sd="1" x="294"/>
        <item t="data" sd="1" x="322"/>
        <item t="data" sd="1" x="354"/>
        <item t="data" sd="1" x="40"/>
        <item t="data" sd="1" x="53"/>
        <item t="data" sd="1" x="67"/>
        <item t="data" sd="1" x="83"/>
        <item t="data" sd="1" x="99"/>
        <item t="data" sd="1" x="132"/>
        <item t="data" sd="1" x="143"/>
        <item t="data" sd="1" x="157"/>
        <item t="data" sd="1" x="182"/>
        <item t="data" sd="1" x="236"/>
        <item t="data" sd="1" x="295"/>
        <item t="data" sd="1" x="323"/>
        <item t="data" sd="1" x="355"/>
        <item t="data" sd="1" x="41"/>
        <item t="data" sd="1" x="54"/>
        <item t="data" sd="1" x="68"/>
        <item t="data" sd="1" x="84"/>
        <item t="data" sd="1" x="101"/>
        <item t="data" sd="1" x="111"/>
        <item t="data" sd="1" x="122"/>
        <item t="data" sd="1" x="144"/>
        <item t="data" sd="1" x="158"/>
        <item t="data" sd="1" x="183"/>
        <item t="data" sd="1" x="237"/>
        <item t="data" sd="1" x="296"/>
        <item t="data" sd="1" x="324"/>
        <item t="data" sd="1" x="356"/>
        <item t="data" sd="1" x="526"/>
        <item t="data" sd="1" x="377"/>
        <item t="data" sd="1" x="386"/>
        <item t="data" sd="1" x="397"/>
        <item t="data" sd="1" x="430"/>
        <item t="data" sd="1" x="444"/>
        <item t="data" sd="1" x="460"/>
        <item t="data" sd="1" x="485"/>
        <item t="data" sd="1" x="552"/>
        <item t="data" sd="1" x="585"/>
        <item t="data" sd="1" x="604"/>
        <item t="data" sd="1" x="665"/>
        <item t="data" sd="1" x="7"/>
        <item t="data" sd="1" x="27"/>
        <item t="data" sd="1" x="184"/>
        <item t="data" sd="1" x="208"/>
        <item t="data" sd="1" x="255"/>
        <item t="data" sd="1" x="325"/>
        <item t="data" sd="1" x="357"/>
        <item t="data" sd="1" x="42"/>
        <item t="data" sd="1" x="69"/>
        <item t="data" sd="1" x="85"/>
        <item t="data" sd="1" x="185"/>
        <item t="data" sd="1" x="238"/>
        <item t="data" sd="1" x="297"/>
        <item t="data" sd="1" x="326"/>
        <item t="data" sd="1" x="358"/>
        <item t="data" sd="1" x="387"/>
        <item t="data" sd="1" x="431"/>
        <item t="data" sd="1" x="445"/>
        <item t="data" sd="1" x="461"/>
        <item t="data" sd="1" x="477"/>
        <item t="data" sd="1" x="505"/>
        <item t="data" sd="1" x="512"/>
        <item t="data" sd="1" x="519"/>
        <item t="data" sd="1" x="533"/>
        <item t="data" sd="1" x="566"/>
        <item t="data" sd="1" x="575"/>
        <item t="data" sd="1" x="586"/>
        <item t="data" sd="1" x="605"/>
        <item t="data" sd="1" x="650"/>
        <item t="data" sd="1" x="666"/>
        <item t="data" sd="1" x="8"/>
        <item t="data" sd="1" x="28"/>
        <item t="data" sd="1" x="166"/>
        <item t="data" sd="1" x="186"/>
        <item t="data" sd="1" x="209"/>
        <item t="data" sd="1" x="256"/>
        <item t="data" sd="1" x="327"/>
        <item t="data" sd="1" x="359"/>
        <item t="data" sd="1" x="378"/>
        <item t="data" sd="1" x="401"/>
        <item t="data" sd="1" x="408"/>
        <item t="data" sd="1" x="418"/>
        <item t="data" sd="1" x="494"/>
        <item t="data" sd="1" x="553"/>
        <item t="data" sd="1" x="587"/>
        <item t="data" sd="1" x="606"/>
        <item t="data" sd="1" x="635"/>
        <item t="data" sd="1" x="637"/>
        <item t="data" sd="1" x="644"/>
        <item t="data" sd="1" x="667"/>
        <item t="data" sd="1" x="43"/>
        <item t="data" sd="1" x="70"/>
        <item t="data" sd="1" x="86"/>
        <item t="data" sd="1" x="145"/>
        <item t="data" sd="1" x="159"/>
        <item t="data" sd="1" x="187"/>
        <item t="data" sd="1" x="239"/>
        <item t="data" sd="1" x="298"/>
        <item t="data" sd="1" x="328"/>
        <item t="data" sd="1" x="360"/>
        <item t="data" sd="1" x="44"/>
        <item t="data" sd="1" x="55"/>
        <item t="data" sd="1" x="71"/>
        <item t="data" sd="1" x="87"/>
        <item t="data" sd="1" x="133"/>
        <item t="data" sd="1" x="146"/>
        <item t="data" sd="1" x="160"/>
        <item t="data" sd="1" x="188"/>
        <item t="data" sd="1" x="215"/>
        <item t="data" sd="1" x="221"/>
        <item t="data" sd="1" x="240"/>
        <item t="data" sd="1" x="274"/>
        <item t="data" sd="1" x="280"/>
        <item t="data" sd="1" x="299"/>
        <item t="data" sd="1" x="329"/>
        <item t="data" sd="1" x="361"/>
        <item t="data" sd="1" x="589"/>
        <item t="data" sd="1" x="607"/>
        <item t="data" sd="1" x="668"/>
        <item t="data" sd="1" x="45"/>
        <item t="data" sd="1" x="56"/>
        <item t="data" sd="1" x="72"/>
        <item t="data" sd="1" x="88"/>
        <item t="data" sd="1" x="147"/>
        <item t="data" sd="1" x="189"/>
        <item t="data" sd="1" x="204"/>
        <item t="data" sd="1" x="241"/>
        <item t="data" sd="1" x="300"/>
        <item t="data" sd="1" x="330"/>
        <item t="data" sd="1" x="362"/>
        <item t="data" sd="1" x="527"/>
        <item t="data" sd="1" x="588"/>
        <item t="data" sd="1" x="608"/>
        <item t="data" sd="1" x="669"/>
        <item t="data" sd="1" x="102"/>
        <item t="data" sd="1" x="112"/>
        <item t="data" sd="1" x="123"/>
        <item t="data" sd="1" x="148"/>
        <item t="data" sd="1" x="242"/>
        <item t="data" sd="1" x="301"/>
        <item t="data" sd="1" x="331"/>
        <item t="data" sd="1" x="363"/>
        <item t="data" sd="1" x="388"/>
        <item t="data" sd="1" x="398"/>
        <item t="data" sd="1" x="432"/>
        <item t="data" sd="1" x="446"/>
        <item t="data" sd="1" x="467"/>
        <item t="data" sd="1" x="554"/>
        <item t="data" sd="1" x="590"/>
        <item t="data" sd="1" x="609"/>
        <item t="data" sd="1" x="621"/>
        <item t="data" sd="1" x="633"/>
        <item t="data" sd="1" x="638"/>
        <item t="data" sd="1" x="670"/>
        <item t="data" sd="1" x="9"/>
        <item t="data" sd="1" x="29"/>
        <item t="data" sd="1" x="57"/>
        <item t="data" sd="1" x="149"/>
        <item t="data" sd="1" x="161"/>
        <item t="data" sd="1" x="190"/>
        <item t="data" sd="1" x="210"/>
        <item t="data" sd="1" x="257"/>
        <item t="data" sd="1" x="332"/>
        <item t="data" sd="1" x="364"/>
        <item t="data" sd="1" x="389"/>
        <item t="data" sd="1" x="433"/>
        <item t="data" sd="1" x="468"/>
        <item t="data" sd="1" x="478"/>
        <item t="data" sd="1" x="486"/>
        <item t="data" sd="1" x="506"/>
        <item t="data" sd="1" x="513"/>
        <item t="data" sd="1" x="520"/>
        <item t="data" sd="1" x="534"/>
        <item t="data" sd="1" x="555"/>
        <item t="data" sd="1" x="576"/>
        <item t="data" sd="1" x="591"/>
        <item t="data" sd="1" x="610"/>
        <item t="data" sd="1" x="651"/>
        <item t="data" sd="1" x="671"/>
        <item t="data" sd="1" x="10"/>
        <item t="data" sd="1" x="30"/>
        <item t="data" sd="1" x="167"/>
        <item t="data" sd="1" x="191"/>
        <item t="data" sd="1" x="211"/>
        <item t="data" sd="1" x="258"/>
        <item t="data" sd="1" x="283"/>
        <item t="data" sd="1" x="333"/>
        <item t="data" sd="1" x="365"/>
        <item t="data" sd="1" x="379"/>
        <item t="data" sd="1" x="390"/>
        <item t="data" sd="1" x="402"/>
        <item t="data" sd="1" x="409"/>
        <item t="data" sd="1" x="419"/>
        <item t="data" sd="1" x="447"/>
        <item t="data" sd="1" x="495"/>
        <item t="data" sd="1" x="634"/>
        <item t="data" sd="1" x="636"/>
        <item t="data" sd="1" x="640"/>
        <item t="data" sd="1" x="645"/>
        <item t="data" sd="1" x="652"/>
        <item t="data" sd="1" x="528"/>
        <item t="data" sd="1" x="380"/>
        <item t="data" sd="1" x="391"/>
        <item t="data" sd="1" x="434"/>
        <item t="data" sd="1" x="448"/>
        <item t="data" sd="1" x="462"/>
        <item t="data" sd="1" x="469"/>
        <item t="data" sd="1" x="487"/>
        <item t="data" sd="1" x="556"/>
        <item t="data" sd="1" x="653"/>
        <item t="data" sd="1" x="384"/>
        <item t="data" sd="1" x="392"/>
        <item t="data" sd="1" x="403"/>
        <item t="data" sd="1" x="410"/>
        <item t="data" sd="1" x="435"/>
        <item t="data" sd="1" x="449"/>
        <item t="data" sd="1" x="463"/>
        <item t="data" sd="1" x="470"/>
        <item t="data" sd="1" x="479"/>
        <item t="data" sd="1" x="496"/>
        <item t="data" sd="1" x="507"/>
        <item t="data" sd="1" x="514"/>
        <item t="data" sd="1" x="521"/>
        <item t="data" sd="1" x="535"/>
        <item t="data" sd="1" x="557"/>
        <item t="data" sd="1" x="567"/>
        <item t="data" sd="1" x="577"/>
        <item t="data" sd="1" x="630"/>
        <item t="data" sd="1" x="654"/>
        <item t="data" sd="1" x="684"/>
        <item t="data" sd="1" x="393"/>
        <item t="data" sd="1" x="420"/>
        <item t="data" sd="1" x="450"/>
        <item t="data" sd="1" x="497"/>
        <item t="data" sd="1" x="502"/>
        <item t="data" sd="1" x="544"/>
        <item t="data" sd="1" x="558"/>
        <item t="data" sd="1" x="568"/>
        <item t="data" sd="1" x="571"/>
        <item t="data" sd="1" x="592"/>
        <item t="data" sd="1" x="611"/>
        <item t="data" sd="1" x="639"/>
        <item t="data" sd="1" x="655"/>
        <item t="data" sd="1" x="672"/>
        <item t="data" sd="1" x="46"/>
        <item t="data" sd="1" x="58"/>
        <item t="data" sd="1" x="73"/>
        <item t="data" sd="1" x="89"/>
        <item t="data" sd="1" x="150"/>
        <item t="data" sd="1" x="162"/>
        <item t="data" sd="1" x="192"/>
        <item t="data" sd="1" x="243"/>
        <item t="data" sd="1" x="302"/>
        <item t="data" sd="1" x="334"/>
        <item t="data" sd="1" x="366"/>
        <item t="data" sd="1" x="47"/>
        <item t="data" sd="1" x="59"/>
        <item t="data" sd="1" x="74"/>
        <item t="data" sd="1" x="90"/>
        <item t="data" sd="1" x="103"/>
        <item t="data" sd="1" x="113"/>
        <item t="data" sd="1" x="124"/>
        <item t="data" sd="1" x="134"/>
        <item t="data" sd="1" x="151"/>
        <item t="data" sd="1" x="163"/>
        <item t="data" sd="1" x="193"/>
        <item t="data" sd="1" x="216"/>
        <item t="data" sd="1" x="222"/>
        <item t="data" sd="1" x="244"/>
        <item t="data" sd="1" x="303"/>
        <item t="data" sd="1" x="335"/>
        <item t="data" sd="1" x="367"/>
        <item t="data" sd="1" x="529"/>
        <item t="data" sd="1" x="394"/>
        <item t="data" sd="1" x="399"/>
        <item t="data" sd="1" x="411"/>
        <item t="data" sd="1" x="436"/>
        <item t="data" sd="1" x="451"/>
        <item t="data" sd="1" x="471"/>
        <item t="data" sd="1" x="488"/>
        <item t="data" sd="1" x="559"/>
        <item t="data" sd="1" x="593"/>
        <item t="data" sd="1" x="612"/>
        <item t="data" sd="1" x="631"/>
        <item t="data" sd="1" x="656"/>
        <item t="data" sd="1" x="673"/>
        <item t="data" sd="1" x="11"/>
        <item t="data" sd="1" x="336"/>
        <item t="data" sd="1" x="368"/>
        <item t="data" sd="1" x="395"/>
        <item t="data" sd="1" x="437"/>
        <item t="data" sd="1" x="452"/>
        <item t="data" sd="1" x="480"/>
        <item t="data" sd="1" x="508"/>
        <item t="data" sd="1" x="515"/>
        <item t="data" sd="1" x="522"/>
        <item t="data" sd="1" x="560"/>
        <item t="data" sd="1" x="569"/>
        <item t="data" sd="1" x="578"/>
        <item t="data" sd="1" x="594"/>
        <item t="data" sd="1" x="613"/>
        <item t="data" sd="1" x="657"/>
        <item t="data" sd="1" x="674"/>
        <item t="data" sd="1" x="12"/>
        <item t="data" sd="1" x="31"/>
        <item t="data" sd="1" x="168"/>
        <item t="data" sd="1" x="194"/>
        <item t="data" sd="1" x="212"/>
        <item t="data" sd="1" x="259"/>
        <item t="data" sd="1" x="337"/>
        <item t="data" sd="1" x="369"/>
        <item t="data" sd="1" x="685"/>
        <item t="data" sd="1" x="404"/>
        <item t="data" sd="1" x="412"/>
        <item t="data" sd="1" x="421"/>
        <item t="data" sd="1" x="453"/>
        <item t="data" sd="1" x="472"/>
        <item t="data" sd="1" x="498"/>
        <item t="data" sd="1" x="545"/>
        <item t="data" sd="1" x="595"/>
        <item t="data" sd="1" x="614"/>
        <item t="data" sd="1" x="641"/>
        <item t="data" sd="1" x="642"/>
        <item t="data" sd="1" x="658"/>
        <item t="data" sd="1" x="675"/>
        <item t="data" sd="1" x="48"/>
        <item t="data" sd="1" x="60"/>
        <item t="data" sd="1" x="75"/>
        <item t="data" sd="1" x="91"/>
        <item t="data" sd="1" x="104"/>
        <item t="data" sd="1" x="114"/>
        <item t="data" sd="1" x="125"/>
        <item t="data" sd="1" x="152"/>
        <item t="data" sd="1" x="195"/>
        <item t="data" sd="1" x="245"/>
        <item t="data" sd="1" x="304"/>
        <item t="data" sd="1" x="338"/>
        <item t="data" sd="1" x="370"/>
        <item t="data" sd="1" x="454"/>
        <item t="data" sd="1" x="596"/>
        <item t="data" sd="1" x="615"/>
        <item t="data" sd="1" x="643"/>
        <item t="data" sd="1" x="676"/>
        <item t="data" sd="1" x="49"/>
        <item t="data" sd="1" x="61"/>
        <item t="data" sd="1" x="76"/>
        <item t="data" sd="1" x="92"/>
        <item t="data" sd="1" x="135"/>
        <item t="data" sd="1" x="153"/>
        <item t="data" sd="1" x="164"/>
        <item t="data" sd="1" x="196"/>
        <item t="data" sd="1" x="217"/>
        <item t="data" sd="1" x="223"/>
        <item t="data" sd="1" x="246"/>
        <item t="data" sd="1" x="305"/>
        <item t="data" sd="1" x="339"/>
        <item t="data" sd="1" x="371"/>
        <item t="data" sd="1" x="530"/>
        <item t="data" sd="1" x="381"/>
        <item t="data" sd="1" x="385"/>
        <item t="data" sd="1" x="396"/>
        <item t="data" sd="1" x="405"/>
        <item t="data" sd="1" x="413"/>
        <item t="data" sd="1" x="424"/>
        <item t="data" sd="1" x="428"/>
        <item t="data" sd="1" x="438"/>
        <item t="data" sd="1" x="455"/>
        <item t="data" sd="1" x="464"/>
        <item t="data" sd="1" x="473"/>
        <item t="data" sd="1" x="489"/>
        <item t="data" sd="1" x="597"/>
        <item t="data" sd="1" x="616"/>
        <item t="data" sd="1" x="632"/>
        <item t="data" sd="1" x="659"/>
        <item t="data" sd="1" x="677"/>
        <item t="data" sd="1" x="13"/>
        <item t="data" sd="1" x="32"/>
        <item t="data" sd="1" x="197"/>
        <item t="data" sd="1" x="260"/>
        <item t="data" sd="1" x="340"/>
        <item t="data" sd="1" x="372"/>
        <item t="data" sd="1" x="439"/>
        <item t="data" sd="1" x="456"/>
        <item t="data" sd="1" x="481"/>
        <item t="data" sd="1" x="490"/>
        <item t="data" sd="1" x="509"/>
        <item t="data" sd="1" x="516"/>
        <item t="data" sd="1" x="523"/>
        <item t="data" sd="1" x="536"/>
        <item t="data" sd="1" x="570"/>
        <item t="data" sd="1" x="579"/>
        <item t="data" sd="1" x="598"/>
        <item t="data" sd="1" x="617"/>
        <item t="data" sd="1" x="660"/>
        <item t="data" sd="1" x="678"/>
        <item t="data" sd="1" x="14"/>
        <item t="data" sd="1" x="20"/>
        <item t="data" sd="1" x="33"/>
        <item t="data" sd="1" x="169"/>
        <item t="data" sd="1" x="198"/>
        <item t="data" sd="1" x="247"/>
        <item t="data" sd="1" x="267"/>
        <item t="data" sd="1" x="275"/>
        <item t="data" sd="1" x="281"/>
        <item t="data" sd="1" x="306"/>
        <item t="data" sd="1" x="341"/>
        <item t="data" sd="1" x="373"/>
      </items>
    </pivotField>
    <pivotField axis="axisRow" showDropDowns="1" compact="0" outline="0" subtotalTop="1" dragToRow="1" dragToCol="1" dragToPage="1" dragToData="1" dragOff="1" showAll="0" topAutoShow="1" itemPageCount="10" sortType="ascending" defaultSubtotal="0">
      <items count="99">
        <item t="data" h="1" sd="1" x="0"/>
        <item t="data" h="1" sd="1" x="1"/>
        <item t="data" h="1" sd="1" x="2"/>
        <item t="data" h="1" sd="1" x="3"/>
        <item t="data" h="1" sd="1" x="4"/>
        <item t="data" h="1" sd="1" x="5"/>
        <item t="data" h="1" sd="1" x="6"/>
        <item t="data" h="1" sd="1" x="7"/>
        <item t="data" h="1" sd="1" x="8"/>
        <item t="data" h="1" sd="1" x="9"/>
        <item t="data" h="1" sd="1" x="10"/>
        <item t="data" h="1" sd="1" x="11"/>
        <item t="data" h="1" sd="1" x="12"/>
        <item t="data" h="1" sd="1" x="13"/>
        <item t="data" h="1" sd="1" x="14"/>
        <item t="data" h="1" sd="1" x="15"/>
        <item t="data" h="1" sd="1" x="16"/>
        <item t="data" h="1" sd="1" x="17"/>
        <item t="data" h="1" sd="1" x="18"/>
        <item t="data" h="1" sd="1" x="19"/>
        <item t="data" h="1" sd="1" x="20"/>
        <item t="data" h="1" sd="1" x="21"/>
        <item t="data" h="1" sd="1" x="22"/>
        <item t="data" h="1" sd="1" x="23"/>
        <item t="data" sd="1" x="24"/>
        <item t="data" h="1" sd="1" x="25"/>
        <item t="data" h="1" sd="1" x="26"/>
        <item t="data" h="1" sd="1" x="27"/>
        <item t="data" h="1" sd="1" x="28"/>
        <item t="data" h="1" sd="1" x="29"/>
        <item t="data" h="1" sd="1" x="30"/>
        <item t="data" h="1" sd="1" x="31"/>
        <item t="data" h="1" sd="1" x="32"/>
        <item t="data" h="1" sd="1" x="33"/>
        <item t="data" h="1" sd="1" x="34"/>
        <item t="data" h="1" sd="1" x="35"/>
        <item t="data" h="1" sd="1" x="36"/>
        <item t="data" h="1" sd="1" x="37"/>
        <item t="data" h="1" sd="1" x="38"/>
        <item t="data" h="1" sd="1" x="39"/>
        <item t="data" h="1" sd="1" x="40"/>
        <item t="data" h="1" sd="1" x="41"/>
        <item t="data" h="1" sd="1" x="42"/>
        <item t="data" h="1" sd="1" x="43"/>
        <item t="data" h="1" sd="1" x="44"/>
        <item t="data" h="1" sd="1" x="45"/>
        <item t="data" h="1" sd="1" x="46"/>
        <item t="data" h="1" sd="1" x="47"/>
        <item t="data" h="1" sd="1" x="48"/>
        <item t="data" h="1" sd="1" x="49"/>
        <item t="data" h="1" sd="1" x="50"/>
        <item t="data" h="1" sd="1" x="51"/>
        <item t="data" h="1" sd="1" x="52"/>
        <item t="data" h="1" sd="1" x="53"/>
        <item t="data" h="1" sd="1" x="54"/>
        <item t="data" h="1" sd="1" x="55"/>
        <item t="data" h="1" sd="1" x="56"/>
        <item t="data" h="1" sd="1" x="57"/>
        <item t="data" h="1" sd="1" x="58"/>
        <item t="data" h="1" sd="1" x="59"/>
        <item t="data" h="1" sd="1" x="60"/>
        <item t="data" h="1" sd="1" x="61"/>
        <item t="data" h="1" sd="1" x="62"/>
        <item t="data" h="1" sd="1" x="63"/>
        <item t="data" h="1" sd="1" x="64"/>
        <item t="data" h="1" sd="1" x="65"/>
        <item t="data" h="1" sd="1" x="66"/>
        <item t="data" h="1" sd="1" x="67"/>
        <item t="data" h="1" sd="1" x="68"/>
        <item t="data" h="1" sd="1" x="69"/>
        <item t="data" h="1" sd="1" x="70"/>
        <item t="data" h="1" sd="1" x="71"/>
        <item t="data" h="1" sd="1" x="72"/>
        <item t="data" h="1" sd="1" x="73"/>
        <item t="data" h="1" sd="1" x="74"/>
        <item t="data" h="1" sd="1" x="75"/>
        <item t="data" h="1" sd="1" x="76"/>
        <item t="data" h="1" sd="1" x="77"/>
        <item t="data" h="1" sd="1" x="78"/>
        <item t="data" h="1" sd="1" x="79"/>
        <item t="data" h="1" sd="1" x="80"/>
        <item t="data" h="1" sd="1" x="81"/>
        <item t="data" h="1" sd="1" x="82"/>
        <item t="data" h="1" sd="1" x="83"/>
        <item t="data" h="1" sd="1" x="84"/>
        <item t="data" h="1" sd="1" x="85"/>
        <item t="data" h="1" sd="1" x="86"/>
        <item t="data" h="1" sd="1" x="87"/>
        <item t="data" h="1" sd="1" x="88"/>
        <item t="data" h="1" sd="1" x="89"/>
        <item t="data" h="1" sd="1" x="90"/>
        <item t="data" h="1" sd="1" x="91"/>
        <item t="data" h="1" sd="1" x="92"/>
        <item t="data" h="1" sd="1" x="93"/>
        <item t="data" h="1" sd="1" x="94"/>
        <item t="data" h="1" sd="1" x="95"/>
        <item t="data" h="1" sd="1" x="96"/>
        <item t="data" h="1" sd="1" x="97"/>
        <item t="data" h="1" sd="1" x="98"/>
      </items>
    </pivotField>
    <pivotField axis="axisPage" showDropDowns="1" compact="0" outline="0" subtotalTop="1" dragToRow="1" dragToCol="1" multipleItemSelectionAllowed="1" dragToPage="1" dragToData="1" dragOff="1" showAll="0" topAutoShow="1" itemPageCount="10" sortType="manual" defaultSubtotal="0">
      <items count="6">
        <item t="data" sd="1" x="0"/>
        <item t="data" sd="1" x="1"/>
        <item t="data" sd="1" x="2"/>
        <item t="data" sd="1" x="3"/>
        <item t="data" sd="1" x="4"/>
        <item t="data" sd="1" x="5"/>
      </items>
    </pivotField>
    <pivotField showDropDowns="1" compact="0" outline="0" subtotalTop="1" dragToRow="1" dragToCol="1" dragToPage="1" dragToData="1" dragOff="1" showAll="0" topAutoShow="1" itemPageCount="10" sortType="manual" defaultSubtotal="0"/>
    <pivotField showDropDowns="1" compact="0" numFmtId="164" outline="0" subtotalTop="0" dragToRow="1" dragToCol="1" dragToPage="1" dragToData="1" dragOff="1" showAll="0" topAutoShow="1" itemPageCount="10" sortType="manual" defaultSubtotal="0"/>
    <pivotField axis="axisRow" showDropDowns="1" compact="0" outline="0" subtotalTop="1" dragToRow="1" dragToCol="1" multipleItemSelectionAllowed="1" dragToPage="1" dragToData="1" dragOff="1" showAll="0" topAutoShow="1" itemPageCount="10" sortType="manual" defaultSubtotal="0">
      <items count="6">
        <item t="data" sd="1" x="4"/>
        <item t="data" sd="1" x="0"/>
        <item t="data" sd="1" x="1"/>
        <item t="data" sd="1" x="2"/>
        <item t="data" sd="1" x="3"/>
        <item t="data" sd="1" x="5"/>
      </items>
    </pivotField>
    <pivotField showDropDowns="1" compact="0" outline="0" subtotalTop="1" dragToRow="1" dragToCol="1" dragToPage="1" dragToData="1" dragOff="1" showAll="0" topAutoShow="1" itemPageCount="10" sortType="manual" defaultSubtotal="0"/>
    <pivotField axis="axisPage" showDropDowns="1" compact="0" outline="0" subtotalTop="1" dragToRow="1" dragToCol="1" dragToPage="1" dragToData="1" dragOff="1" showAll="0" topAutoShow="1" itemPageCount="10" sortType="manual" defaultSubtotal="0">
      <items count="335">
        <item t="data" sd="1" x="0"/>
        <item t="data" sd="1" x="1"/>
        <item t="data" sd="1" x="2"/>
        <item t="data" sd="1" x="3"/>
        <item t="data" sd="1" x="4"/>
        <item t="data" sd="1" x="7"/>
        <item t="data" sd="1" x="16"/>
        <item t="data" sd="1" x="6"/>
        <item t="data" sd="1" x="5"/>
        <item t="data" sd="1" x="17"/>
        <item t="data" sd="1" x="50"/>
        <item t="data" sd="1" x="51"/>
        <item t="data" sd="1" x="52"/>
        <item t="data" sd="1" x="53"/>
        <item t="data" sd="1" x="54"/>
        <item t="data" sd="1" x="55"/>
        <item t="data" sd="1" x="56"/>
        <item t="data" sd="1" x="88"/>
        <item t="data" sd="1" x="89"/>
        <item t="data" sd="1" x="90"/>
        <item t="data" sd="1" x="117"/>
        <item t="data" sd="1" x="120"/>
        <item t="data" sd="1" x="122"/>
        <item t="data" sd="1" x="150"/>
        <item t="data" sd="1" x="156"/>
        <item t="data" sd="1" x="179"/>
        <item t="data" sd="1" x="205"/>
        <item t="data" sd="1" x="206"/>
        <item t="data" sd="1" x="220"/>
        <item t="data" sd="1" x="250"/>
        <item t="data" sd="1" x="252"/>
        <item t="data" sd="1" x="253"/>
        <item t="data" sd="1" x="254"/>
        <item t="data" sd="1" x="255"/>
        <item t="data" sd="1" x="256"/>
        <item t="data" sd="1" x="263"/>
        <item t="data" sd="1" x="264"/>
        <item t="data" sd="1" x="265"/>
        <item t="data" sd="1" x="270"/>
        <item t="data" sd="1" x="269"/>
        <item t="data" sd="1" x="301"/>
        <item t="data" sd="1" x="305"/>
        <item t="data" sd="1" x="306"/>
        <item t="data" sd="1" x="311"/>
        <item t="data" sd="1" x="312"/>
        <item t="data" sd="1" x="313"/>
        <item t="data" sd="1" x="314"/>
        <item t="data" sd="1" x="317"/>
        <item t="data" sd="1" x="318"/>
        <item t="data" sd="1" x="329"/>
        <item t="data" sd="1" x="331"/>
        <item t="data" sd="1" x="332"/>
        <item t="data" sd="1" x="222"/>
        <item t="data" sd="1" x="78"/>
        <item t="data" sd="1" x="79"/>
        <item t="data" sd="1" x="92"/>
        <item t="data" sd="1" x="93"/>
        <item t="data" sd="1" x="94"/>
        <item t="data" sd="1" x="97"/>
        <item t="data" sd="1" x="95"/>
        <item t="data" sd="1" x="96"/>
        <item t="data" sd="1" x="98"/>
        <item t="data" sd="1" x="99"/>
        <item t="data" sd="1" x="100"/>
        <item t="data" sd="1" x="118"/>
        <item t="data" sd="1" x="160"/>
        <item t="data" sd="1" x="161"/>
        <item t="data" sd="1" x="162"/>
        <item t="data" sd="1" x="163"/>
        <item t="data" sd="1" x="164"/>
        <item t="data" sd="1" x="165"/>
        <item t="data" sd="1" x="166"/>
        <item t="data" sd="1" x="167"/>
        <item t="data" sd="1" x="168"/>
        <item t="data" sd="1" x="183"/>
        <item t="data" sd="1" x="258"/>
        <item t="data" sd="1" x="272"/>
        <item t="data" sd="1" x="273"/>
        <item t="data" sd="1" x="275"/>
        <item t="data" sd="1" x="281"/>
        <item t="data" sd="1" x="288"/>
        <item t="data" sd="1" x="304"/>
        <item t="data" sd="1" x="315"/>
        <item t="data" sd="1" x="152"/>
        <item t="data" sd="1" x="221"/>
        <item t="data" sd="1" x="228"/>
        <item t="data" sd="1" x="229"/>
        <item t="data" sd="1" x="230"/>
        <item t="data" sd="1" x="231"/>
        <item t="data" sd="1" x="232"/>
        <item t="data" sd="1" x="233"/>
        <item t="data" sd="1" x="234"/>
        <item t="data" sd="1" x="235"/>
        <item t="data" sd="1" x="248"/>
        <item t="data" sd="1" x="284"/>
        <item t="data" sd="1" x="285"/>
        <item t="data" sd="1" x="286"/>
        <item t="data" sd="1" x="135"/>
        <item t="data" sd="1" x="125"/>
        <item t="data" sd="1" x="136"/>
        <item t="data" sd="1" x="154"/>
        <item t="data" sd="1" x="137"/>
        <item t="data" sd="1" x="246"/>
        <item t="data" sd="1" x="142"/>
        <item t="data" sd="1" x="128"/>
        <item t="data" sd="1" x="143"/>
        <item t="data" sd="1" x="144"/>
        <item t="data" sd="1" x="145"/>
        <item t="data" sd="1" x="146"/>
        <item t="data" sd="1" x="147"/>
        <item t="data" sd="1" x="148"/>
        <item t="data" sd="1" x="129"/>
        <item t="data" sd="1" x="149"/>
        <item t="data" sd="1" x="266"/>
        <item t="data" sd="1" x="267"/>
        <item t="data" sd="1" x="276"/>
        <item t="data" sd="1" x="316"/>
        <item t="data" sd="1" x="219"/>
        <item t="data" sd="1" x="204"/>
        <item t="data" sd="1" x="260"/>
        <item t="data" sd="1" x="200"/>
        <item t="data" sd="1" x="201"/>
        <item t="data" sd="1" x="214"/>
        <item t="data" sd="1" x="215"/>
        <item t="data" sd="1" x="216"/>
        <item t="data" sd="1" x="57"/>
        <item t="data" sd="1" x="80"/>
        <item t="data" sd="1" x="81"/>
        <item t="data" sd="1" x="58"/>
        <item t="data" sd="1" x="59"/>
        <item t="data" sd="1" x="103"/>
        <item t="data" sd="1" x="123"/>
        <item t="data" sd="1" x="124"/>
        <item t="data" sd="1" x="127"/>
        <item t="data" sd="1" x="132"/>
        <item t="data" sd="1" x="130"/>
        <item t="data" sd="1" x="133"/>
        <item t="data" sd="1" x="134"/>
        <item t="data" sd="1" x="131"/>
        <item t="data" sd="1" x="138"/>
        <item t="data" sd="1" x="139"/>
        <item t="data" sd="1" x="141"/>
        <item t="data" sd="1" x="140"/>
        <item t="data" sd="1" x="153"/>
        <item t="data" sd="1" x="151"/>
        <item t="data" sd="1" x="155"/>
        <item t="data" sd="1" x="194"/>
        <item t="data" sd="1" x="189"/>
        <item t="data" sd="1" x="199"/>
        <item t="data" sd="1" x="210"/>
        <item t="data" sd="1" x="211"/>
        <item t="data" sd="1" x="212"/>
        <item t="data" sd="1" x="213"/>
        <item t="data" sd="1" x="257"/>
        <item t="data" sd="1" x="268"/>
        <item t="data" sd="1" x="271"/>
        <item t="data" sd="1" x="274"/>
        <item t="data" sd="1" x="277"/>
        <item t="data" sd="1" x="287"/>
        <item t="data" sd="1" x="319"/>
        <item t="data" sd="1" x="322"/>
        <item t="data" sd="1" x="328"/>
        <item t="data" sd="1" x="333"/>
        <item t="data" sd="1" x="28"/>
        <item t="data" sd="1" x="29"/>
        <item t="data" sd="1" x="30"/>
        <item t="data" sd="1" x="77"/>
        <item t="data" sd="1" x="60"/>
        <item t="data" sd="1" x="61"/>
        <item t="data" sd="1" x="62"/>
        <item t="data" sd="1" x="63"/>
        <item t="data" sd="1" x="64"/>
        <item t="data" sd="1" x="65"/>
        <item t="data" sd="1" x="66"/>
        <item t="data" sd="1" x="67"/>
        <item t="data" sd="1" x="68"/>
        <item t="data" sd="1" x="69"/>
        <item t="data" sd="1" x="101"/>
        <item t="data" sd="1" x="91"/>
        <item t="data" sd="1" x="102"/>
        <item t="data" sd="1" x="104"/>
        <item t="data" sd="1" x="105"/>
        <item t="data" sd="1" x="116"/>
        <item t="data" sd="1" x="157"/>
        <item t="data" sd="1" x="158"/>
        <item t="data" sd="1" x="169"/>
        <item t="data" sd="1" x="171"/>
        <item t="data" sd="1" x="172"/>
        <item t="data" sd="1" x="173"/>
        <item t="data" sd="1" x="184"/>
        <item t="data" sd="1" x="180"/>
        <item t="data" sd="1" x="185"/>
        <item t="data" sd="1" x="186"/>
        <item t="data" sd="1" x="187"/>
        <item t="data" sd="1" x="188"/>
        <item t="data" sd="1" x="192"/>
        <item t="data" sd="1" x="193"/>
        <item t="data" sd="1" x="202"/>
        <item t="data" sd="1" x="182"/>
        <item t="data" sd="1" x="203"/>
        <item t="data" sd="1" x="196"/>
        <item t="data" sd="1" x="197"/>
        <item t="data" sd="1" x="198"/>
        <item t="data" sd="1" x="207"/>
        <item t="data" sd="1" x="217"/>
        <item t="data" sd="1" x="218"/>
        <item t="data" sd="1" x="251"/>
        <item t="data" sd="1" x="283"/>
        <item t="data" sd="1" x="320"/>
        <item t="data" sd="1" x="330"/>
        <item t="data" sd="1" x="33"/>
        <item t="data" sd="1" x="119"/>
        <item t="data" sd="1" x="159"/>
        <item t="data" sd="1" x="170"/>
        <item t="data" sd="1" x="190"/>
        <item t="data" sd="1" x="181"/>
        <item t="data" sd="1" x="191"/>
        <item t="data" sd="1" x="195"/>
        <item t="data" sd="1" x="208"/>
        <item t="data" sd="1" x="209"/>
        <item t="data" sd="1" x="19"/>
        <item t="data" sd="1" x="70"/>
        <item t="data" sd="1" x="71"/>
        <item t="data" sd="1" x="72"/>
        <item t="data" sd="1" x="73"/>
        <item t="data" sd="1" x="74"/>
        <item t="data" sd="1" x="75"/>
        <item t="data" sd="1" x="76"/>
        <item t="data" sd="1" x="121"/>
        <item t="data" sd="1" x="279"/>
        <item t="data" sd="1" x="280"/>
        <item t="data" sd="1" x="321"/>
        <item t="data" sd="1" x="15"/>
        <item t="data" sd="1" x="31"/>
        <item t="data" sd="1" x="32"/>
        <item t="data" sd="1" x="82"/>
        <item t="data" sd="1" x="83"/>
        <item t="data" sd="1" x="84"/>
        <item t="data" sd="1" x="106"/>
        <item t="data" sd="1" x="107"/>
        <item t="data" sd="1" x="108"/>
        <item t="data" sd="1" x="109"/>
        <item t="data" sd="1" x="110"/>
        <item t="data" sd="1" x="174"/>
        <item t="data" sd="1" x="223"/>
        <item t="data" sd="1" x="259"/>
        <item t="data" sd="1" x="278"/>
        <item t="data" sd="1" x="282"/>
        <item t="data" sd="1" x="289"/>
        <item t="data" sd="1" x="290"/>
        <item t="data" sd="1" x="291"/>
        <item t="data" sd="1" x="292"/>
        <item t="data" sd="1" x="293"/>
        <item t="data" sd="1" x="294"/>
        <item t="data" sd="1" x="295"/>
        <item t="data" sd="1" x="296"/>
        <item t="data" sd="1" x="297"/>
        <item t="data" sd="1" x="298"/>
        <item t="data" sd="1" x="299"/>
        <item t="data" sd="1" x="236"/>
        <item t="data" sd="1" x="237"/>
        <item t="data" sd="1" x="302"/>
        <item t="data" sd="1" x="307"/>
        <item t="data" sd="1" x="308"/>
        <item t="data" sd="1" x="323"/>
        <item t="data" sd="1" x="238"/>
        <item t="data" sd="1" x="249"/>
        <item t="data" sd="1" x="300"/>
        <item t="data" sd="1" x="326"/>
        <item t="data" sd="1" x="327"/>
        <item t="data" sd="1" x="18"/>
        <item t="data" sd="1" x="111"/>
        <item t="data" sd="1" x="241"/>
        <item t="data" sd="1" x="242"/>
        <item t="data" sd="1" x="243"/>
        <item t="data" sd="1" x="244"/>
        <item t="data" sd="1" x="245"/>
        <item t="data" sd="1" x="20"/>
        <item t="data" sd="1" x="40"/>
        <item t="data" sd="1" x="41"/>
        <item t="data" sd="1" x="85"/>
        <item t="data" sd="1" x="86"/>
        <item t="data" sd="1" x="112"/>
        <item t="data" sd="1" x="126"/>
        <item t="data" sd="1" x="21"/>
        <item t="data" sd="1" x="42"/>
        <item t="data" sd="1" x="43"/>
        <item t="data" sd="1" x="44"/>
        <item t="data" sd="1" x="45"/>
        <item t="data" sd="1" x="46"/>
        <item t="data" sd="1" x="47"/>
        <item t="data" sd="1" x="87"/>
        <item t="data" sd="1" x="113"/>
        <item t="data" sd="1" x="34"/>
        <item t="data" sd="1" x="35"/>
        <item t="data" sd="1" x="247"/>
        <item t="data" sd="1" x="334"/>
        <item t="data" sd="1" x="37"/>
        <item t="data" sd="1" x="114"/>
        <item t="data" sd="1" x="261"/>
        <item t="data" sd="1" x="38"/>
        <item t="data" sd="1" x="39"/>
        <item t="data" sd="1" x="48"/>
        <item t="data" sd="1" x="49"/>
        <item t="data" sd="1" x="115"/>
        <item t="data" sd="1" x="22"/>
        <item t="data" sd="1" x="36"/>
        <item t="data" sd="1" x="23"/>
        <item t="data" sd="1" x="24"/>
        <item t="data" sd="1" x="25"/>
        <item t="data" sd="1" x="26"/>
        <item t="data" sd="1" x="27"/>
        <item t="data" sd="1" x="175"/>
        <item t="data" sd="1" x="176"/>
        <item t="data" sd="1" x="177"/>
        <item t="data" sd="1" x="178"/>
        <item t="data" sd="1" x="224"/>
        <item t="data" sd="1" x="225"/>
        <item t="data" sd="1" x="226"/>
        <item t="data" sd="1" x="227"/>
        <item t="data" sd="1" x="262"/>
        <item t="data" sd="1" x="303"/>
        <item t="data" sd="1" x="309"/>
        <item t="data" sd="1" x="310"/>
        <item t="data" sd="1" x="324"/>
        <item t="data" sd="1" x="239"/>
        <item t="data" sd="1" x="240"/>
        <item t="data" sd="1" x="325"/>
        <item t="data" sd="1" x="8"/>
        <item t="data" sd="1" x="10"/>
        <item t="data" sd="1" x="9"/>
        <item t="data" sd="1" x="11"/>
        <item t="data" sd="1" x="12"/>
        <item t="data" sd="1" x="13"/>
        <item t="data" sd="1" x="14"/>
      </items>
    </pivotField>
    <pivotField axis="axisPage" showDropDowns="1" compact="0" outline="0" subtotalTop="1" dragToRow="1" dragToCol="1" multipleItemSelectionAllowed="1" dragToPage="1" dragToData="1" dragOff="1" showAll="0" topAutoShow="1" itemPageCount="10" sortType="manual" defaultSubtotal="0">
      <items count="6">
        <item t="data" sd="1" x="0"/>
        <item t="data" sd="1" x="3"/>
        <item t="data" sd="1" x="4"/>
        <item t="data" sd="1" x="1"/>
        <item t="data" sd="1" x="2"/>
        <item t="data" sd="1" x="5"/>
      </items>
    </pivotField>
    <pivotField axis="axisPage" showDropDowns="1" compact="0" outline="0" subtotalTop="1" dragToRow="1" dragToCol="1" multipleItemSelectionAllowed="1" dragToPage="1" dragToData="1" dragOff="1" showAll="0" topAutoShow="1" itemPageCount="10" sortType="manual" defaultSubtotal="0">
      <items count="5">
        <item t="data" sd="1" x="0"/>
        <item t="data" sd="1" x="2"/>
        <item t="data" sd="1" x="1"/>
        <item t="data" sd="1" x="3"/>
        <item t="data" sd="1" x="4"/>
      </items>
    </pivotField>
    <pivotField dataField="1" showDropDowns="1" compact="0" outline="0" subtotalTop="1" dragToRow="1" dragToCol="1" dragToPage="1" dragToData="1" dragOff="1" showAll="0" topAutoShow="1" itemPageCount="10" sortType="manual" defaultSubtotal="0"/>
    <pivotField dataField="1" showDropDowns="1" compact="0" outline="0" subtotalTop="1" dragToRow="1" dragToCol="1" dragToPage="1" dragToData="1" dragOff="1" showAll="0" topAutoShow="1" itemPageCount="10" sortType="manual" defaultSubtotal="0"/>
  </pivotFields>
  <rowFields count="3">
    <field x="0"/>
    <field x="2"/>
    <field x="6"/>
  </rowFields>
  <rowItems count="14">
    <i t="data" r="0" i="0">
      <x v="11"/>
      <x v="24"/>
      <x v="1"/>
    </i>
    <i t="data" r="2" i="0">
      <x v="2"/>
    </i>
    <i t="data" r="0" i="0">
      <x v="79"/>
      <x v="24"/>
      <x v="0"/>
    </i>
    <i t="data" r="2" i="0">
      <x v="1"/>
    </i>
    <i t="data" r="2" i="0">
      <x v="2"/>
    </i>
    <i t="data" r="0" i="0">
      <x v="149"/>
      <x v="24"/>
      <x v="2"/>
    </i>
    <i t="data" r="2" i="0">
      <x v="3"/>
    </i>
    <i t="data" r="0" i="0">
      <x v="242"/>
      <x v="24"/>
      <x v="2"/>
    </i>
    <i t="data" r="0" i="0">
      <x v="264"/>
      <x v="24"/>
      <x v="2"/>
    </i>
    <i t="data" r="0" i="0">
      <x v="338"/>
      <x v="24"/>
      <x v="2"/>
    </i>
    <i t="data" r="0" i="0">
      <x v="358"/>
      <x v="24"/>
      <x v="2"/>
    </i>
    <i t="data" r="0" i="0">
      <x v="475"/>
      <x v="24"/>
      <x v="2"/>
    </i>
    <i t="data" r="0" i="0">
      <x v="542"/>
      <x v="24"/>
      <x v="1"/>
    </i>
    <i t="grand" r="0" i="0">
      <x v="0"/>
    </i>
  </rowItems>
  <colFields count="1">
    <field x="-2"/>
  </colFields>
  <colItems count="2">
    <i t="data" r="0" i="0">
      <x v="0"/>
    </i>
    <i t="data" r="0" i="1">
      <x v="1"/>
    </i>
  </colItems>
  <pageFields count="4">
    <pageField fld="10" hier="-1"/>
    <pageField fld="9" hier="-1"/>
    <pageField fld="3" hier="-1"/>
    <pageField fld="8" hier="-1"/>
  </pageFields>
  <dataFields count="2">
    <dataField name="Suma de Debe" fld="11" subtotal="sum" showDataAs="normal" baseField="0" baseItem="0"/>
    <dataField name="Suma de Haber" fld="12" subtotal="sum" showDataAs="normal" baseField="0" baseItem="0"/>
  </dataFields>
  <formats count="39">
    <format action="formatting" dxfId="61">
      <pivotArea type="all" dataOnly="0" outline="0" fieldPosition="0"/>
    </format>
    <format action="formatting" dxfId="60">
      <pivotArea field="0" type="button" dataOnly="0" labelOnly="1" outline="0" axis="axisRow" fieldPosition="0"/>
    </format>
    <format action="formatting" dxfId="59">
      <pivotArea field="1" type="button" dataOnly="0" labelOnly="1" outline="0"/>
    </format>
    <format action="formatting" dxfId="58">
      <pivotArea field="10" type="button" dataOnly="0" labelOnly="1" outline="0" axis="axisPage" fieldPosition="0"/>
    </format>
    <format action="formatting" dxfId="57">
      <pivotArea field="9" type="button" dataOnly="0" labelOnly="1" outline="0" axis="axisPage" fieldPosition="1"/>
    </format>
    <format action="formatting" dxfId="56">
      <pivotArea field="2" type="button" dataOnly="0" labelOnly="1" outline="0" axis="axisRow" fieldPosition="1"/>
    </format>
    <format action="formatting" dxfId="55">
      <pivotArea type="normal" dataOnly="0" labelOnly="1" grandRow="1" outline="0" fieldPosition="0"/>
    </format>
    <format action="formatting">
      <pivotArea type="all" dataOnly="0" outline="0" fieldPosition="0"/>
    </format>
    <format action="formatting">
      <pivotArea field="0" type="button" dataOnly="0" labelOnly="1" outline="0" axis="axisRow" fieldPosition="0"/>
    </format>
    <format action="formatting">
      <pivotArea field="1" type="button" dataOnly="0" labelOnly="1" outline="0"/>
    </format>
    <format action="formatting">
      <pivotArea field="10" type="button" dataOnly="0" labelOnly="1" outline="0" axis="axisPage" fieldPosition="0"/>
    </format>
    <format action="formatting">
      <pivotArea field="9" type="button" dataOnly="0" labelOnly="1" outline="0" axis="axisPage" fieldPosition="1"/>
    </format>
    <format action="formatting">
      <pivotArea field="2" type="button" dataOnly="0" labelOnly="1" outline="0" axis="axisRow" fieldPosition="1"/>
    </format>
    <format action="formatting">
      <pivotArea type="normal" dataOnly="0" labelOnly="1" grandRow="1" outline="0" fieldPosition="0"/>
    </format>
    <format action="formatting" dxfId="54">
      <pivotArea type="normal" dataOnly="1" outline="0" collapsedLevelsAreSubtotals="1" fieldPosition="0"/>
    </format>
    <format action="formatting" dxfId="53">
      <pivotArea type="normal" dataOnly="0" labelOnly="1" outline="0" fieldPosition="0">
        <references count="3">
          <reference field="0" selected="0">
            <x v="139"/>
          </reference>
          <reference field="2" selected="0"/>
          <reference field="6">
            <x v="4"/>
          </reference>
        </references>
      </pivotArea>
    </format>
    <format action="formatting" dxfId="52">
      <pivotArea type="normal" dataOnly="0" labelOnly="1" outline="0" fieldPosition="0">
        <references count="1">
          <reference field="4294967294">
            <x v="0"/>
            <x v="1"/>
          </reference>
        </references>
      </pivotArea>
    </format>
    <format action="formatting" dxfId="51">
      <pivotArea type="normal" dataOnly="0" labelOnly="1" outline="0" fieldPosition="0">
        <references count="1">
          <reference field="0">
            <x v="328"/>
            <x v="447"/>
            <x v="450"/>
            <x v="516"/>
            <x v="539"/>
          </reference>
        </references>
      </pivotArea>
    </format>
    <format action="formatting" dxfId="50">
      <pivotArea type="normal" dataOnly="1" outline="0" fieldPosition="0">
        <references count="1">
          <reference field="4294967294" selected="0">
            <x v="0"/>
          </reference>
        </references>
      </pivotArea>
    </format>
    <format action="formatting" dxfId="49">
      <pivotArea type="normal" dataOnly="0" labelOnly="1" outline="0" fieldPosition="0">
        <references count="1">
          <reference field="4294967294">
            <x v="0"/>
          </reference>
        </references>
      </pivotArea>
    </format>
    <format action="formatting" dxfId="48">
      <pivotArea type="normal" dataOnly="1" outline="0" fieldPosition="0">
        <references count="4">
          <reference field="4294967294" selected="0">
            <x v="0"/>
          </reference>
          <reference field="0" selected="0">
            <x v="127"/>
          </reference>
          <reference field="2" selected="0"/>
          <reference field="6" selected="0">
            <x v="2"/>
          </reference>
        </references>
      </pivotArea>
    </format>
    <format action="formatting" dxfId="47">
      <pivotArea type="normal" dataOnly="1" outline="0" fieldPosition="0">
        <references count="4">
          <reference field="4294967294" selected="0">
            <x v="0"/>
          </reference>
          <reference field="0" selected="0">
            <x v="122"/>
          </reference>
          <reference field="2" selected="0"/>
          <reference field="6" selected="0">
            <x v="1"/>
          </reference>
        </references>
      </pivotArea>
    </format>
    <format action="formatting" dxfId="46">
      <pivotArea type="normal" dataOnly="1" outline="0" fieldPosition="0">
        <references count="4">
          <reference field="4294967294" selected="0">
            <x v="0"/>
          </reference>
          <reference field="0" selected="0">
            <x v="181"/>
          </reference>
          <reference field="2" selected="0"/>
          <reference field="6" selected="0">
            <x v="2"/>
          </reference>
        </references>
      </pivotArea>
    </format>
    <format action="formatting" dxfId="45">
      <pivotArea type="normal" dataOnly="1" outline="0" fieldPosition="0">
        <references count="4">
          <reference field="4294967294" selected="0">
            <x v="0"/>
          </reference>
          <reference field="0" selected="0">
            <x v="177"/>
          </reference>
          <reference field="2" selected="0"/>
          <reference field="6" selected="0">
            <x v="1"/>
          </reference>
        </references>
      </pivotArea>
    </format>
    <format action="formatting" dxfId="44">
      <pivotArea type="normal" dataOnly="1" outline="0" fieldPosition="0">
        <references count="4">
          <reference field="4294967294" selected="0">
            <x v="0"/>
          </reference>
          <reference field="0" selected="0">
            <x v="47"/>
          </reference>
          <reference field="2" selected="0"/>
          <reference field="6" selected="0">
            <x v="2"/>
          </reference>
        </references>
      </pivotArea>
    </format>
    <format action="formatting" dxfId="43">
      <pivotArea type="normal" dataOnly="1" outline="0" fieldPosition="0">
        <references count="4">
          <reference field="4294967294" selected="0">
            <x v="0"/>
          </reference>
          <reference field="0" selected="0">
            <x v="222"/>
          </reference>
          <reference field="2" selected="0"/>
          <reference field="6" selected="0">
            <x v="2"/>
          </reference>
        </references>
      </pivotArea>
    </format>
    <format action="formatting" dxfId="42">
      <pivotArea type="normal" dataOnly="1" outline="0" fieldPosition="0">
        <references count="4">
          <reference field="4294967294" selected="0">
            <x v="0"/>
          </reference>
          <reference field="0" selected="0">
            <x v="353"/>
          </reference>
          <reference field="2" selected="0"/>
          <reference field="6" selected="0">
            <x v="2"/>
          </reference>
        </references>
      </pivotArea>
    </format>
    <format action="formatting" dxfId="41">
      <pivotArea type="normal" dataOnly="1" outline="0" fieldPosition="0">
        <references count="4">
          <reference field="4294967294" selected="0">
            <x v="0"/>
          </reference>
          <reference field="0" selected="0">
            <x v="376"/>
          </reference>
          <reference field="2" selected="0"/>
          <reference field="6" selected="0">
            <x v="2"/>
          </reference>
        </references>
      </pivotArea>
    </format>
    <format action="formatting" dxfId="40">
      <pivotArea type="normal" dataOnly="1" outline="0" fieldPosition="0">
        <references count="4">
          <reference field="4294967294" selected="0">
            <x v="0"/>
          </reference>
          <reference field="0" selected="0">
            <x v="471"/>
          </reference>
          <reference field="2" selected="0"/>
          <reference field="6" selected="0">
            <x v="2"/>
          </reference>
        </references>
      </pivotArea>
    </format>
    <format action="formatting" dxfId="39">
      <pivotArea type="normal" dataOnly="1" outline="0" fieldPosition="0">
        <references count="4">
          <reference field="4294967294" selected="0">
            <x v="0"/>
          </reference>
          <reference field="0" selected="0">
            <x v="492"/>
          </reference>
          <reference field="2" selected="0"/>
          <reference field="6" selected="0">
            <x v="2"/>
          </reference>
        </references>
      </pivotArea>
    </format>
    <format action="formatting" dxfId="38">
      <pivotArea type="normal" dataOnly="1" outline="0" fieldPosition="0">
        <references count="4">
          <reference field="4294967294" selected="0">
            <x v="0"/>
          </reference>
          <reference field="0" selected="0">
            <x v="562"/>
          </reference>
          <reference field="2" selected="0"/>
          <reference field="6" selected="0">
            <x v="1"/>
          </reference>
        </references>
      </pivotArea>
    </format>
    <format action="formatting" dxfId="37">
      <pivotArea type="normal" dataOnly="1" outline="0" fieldPosition="0">
        <references count="4">
          <reference field="4294967294" selected="0">
            <x v="0"/>
          </reference>
          <reference field="0" selected="0">
            <x v="584"/>
          </reference>
          <reference field="2" selected="0"/>
          <reference field="6" selected="0">
            <x v="2"/>
          </reference>
        </references>
      </pivotArea>
    </format>
    <format action="formatting" dxfId="36">
      <pivotArea type="normal" dataOnly="1" outline="0" fieldPosition="0">
        <references count="4">
          <reference field="4294967294" selected="0">
            <x v="0"/>
          </reference>
          <reference field="0" selected="0">
            <x v="197"/>
          </reference>
          <reference field="2" selected="0"/>
          <reference field="6" selected="0">
            <x v="4"/>
          </reference>
        </references>
      </pivotArea>
    </format>
    <format action="formatting" dxfId="35">
      <pivotArea type="normal" dataOnly="1" outline="0" fieldPosition="0">
        <references count="4">
          <reference field="4294967294" selected="0">
            <x v="0"/>
          </reference>
          <reference field="0" selected="0">
            <x v="56"/>
          </reference>
          <reference field="2" selected="0"/>
          <reference field="6" selected="0">
            <x v="3"/>
          </reference>
        </references>
      </pivotArea>
    </format>
    <format action="formatting" dxfId="34">
      <pivotArea type="normal" dataOnly="1" outline="0" fieldPosition="0">
        <references count="4">
          <reference field="4294967294" selected="0">
            <x v="0"/>
          </reference>
          <reference field="0" selected="0">
            <x v="62"/>
          </reference>
          <reference field="2" selected="0"/>
          <reference field="6" selected="0">
            <x v="4"/>
          </reference>
        </references>
      </pivotArea>
    </format>
    <format action="formatting" dxfId="33">
      <pivotArea type="normal" dataOnly="1" outline="0" fieldPosition="0">
        <references count="4">
          <reference field="4294967294" selected="0">
            <x v="0"/>
          </reference>
          <reference field="0" selected="0">
            <x v="192"/>
          </reference>
          <reference field="2" selected="0"/>
          <reference field="6" selected="0">
            <x v="3"/>
          </reference>
        </references>
      </pivotArea>
    </format>
    <format action="formatting" dxfId="32">
      <pivotArea type="normal" dataOnly="1" outline="0" fieldPosition="0">
        <references count="4">
          <reference field="4294967294" selected="0">
            <x v="0"/>
          </reference>
          <reference field="0" selected="0">
            <x v="235"/>
          </reference>
          <reference field="2" selected="0"/>
          <reference field="6" selected="0">
            <x v="4"/>
          </reference>
        </references>
      </pivotArea>
    </format>
    <format action="formatting" dxfId="31">
      <pivotArea type="normal" dataOnly="1" outline="0" fieldPosition="0">
        <references count="4">
          <reference field="4294967294" selected="0">
            <x v="0"/>
          </reference>
          <reference field="0" selected="0">
            <x v="231"/>
          </reference>
          <reference field="2" selected="0"/>
          <reference field="6" selected="0">
            <x v="3"/>
          </reference>
        </references>
      </pivotArea>
    </format>
    <format action="formatting" dxfId="30">
      <pivotArea type="normal" dataOnly="1" outline="0" fieldPosition="0">
        <references count="4">
          <reference field="4294967294" selected="0">
            <x v="0"/>
          </reference>
          <reference field="0" selected="0">
            <x v="452"/>
          </reference>
          <reference field="2" selected="0"/>
          <reference field="6" selected="0">
            <x v="4"/>
          </reference>
        </references>
      </pivotArea>
    </format>
  </formats>
  <pivotTableStyleInfo name="PivotStyleLight16" showRowHeaders="1" showColHeaders="1" showRowStripes="0" showColStripes="0" showLastColumn="1"/>
</pivotTableDefinition>
</file>

<file path=xl/tables/table1.xml><?xml version="1.0" encoding="utf-8"?>
<table xmlns="http://schemas.openxmlformats.org/spreadsheetml/2006/main" id="1" name="BD" displayName="BD" ref="A5:M2198" headerRowCount="1" totalsRowShown="0" headerRowDxfId="29" dataDxfId="27" headerRowBorderDxfId="28" tableBorderDxfId="26" totalsRowBorderDxfId="25">
  <autoFilter ref="A5:M2198"/>
  <sortState ref="A6:M2198">
    <sortCondition ref="E6:E2198"/>
    <sortCondition ref="L6:L2198"/>
  </sortState>
  <tableColumns count="13">
    <tableColumn id="1" name="PPTO" dataDxfId="24">
      <calculatedColumnFormula>IFERROR(VLOOKUP(BD[[#This Row],[BK]],DICT[[EEFF]:[Ppto]],2,FALSE),"No Encontrado")</calculatedColumnFormula>
    </tableColumn>
    <tableColumn id="2" name="BK" dataDxfId="23">
      <calculatedColumnFormula>MID(BD[[#This Row],[SUC]],2,1)&amp;"-"&amp;BD[[#This Row],[CC]]&amp;"-"&amp;BD[[#This Row],[REGI_RES]]&amp;"-"&amp;MID(BD[[#This Row],[CTA]],1,9)</calculatedColumnFormula>
    </tableColumn>
    <tableColumn id="3" name="CTA" dataDxfId="22"/>
    <tableColumn id="5" name="SUC" dataDxfId="21">
      <calculatedColumnFormula>TRIM(MID('BD6'!E6,3,2))</calculatedColumnFormula>
    </tableColumn>
    <tableColumn id="6" name="Suc - Tipo - Nro" dataDxfId="20"/>
    <tableColumn id="7" name="FECHA" dataDxfId="19"/>
    <tableColumn id="10" name="REGI_RES" dataDxfId="18">
      <calculatedColumnFormula>IF(MID(BD[[#This Row],[Suc - Tipo - Nro]],8,2)="11",LEFT(BD[[#This Row],[REGIMEN]], 1) &amp; LEFT(RIGHT(BD[[#This Row],[REGIMEN]], LEN(BD[[#This Row],[REGIMEN]]) - FIND(" ", BD[[#This Row],[REGIMEN]])), 1),"")</calculatedColumnFormula>
    </tableColumn>
    <tableColumn id="11" name="REGIMEN" dataDxfId="17">
      <calculatedColumnFormula>IF(MID(BD[[#This Row],[Suc - Tipo - Nro]],8,2)="11",TRIM(RIGHT(SUBSTITUTE(BD[[#This Row],[Glosa / Proveedor]]," ",REPT(" ",LEN(BD[[#This Row],[Glosa / Proveedor]]))),LEN(BD[[#This Row],[Glosa / Proveedor]])*2)),"")</calculatedColumnFormula>
    </tableColumn>
    <tableColumn id="12" name="Glosa / Proveedor" dataDxfId="16"/>
    <tableColumn id="13" name="CC" dataDxfId="15"/>
    <tableColumn id="14" name="CC_REM" dataDxfId="14">
      <calculatedColumnFormula>IF('BD6'!J6=90,"AGUA",IF('BD6'!J6=91,"ALCANTARILLADO",IF('BD6'!J6=93,"ALCANTARILLADO",IF('BD6'!J6=95,"ADMIN",IF('BD6'!J6=96,"COMERCIAL","G_Finan")))))</calculatedColumnFormula>
    </tableColumn>
    <tableColumn id="15" name="Debe" dataDxfId="13"/>
    <tableColumn id="16" name="Haber" dataDxfId="12"/>
  </tableColumns>
  <tableStyleInfo name="TableStyleMedium2" showFirstColumn="0" showLastColumn="0" showRowStripes="1" showColumnStripes="0"/>
</table>
</file>

<file path=xl/tables/table2.xml><?xml version="1.0" encoding="utf-8"?>
<table xmlns="http://schemas.openxmlformats.org/spreadsheetml/2006/main" id="2" name="DICT" displayName="DICT" ref="B2:E1272" headerRowCount="1" totalsRowShown="0" headerRowDxfId="11" dataDxfId="9" headerRowBorderDxfId="10" tableBorderDxfId="8" totalsRowBorderDxfId="7">
  <autoFilter ref="B2:E1272"/>
  <sortState ref="B3:E1272">
    <sortCondition ref="C2:C1272"/>
  </sortState>
  <tableColumns count="4">
    <tableColumn id="1" name="Ppto1" dataDxfId="6"/>
    <tableColumn id="2" name="EEFF" dataDxfId="5"/>
    <tableColumn id="3" name="Ppto" dataDxfId="4"/>
    <tableColumn id="4" name="XRA, VER DUPLICADO" dataDxfId="3">
      <calculatedColumnFormula>DICT[[#This Row],[EEFF]]&amp;" &gt; /-/ &lt; "&amp;DICT[[#This Row],[Ppto]]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pivotTable" Target="/xl/pivotTables/pivotTable1.xml" Id="rId1" /><Relationship Type="http://schemas.openxmlformats.org/officeDocument/2006/relationships/pivotTable" Target="/xl/pivotTables/pivotTable2.xml" Id="rId2" /><Relationship Type="http://schemas.openxmlformats.org/officeDocument/2006/relationships/pivotTable" Target="/xl/pivotTables/pivotTable3.xml" Id="rId3" /></Relationships>
</file>

<file path=xl/worksheets/_rels/sheet2.xml.rels><Relationships xmlns="http://schemas.openxmlformats.org/package/2006/relationships"><Relationship Type="http://schemas.openxmlformats.org/officeDocument/2006/relationships/table" Target="/xl/tables/table1.xml" Id="rId1" /></Relationships>
</file>

<file path=xl/worksheets/_rels/sheet3.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http://schemas.openxmlformats.org/spreadsheetml/2006/main">
  <sheetPr codeName="Hoja4">
    <outlinePr summaryBelow="1" summaryRight="1"/>
    <pageSetUpPr/>
  </sheetPr>
  <dimension ref="B2:AB688"/>
  <sheetViews>
    <sheetView zoomScaleNormal="100" workbookViewId="0">
      <selection activeCell="A1" sqref="A1"/>
    </sheetView>
  </sheetViews>
  <sheetFormatPr baseColWidth="10" defaultColWidth="11.5703125" defaultRowHeight="14.25"/>
  <cols>
    <col width="6.85546875" customWidth="1" style="5" min="1" max="1"/>
    <col width="19.28515625" bestFit="1" customWidth="1" style="5" min="2" max="2"/>
    <col width="39.5703125" customWidth="1" style="5" min="3" max="3"/>
    <col width="14" bestFit="1" customWidth="1" style="5" min="4" max="4"/>
    <col width="11" bestFit="1" customWidth="1" style="5" min="5" max="5"/>
    <col width="9.85546875" bestFit="1" customWidth="1" style="5" min="6" max="6"/>
    <col width="13.42578125" customWidth="1" style="5" min="7" max="7"/>
    <col width="16" customWidth="1" style="5" min="8" max="8"/>
    <col width="32.5703125" customWidth="1" style="5" min="9" max="9"/>
    <col width="5.7109375" customWidth="1" style="5" min="10" max="10"/>
    <col width="11.5703125" customWidth="1" style="5" min="11" max="15"/>
    <col width="12.5703125" bestFit="1" customWidth="1" style="5" min="16" max="16"/>
    <col width="41.7109375" bestFit="1" customWidth="1" style="5" min="17" max="17"/>
    <col width="14" bestFit="1" customWidth="1" style="5" min="18" max="18"/>
    <col width="5.28515625" bestFit="1" customWidth="1" style="5" min="19" max="19"/>
    <col width="11.5703125" customWidth="1" style="5" min="20" max="23"/>
    <col width="18.140625" customWidth="1" style="27" min="24" max="24"/>
    <col width="16" customWidth="1" style="27" min="25" max="25"/>
    <col width="11.5703125" customWidth="1" style="5" min="26" max="26"/>
    <col width="21.140625" customWidth="1" style="5" min="27" max="27"/>
    <col width="25.140625" customWidth="1" style="5" min="28" max="28"/>
    <col width="11.5703125" customWidth="1" style="5" min="29" max="31"/>
    <col width="11.5703125" customWidth="1" style="5" min="32" max="16384"/>
  </cols>
  <sheetData>
    <row r="1" ht="15" customHeight="1"/>
    <row r="2">
      <c r="H2" s="3" t="inlineStr">
        <is>
          <t>CC_REM</t>
        </is>
      </c>
      <c r="I2" s="2" t="inlineStr">
        <is>
          <t>(Todas)</t>
        </is>
      </c>
      <c r="X2" s="27" t="inlineStr">
        <is>
          <t>Hola</t>
        </is>
      </c>
      <c r="Y2" s="27">
        <f>_xlfn.TRANSLATE(X2,"es","en")</f>
        <v/>
      </c>
      <c r="AA2" s="27" t="inlineStr">
        <is>
          <t>Hola como estas?</t>
        </is>
      </c>
      <c r="AB2" s="27">
        <f>_xlfn.TRANSLATE(AA2,"es","en")</f>
        <v/>
      </c>
    </row>
    <row r="3" ht="15" customHeight="1">
      <c r="B3" s="3" t="inlineStr">
        <is>
          <t>SUC</t>
        </is>
      </c>
      <c r="C3" s="2" t="inlineStr">
        <is>
          <t>(Todas)</t>
        </is>
      </c>
      <c r="D3" s="54">
        <f>IF(C3="01","TARAPOTO",IF(C3="05","LAMAS",IF(C3="06","SAPOSOA",IF(C3="07","PICOTA",IF(C3="08","SISA",IF(C3="09","BELLAVISTA","CONSOLIDADO"))))))</f>
        <v/>
      </c>
      <c r="H3" s="3" t="inlineStr">
        <is>
          <t>CC</t>
        </is>
      </c>
      <c r="I3" s="2" t="inlineStr">
        <is>
          <t>(Todas)</t>
        </is>
      </c>
      <c r="J3" s="54" t="n"/>
      <c r="P3" s="3" t="inlineStr">
        <is>
          <t>SUC</t>
        </is>
      </c>
      <c r="Q3" s="2" t="inlineStr">
        <is>
          <t>(Todas)</t>
        </is>
      </c>
      <c r="R3" s="54">
        <f>IF(Q3="01","TARAPOTO",IF(Q3="05","LAMAS",IF(Q3="06","SAPOSOA",IF(Q3="07","PICOTA",IF(Q3="08","SISA",IF(Q3="09","BELLAVISTA","CONSOLIDADO"))))))</f>
        <v/>
      </c>
      <c r="X3" s="27" t="inlineStr">
        <is>
          <t>Papá</t>
        </is>
      </c>
      <c r="Y3" s="27">
        <f>_xlfn.TRANSLATE(X3,"es","en")</f>
        <v/>
      </c>
      <c r="AA3" s="2" t="inlineStr">
        <is>
          <t>Que buen culo que tienes</t>
        </is>
      </c>
      <c r="AB3" s="27">
        <f>_xlfn.TRANSLATE(AA3,"es","en")</f>
        <v/>
      </c>
    </row>
    <row r="4" ht="15" customHeight="1">
      <c r="B4" s="3" t="inlineStr">
        <is>
          <t>Glosa / Proveedor</t>
        </is>
      </c>
      <c r="C4" s="2" t="inlineStr">
        <is>
          <t>(Todas)</t>
        </is>
      </c>
      <c r="H4" s="3" t="inlineStr">
        <is>
          <t>SUC</t>
        </is>
      </c>
      <c r="I4" s="2" t="inlineStr">
        <is>
          <t>(Todas)</t>
        </is>
      </c>
      <c r="J4" s="54">
        <f>IF(I4="01","TARAPOTO",IF(I4="05","LAMAS",IF(I4="06","SAPOSOA",IF(I4="07","PICOTA",IF(I4="08","SISA",IF(I4="09","BELLAVISTA","CONSOLIDADO"))))))</f>
        <v/>
      </c>
      <c r="P4" s="3" t="inlineStr">
        <is>
          <t>CTA</t>
        </is>
      </c>
      <c r="Q4" s="2" t="inlineStr">
        <is>
          <t>634220003 - REP. UNIDADES DE TRANSPORTES MENORES</t>
        </is>
      </c>
      <c r="X4" s="27" t="inlineStr">
        <is>
          <t>Mamá</t>
        </is>
      </c>
      <c r="Y4" s="27">
        <f>_xlfn.TRANSLATE(X4,"es","en")</f>
        <v/>
      </c>
    </row>
    <row r="5">
      <c r="H5" s="3" t="inlineStr">
        <is>
          <t>Glosa / Proveedor</t>
        </is>
      </c>
      <c r="I5" s="2" t="inlineStr">
        <is>
          <t>(Todas)</t>
        </is>
      </c>
      <c r="P5" s="3" t="inlineStr">
        <is>
          <t>Glosa / Proveedor</t>
        </is>
      </c>
      <c r="Q5" s="2" t="inlineStr">
        <is>
          <t>(Todas)</t>
        </is>
      </c>
      <c r="R5" s="2" t="n"/>
      <c r="X5" s="27" t="inlineStr">
        <is>
          <t>Vida</t>
        </is>
      </c>
      <c r="Y5" s="27">
        <f>_xlfn.TRANSLATE(X5,"es","en")</f>
        <v/>
      </c>
    </row>
    <row r="6" ht="15" customHeight="1">
      <c r="B6" s="2" t="n"/>
      <c r="C6" s="2" t="n"/>
      <c r="D6" s="3" t="inlineStr">
        <is>
          <t>Valores</t>
        </is>
      </c>
      <c r="E6" s="2" t="n"/>
      <c r="P6" s="2" t="n"/>
      <c r="Q6" s="2" t="n"/>
      <c r="R6" s="2" t="n"/>
      <c r="X6" s="27" t="inlineStr">
        <is>
          <t>Uva</t>
        </is>
      </c>
      <c r="Y6" s="27">
        <f>_xlfn.TRANSLATE(X6,"es","en")</f>
        <v/>
      </c>
    </row>
    <row r="7" ht="15" customHeight="1">
      <c r="B7" s="23" t="inlineStr">
        <is>
          <t>PPTO</t>
        </is>
      </c>
      <c r="C7" s="23" t="inlineStr">
        <is>
          <t>CTA</t>
        </is>
      </c>
      <c r="D7" s="24" t="inlineStr">
        <is>
          <t>Suma de Debe</t>
        </is>
      </c>
      <c r="E7" s="24" t="inlineStr">
        <is>
          <t>Suma de Haber</t>
        </is>
      </c>
      <c r="H7" s="2" t="n"/>
      <c r="I7" s="2" t="n"/>
      <c r="J7" s="2" t="n"/>
      <c r="K7" s="3" t="inlineStr">
        <is>
          <t>Valores</t>
        </is>
      </c>
      <c r="L7" s="2" t="n"/>
      <c r="P7" s="2" t="n"/>
      <c r="Q7" s="3" t="inlineStr">
        <is>
          <t>Valores</t>
        </is>
      </c>
      <c r="R7" s="2" t="n"/>
      <c r="X7" s="27" t="inlineStr">
        <is>
          <t>Perro</t>
        </is>
      </c>
      <c r="Y7" s="27">
        <f>_xlfn.TRANSLATE(X7,"es","en")</f>
        <v/>
      </c>
    </row>
    <row r="8" ht="15" customHeight="1">
      <c r="B8" s="2" t="inlineStr">
        <is>
          <t>1-90--621120002</t>
        </is>
      </c>
      <c r="C8" s="2" t="inlineStr">
        <is>
          <t>621120002 - HORAS NOCTURNAS</t>
        </is>
      </c>
      <c r="D8" s="6" t="n">
        <v>3120.75</v>
      </c>
      <c r="E8" s="6" t="n"/>
      <c r="H8" s="3" t="inlineStr">
        <is>
          <t>PPTO</t>
        </is>
      </c>
      <c r="I8" s="3" t="inlineStr">
        <is>
          <t>CTA</t>
        </is>
      </c>
      <c r="J8" s="3" t="inlineStr">
        <is>
          <t>REGI_RES</t>
        </is>
      </c>
      <c r="K8" s="28" t="inlineStr">
        <is>
          <t>Suma de Debe</t>
        </is>
      </c>
      <c r="L8" s="7" t="inlineStr">
        <is>
          <t>Suma de Haber</t>
        </is>
      </c>
      <c r="P8" s="3" t="inlineStr">
        <is>
          <t>PPTO</t>
        </is>
      </c>
      <c r="Q8" s="2" t="inlineStr">
        <is>
          <t xml:space="preserve"> Debe</t>
        </is>
      </c>
      <c r="R8" s="2" t="inlineStr">
        <is>
          <t xml:space="preserve"> Haber</t>
        </is>
      </c>
      <c r="X8" s="27" t="inlineStr">
        <is>
          <t>Gato</t>
        </is>
      </c>
      <c r="Y8" s="27">
        <f>_xlfn.TRANSLATE(X8,"es","en")</f>
        <v/>
      </c>
    </row>
    <row r="9" ht="15" customHeight="1">
      <c r="B9" s="2" t="inlineStr">
        <is>
          <t>1-90--622100000</t>
        </is>
      </c>
      <c r="C9" s="2" t="inlineStr">
        <is>
          <t>622100000 - ASIGNACION VACACIONAL</t>
        </is>
      </c>
      <c r="D9" s="6" t="n">
        <v>5676</v>
      </c>
      <c r="E9" s="6" t="n"/>
      <c r="H9" s="2" t="inlineStr">
        <is>
          <t>1-90--622100015</t>
        </is>
      </c>
      <c r="I9" s="2" t="inlineStr">
        <is>
          <t>622100015 - ASIG. MOVILIDAD 2023 - LAUDO 2023 SIPTESAM</t>
        </is>
      </c>
      <c r="J9" s="2" t="inlineStr">
        <is>
          <t>EC</t>
        </is>
      </c>
      <c r="K9" s="6" t="n">
        <v>7</v>
      </c>
      <c r="L9" s="6" t="n"/>
      <c r="P9" s="2" t="inlineStr">
        <is>
          <t>1-90--634220003</t>
        </is>
      </c>
      <c r="Q9" s="4" t="n">
        <v>328</v>
      </c>
      <c r="R9" s="4" t="n"/>
      <c r="X9" s="27" t="inlineStr">
        <is>
          <t>Sariguella</t>
        </is>
      </c>
      <c r="Y9" s="27">
        <f>_xlfn.TRANSLATE(X9,"es","en")</f>
        <v/>
      </c>
    </row>
    <row r="10" ht="15" customHeight="1">
      <c r="B10" s="2" t="inlineStr">
        <is>
          <t>1-90--622100001</t>
        </is>
      </c>
      <c r="C10" s="2" t="inlineStr">
        <is>
          <t>622100001 - ASIGNACION CONTACTO CON PRODUCT.QUIMICOS</t>
        </is>
      </c>
      <c r="D10" s="6" t="n">
        <v>7812</v>
      </c>
      <c r="E10" s="6" t="n"/>
      <c r="H10" s="2" t="n"/>
      <c r="I10" s="2" t="n"/>
      <c r="J10" s="2" t="inlineStr">
        <is>
          <t>EE</t>
        </is>
      </c>
      <c r="K10" s="6" t="n">
        <v>15</v>
      </c>
      <c r="L10" s="6" t="n"/>
      <c r="P10" s="2" t="inlineStr">
        <is>
          <t>9-95--634220003</t>
        </is>
      </c>
      <c r="Q10" s="4" t="n">
        <v>280</v>
      </c>
      <c r="R10" s="4" t="n"/>
      <c r="X10" s="27" t="inlineStr">
        <is>
          <t>Hermana</t>
        </is>
      </c>
      <c r="Y10" s="27">
        <f>_xlfn.TRANSLATE(X10,"es","en")</f>
        <v/>
      </c>
    </row>
    <row r="11" ht="15" customHeight="1">
      <c r="B11" s="2" t="inlineStr">
        <is>
          <t>1-90--622100002</t>
        </is>
      </c>
      <c r="C11" s="2" t="inlineStr">
        <is>
          <t>622100002 - ASIGNACION RIESGO DE TRABAJO(AGUA SERV.)</t>
        </is>
      </c>
      <c r="D11" s="6" t="n">
        <v>5572</v>
      </c>
      <c r="E11" s="6" t="n"/>
      <c r="H11" s="2" t="inlineStr">
        <is>
          <t>1-95--622100015</t>
        </is>
      </c>
      <c r="I11" s="2" t="inlineStr">
        <is>
          <t>622100015 - ASIG. MOVILIDAD 2023 - LAUDO 2023 SIPTESAM</t>
        </is>
      </c>
      <c r="J11" s="2" t="n"/>
      <c r="K11" s="6" t="n">
        <v>-163.44</v>
      </c>
      <c r="L11" s="6" t="n"/>
      <c r="P11" s="2" t="inlineStr">
        <is>
          <t>Total general</t>
        </is>
      </c>
      <c r="Q11" s="4" t="n">
        <v>608</v>
      </c>
      <c r="R11" s="4" t="n"/>
      <c r="X11" s="27" t="inlineStr">
        <is>
          <t>Hermano</t>
        </is>
      </c>
      <c r="Y11" s="27">
        <f>_xlfn.TRANSLATE(X11,"es","en")</f>
        <v/>
      </c>
    </row>
    <row r="12" ht="15" customHeight="1">
      <c r="B12" s="2" t="inlineStr">
        <is>
          <t>1-90--622100005</t>
        </is>
      </c>
      <c r="C12" s="2" t="inlineStr">
        <is>
          <t>622100005 - ASIGNACION FAMILIAR</t>
        </is>
      </c>
      <c r="D12" s="6" t="n">
        <v>6667</v>
      </c>
      <c r="E12" s="6" t="n"/>
      <c r="H12" s="2" t="n"/>
      <c r="I12" s="2" t="n"/>
      <c r="J12" s="2" t="inlineStr">
        <is>
          <t>EC</t>
        </is>
      </c>
      <c r="K12" s="6" t="n">
        <v>70</v>
      </c>
      <c r="L12" s="6" t="n"/>
      <c r="X12" s="27" t="inlineStr">
        <is>
          <t>Pantalla</t>
        </is>
      </c>
      <c r="Y12" s="27">
        <f>_xlfn.TRANSLATE(X12,"es","en")</f>
        <v/>
      </c>
    </row>
    <row r="13" ht="15" customHeight="1">
      <c r="B13" s="2" t="inlineStr">
        <is>
          <t>1-90--622100008</t>
        </is>
      </c>
      <c r="C13" s="2" t="inlineStr">
        <is>
          <t>622100008 - ASIGNACION POR ENCARGATURA</t>
        </is>
      </c>
      <c r="D13" s="6" t="n">
        <v>369</v>
      </c>
      <c r="E13" s="6" t="n"/>
      <c r="H13" s="2" t="n"/>
      <c r="I13" s="2" t="n"/>
      <c r="J13" s="2" t="inlineStr">
        <is>
          <t>EE</t>
        </is>
      </c>
      <c r="K13" s="6" t="n">
        <v>195</v>
      </c>
      <c r="L13" s="6" t="n"/>
      <c r="X13" s="27" t="inlineStr">
        <is>
          <t>Televisor</t>
        </is>
      </c>
      <c r="Y13" s="27">
        <f>_xlfn.TRANSLATE(X13,"es","en")</f>
        <v/>
      </c>
    </row>
    <row r="14" ht="15" customHeight="1">
      <c r="B14" s="2" t="inlineStr">
        <is>
          <t>1-90--622100010</t>
        </is>
      </c>
      <c r="C14" s="2" t="inlineStr">
        <is>
          <t>622100010 - ASIGNACION POR RMV - D.S N 004-2018-TR - OBREROS</t>
        </is>
      </c>
      <c r="D14" s="6" t="n">
        <v>68</v>
      </c>
      <c r="E14" s="6" t="n"/>
      <c r="H14" s="2" t="inlineStr">
        <is>
          <t>1-96--622100015</t>
        </is>
      </c>
      <c r="I14" s="2" t="inlineStr">
        <is>
          <t>622100015 - ASIG. MOVILIDAD 2023 - LAUDO 2023 SIPTESAM</t>
        </is>
      </c>
      <c r="J14" s="2" t="inlineStr">
        <is>
          <t>EE</t>
        </is>
      </c>
      <c r="K14" s="6" t="n">
        <v>72</v>
      </c>
      <c r="L14" s="6" t="n"/>
      <c r="X14" s="27" t="inlineStr">
        <is>
          <t>Refrigeradora</t>
        </is>
      </c>
      <c r="Y14" s="27">
        <f>_xlfn.TRANSLATE(X14,"es","en")</f>
        <v/>
      </c>
    </row>
    <row r="15" ht="15" customHeight="1">
      <c r="B15" s="2" t="inlineStr">
        <is>
          <t>1-90--622100011</t>
        </is>
      </c>
      <c r="C15" s="2" t="inlineStr">
        <is>
          <t>622100011 - ASIGNACION MOVILIDAD PACTO COLECTIVO</t>
        </is>
      </c>
      <c r="D15" s="6" t="n">
        <v>67.5</v>
      </c>
      <c r="E15" s="6" t="n"/>
      <c r="H15" s="2" t="n"/>
      <c r="I15" s="2" t="n"/>
      <c r="J15" s="2" t="inlineStr">
        <is>
          <t>OC</t>
        </is>
      </c>
      <c r="K15" s="6" t="n">
        <v>71</v>
      </c>
      <c r="L15" s="6" t="n"/>
      <c r="X15" s="27" t="inlineStr">
        <is>
          <t>Cama</t>
        </is>
      </c>
      <c r="Y15" s="27">
        <f>_xlfn.TRANSLATE(X15,"es","en")</f>
        <v/>
      </c>
    </row>
    <row r="16" ht="15" customHeight="1">
      <c r="B16" s="2" t="inlineStr">
        <is>
          <t>1-90--622100012</t>
        </is>
      </c>
      <c r="C16" s="2" t="inlineStr">
        <is>
          <t>622100012 - ASIGNACION VACACIONAL - LAUDO 2022</t>
        </is>
      </c>
      <c r="D16" s="6" t="n">
        <v>300</v>
      </c>
      <c r="E16" s="6" t="n"/>
      <c r="H16" s="2" t="inlineStr">
        <is>
          <t>5-95--622100015</t>
        </is>
      </c>
      <c r="I16" s="2" t="inlineStr">
        <is>
          <t>622100015 - ASIG. MOVILIDAD 2023 - LAUDO 2023 SIPTESAM</t>
        </is>
      </c>
      <c r="J16" s="2" t="inlineStr">
        <is>
          <t>EE</t>
        </is>
      </c>
      <c r="K16" s="6" t="n">
        <v>24</v>
      </c>
      <c r="L16" s="6" t="n"/>
      <c r="X16" s="27" t="inlineStr">
        <is>
          <t>Sofa</t>
        </is>
      </c>
      <c r="Y16" s="27">
        <f>_xlfn.TRANSLATE(X16,"es","en")</f>
        <v/>
      </c>
    </row>
    <row r="17" ht="15" customHeight="1">
      <c r="B17" s="2" t="inlineStr">
        <is>
          <t>1-90--622100013</t>
        </is>
      </c>
      <c r="C17" s="2" t="inlineStr">
        <is>
          <t>622100013 - ASIGNACION VACACIONAL-LAUDO 2023</t>
        </is>
      </c>
      <c r="D17" s="6" t="n">
        <v>200</v>
      </c>
      <c r="E17" s="6" t="n"/>
      <c r="H17" s="2" t="inlineStr">
        <is>
          <t>5-96--622100015</t>
        </is>
      </c>
      <c r="I17" s="2" t="inlineStr">
        <is>
          <t>622100015 - ASIG. MOVILIDAD 2023 - LAUDO 2023 SIPTESAM</t>
        </is>
      </c>
      <c r="J17" s="2" t="inlineStr">
        <is>
          <t>EE</t>
        </is>
      </c>
      <c r="K17" s="6" t="n">
        <v>14</v>
      </c>
      <c r="L17" s="6" t="n"/>
      <c r="X17" s="27" t="inlineStr">
        <is>
          <t>Silla</t>
        </is>
      </c>
      <c r="Y17" s="27">
        <f>_xlfn.TRANSLATE(X17,"es","en")</f>
        <v/>
      </c>
    </row>
    <row r="18" ht="15" customHeight="1">
      <c r="B18" s="2" t="inlineStr">
        <is>
          <t>1-90--622100014</t>
        </is>
      </c>
      <c r="C18" s="2" t="inlineStr">
        <is>
          <t>622100014 - BONIF. MOVILIDAD 2023 - LAUDO 2023 SITAPASAM</t>
        </is>
      </c>
      <c r="D18" s="6" t="n">
        <v>1941.63</v>
      </c>
      <c r="E18" s="6" t="n"/>
      <c r="H18" s="2" t="inlineStr">
        <is>
          <t>6-95--622100015</t>
        </is>
      </c>
      <c r="I18" s="2" t="inlineStr">
        <is>
          <t>622100015 - ASIG. MOVILIDAD 2023 - LAUDO 2023 SIPTESAM</t>
        </is>
      </c>
      <c r="J18" s="2" t="inlineStr">
        <is>
          <t>EE</t>
        </is>
      </c>
      <c r="K18" s="6" t="n">
        <v>20</v>
      </c>
      <c r="L18" s="6" t="n"/>
      <c r="X18" s="27" t="inlineStr">
        <is>
          <t>Mesa</t>
        </is>
      </c>
      <c r="Y18" s="27">
        <f>_xlfn.TRANSLATE(X18,"es","en")</f>
        <v/>
      </c>
    </row>
    <row r="19" ht="15" customHeight="1">
      <c r="B19" s="2" t="inlineStr">
        <is>
          <t>1-90--622100015</t>
        </is>
      </c>
      <c r="C19" s="2" t="inlineStr">
        <is>
          <t>622100015 - ASIG. MOVILIDAD 2023 - LAUDO 2023 SIPTESAM</t>
        </is>
      </c>
      <c r="D19" s="6" t="n">
        <v>22</v>
      </c>
      <c r="E19" s="6" t="n"/>
      <c r="H19" s="2" t="inlineStr">
        <is>
          <t>6-96--622100015</t>
        </is>
      </c>
      <c r="I19" s="2" t="inlineStr">
        <is>
          <t>622100015 - ASIG. MOVILIDAD 2023 - LAUDO 2023 SIPTESAM</t>
        </is>
      </c>
      <c r="J19" s="2" t="inlineStr">
        <is>
          <t>EE</t>
        </is>
      </c>
      <c r="K19" s="6" t="n">
        <v>11</v>
      </c>
      <c r="L19" s="6" t="n"/>
      <c r="X19" s="27" t="inlineStr">
        <is>
          <t>Lapiz</t>
        </is>
      </c>
      <c r="Y19" s="27">
        <f>_xlfn.TRANSLATE(X19,"es","en")</f>
        <v/>
      </c>
    </row>
    <row r="20" ht="15" customHeight="1">
      <c r="B20" s="2" t="inlineStr">
        <is>
          <t>1-90--622200009</t>
        </is>
      </c>
      <c r="C20" s="2" t="inlineStr">
        <is>
          <t>622200009 - BONIFICACION MOVILIDAD - LAUDO 2022</t>
        </is>
      </c>
      <c r="D20" s="6" t="n">
        <v>4657.5</v>
      </c>
      <c r="E20" s="6" t="n"/>
      <c r="H20" s="2" t="inlineStr">
        <is>
          <t>8-96--622100015</t>
        </is>
      </c>
      <c r="I20" s="2" t="inlineStr">
        <is>
          <t>622100015 - ASIG. MOVILIDAD 2023 - LAUDO 2023 SIPTESAM</t>
        </is>
      </c>
      <c r="J20" s="2" t="inlineStr">
        <is>
          <t>EE</t>
        </is>
      </c>
      <c r="K20" s="6" t="n">
        <v>12</v>
      </c>
      <c r="L20" s="6" t="n"/>
      <c r="X20" s="27" t="inlineStr">
        <is>
          <t>Lapicero</t>
        </is>
      </c>
      <c r="Y20" s="27">
        <f>_xlfn.TRANSLATE(X20,"es","en")</f>
        <v/>
      </c>
    </row>
    <row r="21" ht="15" customHeight="1">
      <c r="B21" s="2" t="inlineStr">
        <is>
          <t>1-90--622200010</t>
        </is>
      </c>
      <c r="C21" s="2" t="inlineStr">
        <is>
          <t>622200010 - BONIFICACION D.L.25981 (FONAVI 10%)</t>
        </is>
      </c>
      <c r="D21" s="6" t="n">
        <v>51.72</v>
      </c>
      <c r="E21" s="6" t="n"/>
      <c r="H21" s="2" t="inlineStr">
        <is>
          <t>9-95--622100015</t>
        </is>
      </c>
      <c r="I21" s="2" t="inlineStr">
        <is>
          <t>622100015 - ASIG. MOVILIDAD 2023 - LAUDO 2023 SIPTESAM</t>
        </is>
      </c>
      <c r="J21" s="2" t="inlineStr">
        <is>
          <t>EC</t>
        </is>
      </c>
      <c r="K21" s="6" t="n">
        <v>14</v>
      </c>
      <c r="L21" s="6" t="n"/>
      <c r="X21" s="27" t="inlineStr">
        <is>
          <t>Papel</t>
        </is>
      </c>
      <c r="Y21" s="27">
        <f>_xlfn.TRANSLATE(X21,"es","en")</f>
        <v/>
      </c>
    </row>
    <row r="22" ht="15" customHeight="1">
      <c r="B22" s="2" t="inlineStr">
        <is>
          <t>1-90--627100000</t>
        </is>
      </c>
      <c r="C22" s="2" t="inlineStr">
        <is>
          <t>627100000 - REGIMEN DE PRESTACIONES DE SALUD</t>
        </is>
      </c>
      <c r="D22" s="6" t="n">
        <v>13440.99</v>
      </c>
      <c r="E22" s="6" t="n"/>
      <c r="H22" s="2" t="inlineStr">
        <is>
          <t>Total general</t>
        </is>
      </c>
      <c r="I22" s="2" t="n"/>
      <c r="J22" s="2" t="n"/>
      <c r="K22" s="6" t="n">
        <v>361.56</v>
      </c>
      <c r="L22" s="6" t="n"/>
      <c r="X22" s="27" t="inlineStr">
        <is>
          <t>Moneda</t>
        </is>
      </c>
      <c r="Y22" s="27">
        <f>_xlfn.TRANSLATE(X22,"es","en")</f>
        <v/>
      </c>
    </row>
    <row r="23" ht="15" customHeight="1">
      <c r="B23" s="2" t="inlineStr">
        <is>
          <t>1-90--627300000</t>
        </is>
      </c>
      <c r="C23" s="2" t="inlineStr">
        <is>
          <t>627300000 - SEGURO COMPL. DE TRABAJO DE RIESGO, ACC.DE TR.Y ENF.PROF.</t>
        </is>
      </c>
      <c r="D23" s="6" t="n">
        <v>1837.02</v>
      </c>
      <c r="E23" s="6" t="n"/>
      <c r="X23" s="27" t="inlineStr">
        <is>
          <t>Arbol</t>
        </is>
      </c>
      <c r="Y23" s="27">
        <f>_xlfn.TRANSLATE(X23,"es","en")</f>
        <v/>
      </c>
    </row>
    <row r="24" ht="15" customHeight="1">
      <c r="B24" s="2" t="inlineStr">
        <is>
          <t>1-90--631110100</t>
        </is>
      </c>
      <c r="C24" s="2" t="inlineStr">
        <is>
          <t>631110100 - FLETES</t>
        </is>
      </c>
      <c r="D24" s="6" t="n">
        <v>3310.44</v>
      </c>
      <c r="E24" s="6" t="n"/>
      <c r="X24" s="27" t="inlineStr">
        <is>
          <t>Puente</t>
        </is>
      </c>
      <c r="Y24" s="27">
        <f>_xlfn.TRANSLATE(X24,"es","en")</f>
        <v/>
      </c>
    </row>
    <row r="25" ht="15" customHeight="1">
      <c r="B25" s="2" t="inlineStr">
        <is>
          <t>1-90--631120100</t>
        </is>
      </c>
      <c r="C25" s="2" t="inlineStr">
        <is>
          <t>631120100 - MOVILIDAD LOCAL</t>
        </is>
      </c>
      <c r="D25" s="6" t="n">
        <v>7300</v>
      </c>
      <c r="E25" s="6" t="n"/>
      <c r="X25" s="27" t="inlineStr">
        <is>
          <t>Vaso</t>
        </is>
      </c>
      <c r="Y25" s="27">
        <f>_xlfn.TRANSLATE(X25,"es","en")</f>
        <v/>
      </c>
    </row>
    <row r="26" ht="15" customHeight="1">
      <c r="B26" s="2" t="inlineStr">
        <is>
          <t>1-90--631120200</t>
        </is>
      </c>
      <c r="C26" s="2" t="inlineStr">
        <is>
          <t>631120200 - MOVILIDAD NACIONAL</t>
        </is>
      </c>
      <c r="D26" s="6" t="n">
        <v>60</v>
      </c>
      <c r="E26" s="6" t="n"/>
      <c r="X26" s="27" t="inlineStr">
        <is>
          <t>Binoculares</t>
        </is>
      </c>
      <c r="Y26" s="27">
        <f>_xlfn.TRANSLATE(X26,"es","en")</f>
        <v/>
      </c>
    </row>
    <row r="27" ht="15" customHeight="1">
      <c r="B27" s="2" t="inlineStr">
        <is>
          <t>1-90--631401002</t>
        </is>
      </c>
      <c r="C27" s="2" t="inlineStr">
        <is>
          <t>631401002 - VIATICOS ALIM - EMPLEADOS Y OBREROS</t>
        </is>
      </c>
      <c r="D27" s="6" t="n">
        <v>2175</v>
      </c>
      <c r="E27" s="6" t="n"/>
      <c r="X27" s="27" t="inlineStr">
        <is>
          <t>Papaya</t>
        </is>
      </c>
      <c r="Y27" s="27">
        <f>_xlfn.TRANSLATE(X27,"es","en")</f>
        <v/>
      </c>
    </row>
    <row r="28" ht="15" customHeight="1">
      <c r="B28" s="2" t="inlineStr">
        <is>
          <t>1-90--632110002</t>
        </is>
      </c>
      <c r="C28" s="2" t="inlineStr">
        <is>
          <t>632110002 - HONORARIOS PROFESIONALES VARIOS</t>
        </is>
      </c>
      <c r="D28" s="6" t="n">
        <v>7000</v>
      </c>
      <c r="E28" s="6" t="n"/>
      <c r="X28" s="27" t="inlineStr">
        <is>
          <t>Zanahoria</t>
        </is>
      </c>
      <c r="Y28" s="27">
        <f>_xlfn.TRANSLATE(X28,"es","en")</f>
        <v/>
      </c>
    </row>
    <row r="29" ht="15" customHeight="1">
      <c r="B29" s="2" t="inlineStr">
        <is>
          <t>1-90--634110001</t>
        </is>
      </c>
      <c r="C29" s="2" t="inlineStr">
        <is>
          <t>634110001 - MANT. INF. SANITARIA</t>
        </is>
      </c>
      <c r="D29" s="6" t="n">
        <v>133000.17</v>
      </c>
      <c r="E29" s="6" t="n"/>
      <c r="X29" s="27" t="inlineStr">
        <is>
          <t>Labatorio</t>
        </is>
      </c>
      <c r="Y29" s="27">
        <f>_xlfn.TRANSLATE(X29,"es","en")</f>
        <v/>
      </c>
    </row>
    <row r="30" ht="15" customHeight="1">
      <c r="B30" s="2" t="inlineStr">
        <is>
          <t>1-90--634120001</t>
        </is>
      </c>
      <c r="C30" s="2" t="inlineStr">
        <is>
          <t>634120001 - MANT. MAQUINARIAS Y EQUIPOS</t>
        </is>
      </c>
      <c r="D30" s="6" t="n">
        <v>7508</v>
      </c>
      <c r="E30" s="6" t="n"/>
      <c r="X30" s="27" t="inlineStr">
        <is>
          <t>Grifo</t>
        </is>
      </c>
      <c r="Y30" s="27">
        <f>_xlfn.TRANSLATE(X30,"es","en")</f>
        <v/>
      </c>
    </row>
    <row r="31" ht="15" customHeight="1">
      <c r="B31" s="2" t="inlineStr">
        <is>
          <t>1-90--634210001</t>
        </is>
      </c>
      <c r="C31" s="2" t="inlineStr">
        <is>
          <t>634210001 - REPARACION. INF. SANITARIA</t>
        </is>
      </c>
      <c r="D31" s="6" t="n">
        <v>26749.42</v>
      </c>
      <c r="E31" s="6" t="n"/>
      <c r="X31" s="27" t="inlineStr">
        <is>
          <t>Toalla</t>
        </is>
      </c>
      <c r="Y31" s="27">
        <f>_xlfn.TRANSLATE(X31,"es","en")</f>
        <v/>
      </c>
    </row>
    <row r="32" ht="15" customHeight="1">
      <c r="B32" s="2" t="inlineStr">
        <is>
          <t>1-90--634220003</t>
        </is>
      </c>
      <c r="C32" s="2" t="inlineStr">
        <is>
          <t>634220003 - REP. UNIDADES DE TRANSPORTES MENORES</t>
        </is>
      </c>
      <c r="D32" s="6" t="n">
        <v>328</v>
      </c>
      <c r="E32" s="6" t="n"/>
      <c r="X32" s="27" t="inlineStr">
        <is>
          <t>Jabon</t>
        </is>
      </c>
      <c r="Y32" s="27">
        <f>_xlfn.TRANSLATE(X32,"es","en")</f>
        <v/>
      </c>
    </row>
    <row r="33" ht="15" customHeight="1">
      <c r="B33" s="2" t="inlineStr">
        <is>
          <t>1-90--634220009</t>
        </is>
      </c>
      <c r="C33" s="2" t="inlineStr">
        <is>
          <t>634220009 - REP. VARIAS</t>
        </is>
      </c>
      <c r="D33" s="6" t="n">
        <v>39257.13</v>
      </c>
      <c r="E33" s="6" t="n"/>
      <c r="X33" s="27" t="inlineStr">
        <is>
          <t>Cepillo de dientes</t>
        </is>
      </c>
      <c r="Y33" s="27">
        <f>_xlfn.TRANSLATE(X33,"es","en")</f>
        <v/>
      </c>
    </row>
    <row r="34" ht="15" customHeight="1">
      <c r="B34" s="2" t="inlineStr">
        <is>
          <t>1-90--636100000</t>
        </is>
      </c>
      <c r="C34" s="2" t="inlineStr">
        <is>
          <t>636100000 - ENERGIA ELECTRICA</t>
        </is>
      </c>
      <c r="D34" s="6" t="n">
        <v>43175.03</v>
      </c>
      <c r="E34" s="6" t="n"/>
      <c r="X34" s="27" t="inlineStr">
        <is>
          <t>Peine</t>
        </is>
      </c>
      <c r="Y34" s="27">
        <f>_xlfn.TRANSLATE(X34,"es","en")</f>
        <v/>
      </c>
    </row>
    <row r="35" ht="15" customHeight="1">
      <c r="B35" s="2" t="inlineStr">
        <is>
          <t>1-90--636300000</t>
        </is>
      </c>
      <c r="C35" s="2" t="inlineStr">
        <is>
          <t>636300000 - AGUA</t>
        </is>
      </c>
      <c r="D35" s="6" t="n">
        <v>467.94</v>
      </c>
      <c r="E35" s="6" t="n"/>
      <c r="X35" s="27" t="inlineStr">
        <is>
          <t>Vejiga</t>
        </is>
      </c>
      <c r="Y35" s="27">
        <f>_xlfn.TRANSLATE(X35,"es","en")</f>
        <v/>
      </c>
    </row>
    <row r="36" ht="15" customHeight="1">
      <c r="B36" s="2" t="inlineStr">
        <is>
          <t>1-90--636500000</t>
        </is>
      </c>
      <c r="C36" s="2" t="inlineStr">
        <is>
          <t>636500000 - INTERNET</t>
        </is>
      </c>
      <c r="D36" s="6" t="n">
        <v>541.66</v>
      </c>
      <c r="E36" s="6" t="n"/>
      <c r="X36" s="27" t="inlineStr">
        <is>
          <t>Toro</t>
        </is>
      </c>
      <c r="Y36" s="27">
        <f>_xlfn.TRANSLATE(X36,"es","en")</f>
        <v/>
      </c>
    </row>
    <row r="37" ht="15" customHeight="1">
      <c r="B37" s="2" t="inlineStr">
        <is>
          <t>1-90--638100000</t>
        </is>
      </c>
      <c r="C37" s="2" t="inlineStr">
        <is>
          <t>638100000 - ADMINISTRATIVOS</t>
        </is>
      </c>
      <c r="D37" s="6" t="n">
        <v>12032</v>
      </c>
      <c r="E37" s="6" t="n"/>
      <c r="X37" s="27" t="inlineStr">
        <is>
          <t>Vaca</t>
        </is>
      </c>
      <c r="Y37" s="27">
        <f>_xlfn.TRANSLATE(X37,"es","en")</f>
        <v/>
      </c>
    </row>
    <row r="38" ht="15" customHeight="1">
      <c r="B38" s="2" t="inlineStr">
        <is>
          <t>1-90--638200000</t>
        </is>
      </c>
      <c r="C38" s="2" t="inlineStr">
        <is>
          <t>638200000 - OPERATIVOS</t>
        </is>
      </c>
      <c r="D38" s="6" t="n">
        <v>16371.48</v>
      </c>
      <c r="E38" s="6" t="n"/>
      <c r="X38" s="27" t="inlineStr">
        <is>
          <t>Hombre</t>
        </is>
      </c>
      <c r="Y38" s="27">
        <f>_xlfn.TRANSLATE(X38,"es","en")</f>
        <v/>
      </c>
    </row>
    <row r="39" ht="15" customHeight="1">
      <c r="B39" s="2" t="inlineStr">
        <is>
          <t>1-90--638300000</t>
        </is>
      </c>
      <c r="C39" s="2" t="inlineStr">
        <is>
          <t>638300000 - VIGILANCIA Y GUARDIANIA</t>
        </is>
      </c>
      <c r="D39" s="6" t="n">
        <v>2840</v>
      </c>
      <c r="E39" s="6" t="n"/>
      <c r="X39" s="27" t="inlineStr">
        <is>
          <t>Mujer</t>
        </is>
      </c>
      <c r="Y39" s="27">
        <f>_xlfn.TRANSLATE(X39,"es","en")</f>
        <v/>
      </c>
    </row>
    <row r="40" ht="15" customHeight="1">
      <c r="B40" s="2" t="inlineStr">
        <is>
          <t>1-90--639410003</t>
        </is>
      </c>
      <c r="C40" s="2" t="inlineStr">
        <is>
          <t>639410003 - FONDO DE RESERVAS-GASTOS CORRIENTES/MERESE</t>
        </is>
      </c>
      <c r="D40" s="6" t="n">
        <v>-40000</v>
      </c>
      <c r="E40" s="6" t="n"/>
      <c r="X40" s="27" t="inlineStr">
        <is>
          <t>Pollo</t>
        </is>
      </c>
      <c r="Y40" s="27">
        <f>_xlfn.TRANSLATE(X40,"es","en")</f>
        <v/>
      </c>
    </row>
    <row r="41" ht="15" customHeight="1">
      <c r="B41" s="2" t="inlineStr">
        <is>
          <t>1-90--639410004</t>
        </is>
      </c>
      <c r="C41" s="2" t="inlineStr">
        <is>
          <t>639410004 - FONDO DE RESERVAS-GASTOS CORRIENTES/COSTOS DE MANT. DE INFRAESTRUCT. Y REPOSIC. DE EQUIPOS Y MAQUINARIAS</t>
        </is>
      </c>
      <c r="D41" s="6" t="n">
        <v>105859.54</v>
      </c>
      <c r="E41" s="6" t="n"/>
      <c r="X41" s="27" t="inlineStr">
        <is>
          <t>Pavo</t>
        </is>
      </c>
      <c r="Y41" s="27">
        <f>_xlfn.TRANSLATE(X41,"es","en")</f>
        <v/>
      </c>
    </row>
    <row r="42" ht="15" customHeight="1">
      <c r="B42" s="2" t="inlineStr">
        <is>
          <t>1-90--639421000</t>
        </is>
      </c>
      <c r="C42" s="2" t="inlineStr">
        <is>
          <t>639421000 - VARIOS FONDO DE INVERSIONES-TRANSFERENCIAS/MVCS</t>
        </is>
      </c>
      <c r="D42" s="6" t="n">
        <v>43185.21000000001</v>
      </c>
      <c r="E42" s="6" t="n"/>
      <c r="X42" s="27" t="inlineStr">
        <is>
          <t>Yo me peino</t>
        </is>
      </c>
      <c r="Y42" s="27">
        <f>_xlfn.TRANSLATE(X42,"es","en")</f>
        <v/>
      </c>
    </row>
    <row r="43" ht="15" customHeight="1">
      <c r="B43" s="2" t="inlineStr">
        <is>
          <t>1-90--639900005</t>
        </is>
      </c>
      <c r="C43" s="2" t="inlineStr">
        <is>
          <t>639900005 - ALIMENTOS</t>
        </is>
      </c>
      <c r="D43" s="6" t="n">
        <v>2277</v>
      </c>
      <c r="E43" s="6" t="n"/>
      <c r="X43" s="27" t="inlineStr">
        <is>
          <t>culo</t>
        </is>
      </c>
      <c r="Y43" s="27">
        <f>_xlfn.TRANSLATE(X43,"es","en")</f>
        <v/>
      </c>
    </row>
    <row r="44" ht="15" customHeight="1">
      <c r="B44" s="2" t="inlineStr">
        <is>
          <t>1-90--639900009</t>
        </is>
      </c>
      <c r="C44" s="2" t="inlineStr">
        <is>
          <t>639900009 - DIVERSOS</t>
        </is>
      </c>
      <c r="D44" s="6" t="n">
        <v>615</v>
      </c>
      <c r="E44" s="6" t="n"/>
    </row>
    <row r="45" ht="15" customHeight="1">
      <c r="B45" s="2" t="inlineStr">
        <is>
          <t>1-90--651000000</t>
        </is>
      </c>
      <c r="C45" s="2" t="inlineStr">
        <is>
          <t>651000000 - SEGURO VIDA LEY 688</t>
        </is>
      </c>
      <c r="D45" s="6" t="n">
        <v>719.96</v>
      </c>
      <c r="E45" s="6" t="n"/>
    </row>
    <row r="46" ht="15" customHeight="1">
      <c r="B46" s="2" t="inlineStr">
        <is>
          <t>1-90--651060001</t>
        </is>
      </c>
      <c r="C46" s="2" t="inlineStr">
        <is>
          <t>651060001 - SEGURO COMPLEMENTARIO DE TRABAJO DE RIESGO - PENSION</t>
        </is>
      </c>
      <c r="D46" s="6" t="n">
        <v>975.3900000000001</v>
      </c>
      <c r="E46" s="6" t="n"/>
    </row>
    <row r="47" ht="15" customHeight="1">
      <c r="B47" s="2" t="inlineStr">
        <is>
          <t>1-90--651070000</t>
        </is>
      </c>
      <c r="C47" s="2" t="inlineStr">
        <is>
          <t>651070000 - SEGURO VIDA LEY 28518 PERSONAL EN FORMACION</t>
        </is>
      </c>
      <c r="D47" s="6" t="n">
        <v>130.49</v>
      </c>
      <c r="E47" s="6" t="n"/>
    </row>
    <row r="48" ht="15" customHeight="1">
      <c r="B48" s="2" t="inlineStr">
        <is>
          <t>1-90--653040000</t>
        </is>
      </c>
      <c r="C48" s="2" t="inlineStr">
        <is>
          <t>653040000 - CAMARA DE COMERCIO</t>
        </is>
      </c>
      <c r="D48" s="6" t="n">
        <v>25</v>
      </c>
      <c r="E48" s="6" t="n"/>
    </row>
    <row r="49" ht="15" customHeight="1">
      <c r="B49" s="2" t="inlineStr">
        <is>
          <t>1-90--653050000</t>
        </is>
      </c>
      <c r="C49" s="2" t="inlineStr">
        <is>
          <t>653050000 - ANEPSSA</t>
        </is>
      </c>
      <c r="D49" s="6" t="n">
        <v>187.5</v>
      </c>
      <c r="E49" s="6" t="n"/>
    </row>
    <row r="50" ht="15" customHeight="1">
      <c r="B50" s="2" t="inlineStr">
        <is>
          <t>1-90--659300030</t>
        </is>
      </c>
      <c r="C50" s="2" t="inlineStr">
        <is>
          <t>659300030 - OTROS</t>
        </is>
      </c>
      <c r="D50" s="6" t="n">
        <v>1164.9</v>
      </c>
      <c r="E50" s="6" t="n"/>
    </row>
    <row r="51" ht="15" customHeight="1">
      <c r="B51" s="2" t="inlineStr">
        <is>
          <t>1-90--659300031</t>
        </is>
      </c>
      <c r="C51" s="2" t="inlineStr">
        <is>
          <t>659300031 - ALIMENTO PARA PERSONAL</t>
        </is>
      </c>
      <c r="D51" s="6" t="n">
        <v>19250</v>
      </c>
      <c r="E51" s="6" t="n"/>
    </row>
    <row r="52" ht="15" customHeight="1">
      <c r="B52" s="2" t="inlineStr">
        <is>
          <t>1-90--659930036</t>
        </is>
      </c>
      <c r="C52" s="2" t="inlineStr">
        <is>
          <t>659930036 - GASTOS DE INTERESES FONDO PRIVADO DE PENSION - AFP</t>
        </is>
      </c>
      <c r="D52" s="6" t="n">
        <v>2615.18</v>
      </c>
      <c r="E52" s="6" t="n"/>
    </row>
    <row r="53" ht="15" customHeight="1">
      <c r="B53" s="2" t="inlineStr">
        <is>
          <t>1-90-EC-621110000</t>
        </is>
      </c>
      <c r="C53" s="2" t="inlineStr">
        <is>
          <t>621110000 - REMUNERACION BASICA</t>
        </is>
      </c>
      <c r="D53" s="6" t="n">
        <v>930</v>
      </c>
      <c r="E53" s="6" t="n"/>
    </row>
    <row r="54" ht="15" customHeight="1">
      <c r="B54" s="2" t="inlineStr">
        <is>
          <t>1-90-EC-621110003</t>
        </is>
      </c>
      <c r="C54" s="2" t="inlineStr">
        <is>
          <t>621110003 - REMUN.BASICA-LAUDO 2023</t>
        </is>
      </c>
      <c r="D54" s="6" t="n">
        <v>200</v>
      </c>
      <c r="E54" s="6" t="n"/>
    </row>
    <row r="55" ht="15" customHeight="1">
      <c r="B55" s="2" t="inlineStr">
        <is>
          <t>1-90-EE-621110000</t>
        </is>
      </c>
      <c r="C55" s="2" t="inlineStr">
        <is>
          <t>621110000 - REMUNERACION BASICA</t>
        </is>
      </c>
      <c r="D55" s="6" t="n">
        <v>23176.95</v>
      </c>
      <c r="E55" s="6" t="n"/>
    </row>
    <row r="56" ht="15" customHeight="1">
      <c r="B56" s="2" t="inlineStr">
        <is>
          <t>1-90-EE-621110002</t>
        </is>
      </c>
      <c r="C56" s="2" t="inlineStr">
        <is>
          <t>621110002 - REMUN. BASICA - LAUDO 2022</t>
        </is>
      </c>
      <c r="D56" s="6" t="n">
        <v>1800</v>
      </c>
      <c r="E56" s="6" t="n"/>
    </row>
    <row r="57" ht="15" customHeight="1">
      <c r="B57" s="2" t="inlineStr">
        <is>
          <t>1-90-EE-621110003</t>
        </is>
      </c>
      <c r="C57" s="2" t="inlineStr">
        <is>
          <t>621110003 - REMUN.BASICA-LAUDO 2023</t>
        </is>
      </c>
      <c r="D57" s="6" t="n">
        <v>1400</v>
      </c>
      <c r="E57" s="6" t="n"/>
    </row>
    <row r="58" ht="15" customHeight="1">
      <c r="B58" s="2" t="inlineStr">
        <is>
          <t>1-90-EE-622200000</t>
        </is>
      </c>
      <c r="C58" s="2" t="inlineStr">
        <is>
          <t>622200000 - BONIFICACION D.L. 25897(10.23%)</t>
        </is>
      </c>
      <c r="D58" s="6" t="n">
        <v>350.8099999999999</v>
      </c>
      <c r="E58" s="6" t="n"/>
    </row>
    <row r="59" ht="15" customHeight="1">
      <c r="B59" s="2" t="inlineStr">
        <is>
          <t>1-90-EE-622200001</t>
        </is>
      </c>
      <c r="C59" s="2" t="inlineStr">
        <is>
          <t>622200001 - BONIFICACION D.L. 25897(3%)</t>
        </is>
      </c>
      <c r="D59" s="6" t="n">
        <v>111.53</v>
      </c>
      <c r="E59" s="6" t="n"/>
    </row>
    <row r="60" ht="15" customHeight="1">
      <c r="B60" s="2" t="inlineStr">
        <is>
          <t>1-90-EE-622200002</t>
        </is>
      </c>
      <c r="C60" s="2" t="inlineStr">
        <is>
          <t>622200002 - BONIFICACION CONSOLIDADA R.M. 075-99-EF</t>
        </is>
      </c>
      <c r="D60" s="6" t="n">
        <v>1538.34</v>
      </c>
      <c r="E60" s="6" t="n"/>
    </row>
    <row r="61" ht="15" customHeight="1">
      <c r="B61" s="2" t="inlineStr">
        <is>
          <t>1-90-OC-621120000</t>
        </is>
      </c>
      <c r="C61" s="2" t="inlineStr">
        <is>
          <t>621120000 - JORNAL BASICO</t>
        </is>
      </c>
      <c r="D61" s="6" t="n">
        <v>11280</v>
      </c>
      <c r="E61" s="6" t="n"/>
    </row>
    <row r="62" ht="15" customHeight="1">
      <c r="B62" s="2" t="inlineStr">
        <is>
          <t>1-90-OC-621120003</t>
        </is>
      </c>
      <c r="C62" s="2" t="inlineStr">
        <is>
          <t>621120003 - JORNAL BASICO - LAUDO 2022</t>
        </is>
      </c>
      <c r="D62" s="6" t="n">
        <v>600</v>
      </c>
      <c r="E62" s="6" t="n"/>
    </row>
    <row r="63" ht="15" customHeight="1">
      <c r="B63" s="2" t="inlineStr">
        <is>
          <t>1-90-OC-621120004</t>
        </is>
      </c>
      <c r="C63" s="2" t="inlineStr">
        <is>
          <t>621120004 - JORNAL BASICO-LAUDO 2023</t>
        </is>
      </c>
      <c r="D63" s="6" t="n">
        <v>1000</v>
      </c>
      <c r="E63" s="6" t="n"/>
    </row>
    <row r="64" ht="15" customHeight="1">
      <c r="B64" s="2" t="inlineStr">
        <is>
          <t>1-90-OC-621510001</t>
        </is>
      </c>
      <c r="C64" s="2" t="inlineStr">
        <is>
          <t>621510001 - VACACIONES OBREROS</t>
        </is>
      </c>
      <c r="D64" s="6" t="n">
        <v>1043</v>
      </c>
      <c r="E64" s="6" t="n"/>
    </row>
    <row r="65" ht="15" customHeight="1">
      <c r="B65" s="2" t="inlineStr">
        <is>
          <t>1-90-OC-621510003</t>
        </is>
      </c>
      <c r="C65" s="2" t="inlineStr">
        <is>
          <t>621510003 - VACACIONES OBREROS - LAUDO 2022</t>
        </is>
      </c>
      <c r="D65" s="6" t="n">
        <v>150</v>
      </c>
      <c r="E65" s="6" t="n"/>
    </row>
    <row r="66" ht="15" customHeight="1">
      <c r="B66" s="2" t="inlineStr">
        <is>
          <t>1-90-OC-621510005</t>
        </is>
      </c>
      <c r="C66" s="2" t="inlineStr">
        <is>
          <t>621510005 - VACACIONES OBREROS-LAUDO 2023</t>
        </is>
      </c>
      <c r="D66" s="6" t="n">
        <v>100</v>
      </c>
      <c r="E66" s="6" t="n"/>
    </row>
    <row r="67" ht="15" customHeight="1">
      <c r="B67" s="2" t="inlineStr">
        <is>
          <t>1-90-OE-621120000</t>
        </is>
      </c>
      <c r="C67" s="2" t="inlineStr">
        <is>
          <t>621120000 - JORNAL BASICO</t>
        </is>
      </c>
      <c r="D67" s="6" t="n">
        <v>47150.33</v>
      </c>
      <c r="E67" s="6" t="n"/>
    </row>
    <row r="68" ht="15" customHeight="1">
      <c r="B68" s="2" t="inlineStr">
        <is>
          <t>1-90-OE-621120003</t>
        </is>
      </c>
      <c r="C68" s="2" t="inlineStr">
        <is>
          <t>621120003 - JORNAL BASICO - LAUDO 2022</t>
        </is>
      </c>
      <c r="D68" s="6" t="n">
        <v>5550</v>
      </c>
      <c r="E68" s="6" t="n"/>
    </row>
    <row r="69" ht="15" customHeight="1">
      <c r="B69" s="2" t="inlineStr">
        <is>
          <t>1-90-OE-621120004</t>
        </is>
      </c>
      <c r="C69" s="2" t="inlineStr">
        <is>
          <t>621120004 - JORNAL BASICO-LAUDO 2023</t>
        </is>
      </c>
      <c r="D69" s="6" t="n">
        <v>3700</v>
      </c>
      <c r="E69" s="6" t="n"/>
    </row>
    <row r="70" ht="15" customHeight="1">
      <c r="B70" s="2" t="inlineStr">
        <is>
          <t>1-90-OE-621510001</t>
        </is>
      </c>
      <c r="C70" s="2" t="inlineStr">
        <is>
          <t>621510001 - VACACIONES OBREROS</t>
        </is>
      </c>
      <c r="D70" s="6" t="n">
        <v>1590.32</v>
      </c>
      <c r="E70" s="6" t="n"/>
    </row>
    <row r="71" ht="15" customHeight="1">
      <c r="B71" s="2" t="inlineStr">
        <is>
          <t>1-90-OE-621510003</t>
        </is>
      </c>
      <c r="C71" s="2" t="inlineStr">
        <is>
          <t>621510003 - VACACIONES OBREROS - LAUDO 2022</t>
        </is>
      </c>
      <c r="D71" s="6" t="n">
        <v>1050</v>
      </c>
      <c r="E71" s="6" t="n"/>
    </row>
    <row r="72" ht="15" customHeight="1">
      <c r="B72" s="2" t="inlineStr">
        <is>
          <t>1-90-OE-621510005</t>
        </is>
      </c>
      <c r="C72" s="2" t="inlineStr">
        <is>
          <t>621510005 - VACACIONES OBREROS-LAUDO 2023</t>
        </is>
      </c>
      <c r="D72" s="6" t="n">
        <v>700</v>
      </c>
      <c r="E72" s="6" t="n"/>
    </row>
    <row r="73" ht="15" customHeight="1">
      <c r="B73" s="2" t="inlineStr">
        <is>
          <t>1-90-OE-622200000</t>
        </is>
      </c>
      <c r="C73" s="2" t="inlineStr">
        <is>
          <t>622200000 - BONIFICACION D.L. 25897(10.23%)</t>
        </is>
      </c>
      <c r="D73" s="6" t="n">
        <v>485.42</v>
      </c>
      <c r="E73" s="6" t="n"/>
    </row>
    <row r="74" ht="15" customHeight="1">
      <c r="B74" s="2" t="inlineStr">
        <is>
          <t>1-90-OE-622200001</t>
        </is>
      </c>
      <c r="C74" s="2" t="inlineStr">
        <is>
          <t>622200001 - BONIFICACION D.L. 25897(3%)</t>
        </is>
      </c>
      <c r="D74" s="6" t="n">
        <v>156.58</v>
      </c>
      <c r="E74" s="6" t="n"/>
    </row>
    <row r="75" ht="15" customHeight="1">
      <c r="B75" s="2" t="inlineStr">
        <is>
          <t>1-90-OE-622200002</t>
        </is>
      </c>
      <c r="C75" s="2" t="inlineStr">
        <is>
          <t>622200002 - BONIFICACION CONSOLIDADA R.M. 075-99-EF</t>
        </is>
      </c>
      <c r="D75" s="6" t="n">
        <v>1862.38</v>
      </c>
      <c r="E75" s="6" t="n"/>
    </row>
    <row r="76" ht="15" customHeight="1">
      <c r="B76" s="2" t="inlineStr">
        <is>
          <t>1-91--632110002</t>
        </is>
      </c>
      <c r="C76" s="2" t="inlineStr">
        <is>
          <t>632110002 - HONORARIOS PROFESIONALES VARIOS</t>
        </is>
      </c>
      <c r="D76" s="6" t="n">
        <v>7188.23</v>
      </c>
      <c r="E76" s="6" t="n"/>
    </row>
    <row r="77" ht="15" customHeight="1">
      <c r="B77" s="2" t="inlineStr">
        <is>
          <t>1-91--638800009</t>
        </is>
      </c>
      <c r="C77" s="2" t="inlineStr">
        <is>
          <t>638800009 - CORTES</t>
        </is>
      </c>
      <c r="D77" s="6" t="n">
        <v>47816.88</v>
      </c>
      <c r="E77" s="6" t="n"/>
    </row>
    <row r="78" ht="15" customHeight="1">
      <c r="B78" s="2" t="inlineStr">
        <is>
          <t>1-91--651000000</t>
        </is>
      </c>
      <c r="C78" s="2" t="inlineStr">
        <is>
          <t>651000000 - SEGURO VIDA LEY 688</t>
        </is>
      </c>
      <c r="D78" s="6" t="n">
        <v>10.36</v>
      </c>
      <c r="E78" s="6" t="n"/>
    </row>
    <row r="79" ht="15" customHeight="1">
      <c r="B79" s="2" t="inlineStr">
        <is>
          <t>1-95--622100000</t>
        </is>
      </c>
      <c r="C79" s="2" t="inlineStr">
        <is>
          <t>622100000 - ASIGNACION VACACIONAL</t>
        </is>
      </c>
      <c r="D79" s="6" t="n">
        <v>4979.64</v>
      </c>
      <c r="E79" s="6" t="n"/>
    </row>
    <row r="80" ht="15" customHeight="1">
      <c r="B80" s="2" t="inlineStr">
        <is>
          <t>1-95--622100001</t>
        </is>
      </c>
      <c r="C80" s="2" t="inlineStr">
        <is>
          <t>622100001 - ASIGNACION CONTACTO CON PRODUCT.QUIMICOS</t>
        </is>
      </c>
      <c r="D80" s="6" t="n">
        <v>1260</v>
      </c>
      <c r="E80" s="6" t="n"/>
    </row>
    <row r="81" ht="15" customHeight="1">
      <c r="B81" s="2" t="inlineStr">
        <is>
          <t>1-95--622100003</t>
        </is>
      </c>
      <c r="C81" s="2" t="inlineStr">
        <is>
          <t>622100003 - ASIGNACION RIESGO DE CAJA Y VALORES</t>
        </is>
      </c>
      <c r="D81" s="6" t="n">
        <v>40</v>
      </c>
      <c r="E81" s="6" t="n"/>
    </row>
    <row r="82" ht="15" customHeight="1">
      <c r="B82" s="2" t="inlineStr">
        <is>
          <t>1-95--622100005</t>
        </is>
      </c>
      <c r="C82" s="2" t="inlineStr">
        <is>
          <t>622100005 - ASIGNACION FAMILIAR</t>
        </is>
      </c>
      <c r="D82" s="6" t="n">
        <v>2599</v>
      </c>
      <c r="E82" s="6" t="n"/>
    </row>
    <row r="83" ht="15" customHeight="1">
      <c r="B83" s="2" t="inlineStr">
        <is>
          <t>1-95--622100008</t>
        </is>
      </c>
      <c r="C83" s="2" t="inlineStr">
        <is>
          <t>622100008 - ASIGNACION POR ENCARGATURA</t>
        </is>
      </c>
      <c r="D83" s="6" t="n">
        <v>2411</v>
      </c>
      <c r="E83" s="6" t="n"/>
    </row>
    <row r="84" ht="15" customHeight="1">
      <c r="B84" s="2" t="inlineStr">
        <is>
          <t>1-95--622100011</t>
        </is>
      </c>
      <c r="C84" s="2" t="inlineStr">
        <is>
          <t>622100011 - ASIGNACION MOVILIDAD PACTO COLECTIVO</t>
        </is>
      </c>
      <c r="D84" s="6" t="n">
        <v>711</v>
      </c>
      <c r="E84" s="6" t="n"/>
    </row>
    <row r="85" ht="15" customHeight="1">
      <c r="B85" s="2" t="inlineStr">
        <is>
          <t>1-95--622100013</t>
        </is>
      </c>
      <c r="C85" s="2" t="inlineStr">
        <is>
          <t>622100013 - ASIGNACION VACACIONAL-LAUDO 2023</t>
        </is>
      </c>
      <c r="D85" s="6" t="n">
        <v>200</v>
      </c>
      <c r="E85" s="6" t="n"/>
    </row>
    <row r="86" ht="15" customHeight="1">
      <c r="B86" s="2" t="inlineStr">
        <is>
          <t>1-95--622100014</t>
        </is>
      </c>
      <c r="C86" s="2" t="inlineStr">
        <is>
          <t>622100014 - BONIF. MOVILIDAD 2023 - LAUDO 2023 SITAPASAM</t>
        </is>
      </c>
      <c r="D86" s="6" t="n">
        <v>402.6</v>
      </c>
      <c r="E86" s="6" t="n"/>
    </row>
    <row r="87" ht="15" customHeight="1">
      <c r="B87" s="2" t="inlineStr">
        <is>
          <t>1-95--622100015</t>
        </is>
      </c>
      <c r="C87" s="2" t="inlineStr">
        <is>
          <t>622100015 - ASIG. MOVILIDAD 2023 - LAUDO 2023 SIPTESAM</t>
        </is>
      </c>
      <c r="D87" s="6" t="n">
        <v>101.56</v>
      </c>
      <c r="E87" s="6" t="n"/>
    </row>
    <row r="88" ht="15" customHeight="1">
      <c r="B88" s="2" t="inlineStr">
        <is>
          <t>1-95--622200009</t>
        </is>
      </c>
      <c r="C88" s="2" t="inlineStr">
        <is>
          <t>622200009 - BONIFICACION MOVILIDAD - LAUDO 2022</t>
        </is>
      </c>
      <c r="D88" s="6" t="n">
        <v>1134</v>
      </c>
      <c r="E88" s="6" t="n"/>
    </row>
    <row r="89" ht="15" customHeight="1">
      <c r="B89" s="2" t="inlineStr">
        <is>
          <t>1-95--622200010</t>
        </is>
      </c>
      <c r="C89" s="2" t="inlineStr">
        <is>
          <t>622200010 - BONIFICACION D.L.25981 (FONAVI 10%)</t>
        </is>
      </c>
      <c r="D89" s="6" t="n">
        <v>162.81</v>
      </c>
      <c r="E89" s="6" t="n"/>
    </row>
    <row r="90" ht="15" customHeight="1">
      <c r="B90" s="2" t="inlineStr">
        <is>
          <t>1-95--627100000</t>
        </is>
      </c>
      <c r="C90" s="2" t="inlineStr">
        <is>
          <t>627100000 - REGIMEN DE PRESTACIONES DE SALUD</t>
        </is>
      </c>
      <c r="D90" s="6" t="n">
        <v>6895.69</v>
      </c>
      <c r="E90" s="6" t="n"/>
    </row>
    <row r="91" ht="15" customHeight="1">
      <c r="B91" s="2" t="inlineStr">
        <is>
          <t>1-95--627300000</t>
        </is>
      </c>
      <c r="C91" s="2" t="inlineStr">
        <is>
          <t>627300000 - SEGURO COMPL. DE TRABAJO DE RIESGO, ACC.DE TR.Y ENF.PROF.</t>
        </is>
      </c>
      <c r="D91" s="6" t="n">
        <v>942.4099999999999</v>
      </c>
      <c r="E91" s="6" t="n"/>
    </row>
    <row r="92" ht="15" customHeight="1">
      <c r="B92" s="2" t="inlineStr">
        <is>
          <t>1-95--631120100</t>
        </is>
      </c>
      <c r="C92" s="2" t="inlineStr">
        <is>
          <t>631120100 - MOVILIDAD LOCAL</t>
        </is>
      </c>
      <c r="D92" s="6" t="n">
        <v>1931.6</v>
      </c>
      <c r="E92" s="6" t="n"/>
    </row>
    <row r="93" ht="15" customHeight="1">
      <c r="B93" s="2" t="inlineStr">
        <is>
          <t>1-95--631310102</t>
        </is>
      </c>
      <c r="C93" s="2" t="inlineStr">
        <is>
          <t>631310102 - VIATICOS ALOJ - EMPLEADOS Y OBREROS</t>
        </is>
      </c>
      <c r="D93" s="6" t="n">
        <v>1480</v>
      </c>
      <c r="E93" s="6" t="n"/>
    </row>
    <row r="94" ht="15" customHeight="1">
      <c r="B94" s="2" t="inlineStr">
        <is>
          <t>1-95--631401002</t>
        </is>
      </c>
      <c r="C94" s="2" t="inlineStr">
        <is>
          <t>631401002 - VIATICOS ALIM - EMPLEADOS Y OBREROS</t>
        </is>
      </c>
      <c r="D94" s="6" t="n">
        <v>1713.9</v>
      </c>
      <c r="E94" s="6" t="n"/>
    </row>
    <row r="95" ht="15" customHeight="1">
      <c r="B95" s="2" t="inlineStr">
        <is>
          <t>1-95--632110002</t>
        </is>
      </c>
      <c r="C95" s="2" t="inlineStr">
        <is>
          <t>632110002 - HONORARIOS PROFESIONALES VARIOS</t>
        </is>
      </c>
      <c r="D95" s="6" t="n">
        <v>51106</v>
      </c>
      <c r="E95" s="6" t="n"/>
    </row>
    <row r="96" ht="15" customHeight="1">
      <c r="B96" s="2" t="inlineStr">
        <is>
          <t>1-95--634120004</t>
        </is>
      </c>
      <c r="C96" s="2" t="inlineStr">
        <is>
          <t>634120004 - MANT. EQUIPOS DE COMPUTO</t>
        </is>
      </c>
      <c r="D96" s="6" t="n">
        <v>5650</v>
      </c>
      <c r="E96" s="6" t="n"/>
    </row>
    <row r="97" ht="15" customHeight="1">
      <c r="B97" s="2" t="inlineStr">
        <is>
          <t>1-95--636100000</t>
        </is>
      </c>
      <c r="C97" s="2" t="inlineStr">
        <is>
          <t>636100000 - ENERGIA ELECTRICA</t>
        </is>
      </c>
      <c r="D97" s="6" t="n">
        <v>9530.719999999999</v>
      </c>
      <c r="E97" s="6" t="n"/>
    </row>
    <row r="98" ht="15" customHeight="1">
      <c r="B98" s="2" t="inlineStr">
        <is>
          <t>1-95--636300000</t>
        </is>
      </c>
      <c r="C98" s="2" t="inlineStr">
        <is>
          <t>636300000 - AGUA</t>
        </is>
      </c>
      <c r="D98" s="6" t="n">
        <v>818.9599999999999</v>
      </c>
      <c r="E98" s="6" t="n"/>
    </row>
    <row r="99" ht="15" customHeight="1">
      <c r="B99" s="2" t="inlineStr">
        <is>
          <t>1-95--636500000</t>
        </is>
      </c>
      <c r="C99" s="2" t="inlineStr">
        <is>
          <t>636500000 - INTERNET</t>
        </is>
      </c>
      <c r="D99" s="6" t="n">
        <v>2708.34</v>
      </c>
      <c r="E99" s="6" t="n"/>
    </row>
    <row r="100" ht="15" customHeight="1">
      <c r="B100" s="2" t="inlineStr">
        <is>
          <t>1-95--637100000</t>
        </is>
      </c>
      <c r="C100" s="2" t="inlineStr">
        <is>
          <t>637100000 - AVISOS Y PUBLICACIONES</t>
        </is>
      </c>
      <c r="D100" s="6" t="n">
        <v>11600</v>
      </c>
      <c r="E100" s="6" t="n"/>
    </row>
    <row r="101" ht="15" customHeight="1">
      <c r="B101" s="2" t="inlineStr">
        <is>
          <t>1-95--637300000</t>
        </is>
      </c>
      <c r="C101" s="2" t="inlineStr">
        <is>
          <t>637300000 - IMPRESIONES Y REPRODUCCIONES</t>
        </is>
      </c>
      <c r="D101" s="6" t="n">
        <v>0</v>
      </c>
      <c r="E101" s="6" t="n"/>
    </row>
    <row r="102" ht="15" customHeight="1">
      <c r="B102" s="2" t="inlineStr">
        <is>
          <t>1-95--638100000</t>
        </is>
      </c>
      <c r="C102" s="2" t="inlineStr">
        <is>
          <t>638100000 - ADMINISTRATIVOS</t>
        </is>
      </c>
      <c r="D102" s="6" t="n">
        <v>35790.4</v>
      </c>
      <c r="E102" s="6" t="n"/>
    </row>
    <row r="103" ht="15" customHeight="1">
      <c r="B103" s="2" t="inlineStr">
        <is>
          <t>1-95--638300000</t>
        </is>
      </c>
      <c r="C103" s="2" t="inlineStr">
        <is>
          <t>638300000 - VIGILANCIA Y GUARDIANIA</t>
        </is>
      </c>
      <c r="D103" s="6" t="n">
        <v>11360</v>
      </c>
      <c r="E103" s="6" t="n"/>
    </row>
    <row r="104" ht="15" customHeight="1">
      <c r="B104" s="2" t="inlineStr">
        <is>
          <t>1-95--638800006</t>
        </is>
      </c>
      <c r="C104" s="2" t="inlineStr">
        <is>
          <t>638800006 - SERVICIO DE INSPECCION POR CONSUMOS ATIPICOS</t>
        </is>
      </c>
      <c r="D104" s="6" t="n">
        <v>0</v>
      </c>
      <c r="E104" s="6" t="n"/>
    </row>
    <row r="105" ht="15" customHeight="1">
      <c r="B105" s="2" t="inlineStr">
        <is>
          <t>1-95--638800007</t>
        </is>
      </c>
      <c r="C105" s="2" t="inlineStr">
        <is>
          <t>638800007 - REPARTO DE RECIBOS</t>
        </is>
      </c>
      <c r="D105" s="6" t="n">
        <v>0</v>
      </c>
      <c r="E105" s="6" t="n"/>
    </row>
    <row r="106" ht="15" customHeight="1">
      <c r="B106" s="2" t="inlineStr">
        <is>
          <t>1-95--638800008</t>
        </is>
      </c>
      <c r="C106" s="2" t="inlineStr">
        <is>
          <t>638800008 - LECTURA DE MEDIDORES</t>
        </is>
      </c>
      <c r="D106" s="6" t="n">
        <v>0</v>
      </c>
      <c r="E106" s="6" t="n"/>
    </row>
    <row r="107" ht="15" customHeight="1">
      <c r="B107" s="2" t="inlineStr">
        <is>
          <t>1-95--638800009</t>
        </is>
      </c>
      <c r="C107" s="2" t="inlineStr">
        <is>
          <t>638800009 - CORTES</t>
        </is>
      </c>
      <c r="D107" s="6" t="n">
        <v>0</v>
      </c>
      <c r="E107" s="6" t="n"/>
    </row>
    <row r="108" ht="15" customHeight="1">
      <c r="B108" s="2" t="inlineStr">
        <is>
          <t>1-95--638800012</t>
        </is>
      </c>
      <c r="C108" s="2" t="inlineStr">
        <is>
          <t>638800012 - COBRANZA PENSION AGUA</t>
        </is>
      </c>
      <c r="D108" s="6" t="n">
        <v>0</v>
      </c>
      <c r="E108" s="6" t="n"/>
    </row>
    <row r="109" ht="15" customHeight="1">
      <c r="B109" s="2" t="inlineStr">
        <is>
          <t>1-95--639410003</t>
        </is>
      </c>
      <c r="C109" s="2" t="inlineStr">
        <is>
          <t>639410003 - FONDO DE RESERVAS-GASTOS CORRIENTES/MERESE</t>
        </is>
      </c>
      <c r="D109" s="6" t="n">
        <v>3000</v>
      </c>
      <c r="E109" s="6" t="n"/>
    </row>
    <row r="110" ht="15" customHeight="1">
      <c r="B110" s="2" t="inlineStr">
        <is>
          <t>1-95--639410004</t>
        </is>
      </c>
      <c r="C110" s="2" t="inlineStr">
        <is>
          <t>639410004 - FONDO DE RESERVAS-GASTOS CORRIENTES/COSTOS DE MANT. DE INFRAESTRUCT. Y REPOSIC. DE EQUIPOS Y MAQUINARIAS</t>
        </is>
      </c>
      <c r="D110" s="6" t="n">
        <v>0</v>
      </c>
      <c r="E110" s="6" t="n"/>
    </row>
    <row r="111" ht="15" customHeight="1">
      <c r="B111" s="2" t="inlineStr">
        <is>
          <t>1-95--639900000</t>
        </is>
      </c>
      <c r="C111" s="2" t="inlineStr">
        <is>
          <t>639900000 - FOTOSTATICAS, ANILLADOS, EMPASTADOS, ENMICADOS</t>
        </is>
      </c>
      <c r="D111" s="6" t="n">
        <v>68</v>
      </c>
      <c r="E111" s="6" t="n"/>
    </row>
    <row r="112" ht="15" customHeight="1">
      <c r="B112" s="2" t="inlineStr">
        <is>
          <t>1-95--639900005</t>
        </is>
      </c>
      <c r="C112" s="2" t="inlineStr">
        <is>
          <t>639900005 - ALIMENTOS</t>
        </is>
      </c>
      <c r="D112" s="6" t="n">
        <v>1365</v>
      </c>
      <c r="E112" s="6" t="n"/>
    </row>
    <row r="113" ht="15" customHeight="1">
      <c r="B113" s="2" t="inlineStr">
        <is>
          <t>1-95--639900007</t>
        </is>
      </c>
      <c r="C113" s="2" t="inlineStr">
        <is>
          <t>639900007 - GASTOS PODER JUDICIAL</t>
        </is>
      </c>
      <c r="D113" s="6" t="n">
        <v>258</v>
      </c>
      <c r="E113" s="6" t="n"/>
    </row>
    <row r="114" ht="15" customHeight="1">
      <c r="B114" s="2" t="inlineStr">
        <is>
          <t>1-95--639900008</t>
        </is>
      </c>
      <c r="C114" s="2" t="inlineStr">
        <is>
          <t>639900008 - GASTOS NOTARIALES</t>
        </is>
      </c>
      <c r="D114" s="6" t="n">
        <v>320</v>
      </c>
      <c r="E114" s="6" t="n"/>
    </row>
    <row r="115" ht="15" customHeight="1">
      <c r="B115" s="2" t="inlineStr">
        <is>
          <t>1-95--639900009</t>
        </is>
      </c>
      <c r="C115" s="2" t="inlineStr">
        <is>
          <t>639900009 - DIVERSOS</t>
        </is>
      </c>
      <c r="D115" s="6" t="n">
        <v>1821.3</v>
      </c>
      <c r="E115" s="6" t="n"/>
    </row>
    <row r="116" ht="15" customHeight="1">
      <c r="B116" s="2" t="inlineStr">
        <is>
          <t>1-95--639900014</t>
        </is>
      </c>
      <c r="C116" s="2" t="inlineStr">
        <is>
          <t>639900014 - GASTOS REGISTRALES</t>
        </is>
      </c>
      <c r="D116" s="6" t="n">
        <v>51.2</v>
      </c>
      <c r="E116" s="6" t="n"/>
    </row>
    <row r="117" ht="15" customHeight="1">
      <c r="B117" s="2" t="inlineStr">
        <is>
          <t>1-95--641200000</t>
        </is>
      </c>
      <c r="C117" s="2" t="inlineStr">
        <is>
          <t>641200000 - IMPUESTO A LAS TRANSACCIONES FINANCIERAS (ITF)</t>
        </is>
      </c>
      <c r="D117" s="6" t="n">
        <v>253.27</v>
      </c>
      <c r="E117" s="6" t="n"/>
    </row>
    <row r="118" ht="15" customHeight="1">
      <c r="B118" s="2" t="inlineStr">
        <is>
          <t>1-95--651000000</t>
        </is>
      </c>
      <c r="C118" s="2" t="inlineStr">
        <is>
          <t>651000000 - SEGURO VIDA LEY 688</t>
        </is>
      </c>
      <c r="D118" s="6" t="n">
        <v>505.5299999999999</v>
      </c>
      <c r="E118" s="6" t="n"/>
    </row>
    <row r="119" ht="15" customHeight="1">
      <c r="B119" s="2" t="inlineStr">
        <is>
          <t>1-95--651010000</t>
        </is>
      </c>
      <c r="C119" s="2" t="inlineStr">
        <is>
          <t>651010000 - SEGURO OBLIGATORIO DE ACCIDENTES DE TRANSITO (SOAT)</t>
        </is>
      </c>
      <c r="D119" s="6" t="n">
        <v>320</v>
      </c>
      <c r="E119" s="6" t="n"/>
    </row>
    <row r="120" ht="15" customHeight="1">
      <c r="B120" s="2" t="inlineStr">
        <is>
          <t>1-95--651060001</t>
        </is>
      </c>
      <c r="C120" s="2" t="inlineStr">
        <is>
          <t>651060001 - SEGURO COMPLEMENTARIO DE TRABAJO DE RIESGO - PENSION</t>
        </is>
      </c>
      <c r="D120" s="6" t="n">
        <v>664.8899999999999</v>
      </c>
      <c r="E120" s="6" t="n"/>
    </row>
    <row r="121" ht="15" customHeight="1">
      <c r="B121" s="2" t="inlineStr">
        <is>
          <t>1-95--651070000</t>
        </is>
      </c>
      <c r="C121" s="2" t="inlineStr">
        <is>
          <t>651070000 - SEGURO VIDA LEY 28518 PERSONAL EN FORMACION</t>
        </is>
      </c>
      <c r="D121" s="6" t="n">
        <v>130.49</v>
      </c>
      <c r="E121" s="6" t="n"/>
    </row>
    <row r="122" ht="15" customHeight="1">
      <c r="B122" s="2" t="inlineStr">
        <is>
          <t>1-95--653040000</t>
        </is>
      </c>
      <c r="C122" s="2" t="inlineStr">
        <is>
          <t>653040000 - CAMARA DE COMERCIO</t>
        </is>
      </c>
      <c r="D122" s="6" t="n">
        <v>50</v>
      </c>
      <c r="E122" s="6" t="n"/>
    </row>
    <row r="123" ht="15" customHeight="1">
      <c r="B123" s="2" t="inlineStr">
        <is>
          <t>1-95--653050000</t>
        </is>
      </c>
      <c r="C123" s="2" t="inlineStr">
        <is>
          <t>653050000 - ANEPSSA</t>
        </is>
      </c>
      <c r="D123" s="6" t="n">
        <v>375</v>
      </c>
      <c r="E123" s="6" t="n"/>
    </row>
    <row r="124" ht="15" customHeight="1">
      <c r="B124" s="2" t="inlineStr">
        <is>
          <t>1-95--659200002</t>
        </is>
      </c>
      <c r="C124" s="2" t="inlineStr">
        <is>
          <t>659200002 - MULTAS Y SANCIONES VARIAS</t>
        </is>
      </c>
      <c r="D124" s="6" t="n">
        <v>92651.34</v>
      </c>
      <c r="E124" s="6" t="n"/>
    </row>
    <row r="125" ht="15" customHeight="1">
      <c r="B125" s="2" t="inlineStr">
        <is>
          <t>1-95--659300002</t>
        </is>
      </c>
      <c r="C125" s="2" t="inlineStr">
        <is>
          <t>659300002 - UTILES DE ESCRITORIO</t>
        </is>
      </c>
      <c r="D125" s="6" t="n">
        <v>47</v>
      </c>
      <c r="E125" s="6" t="n"/>
    </row>
    <row r="126" ht="15" customHeight="1">
      <c r="B126" s="2" t="inlineStr">
        <is>
          <t>1-95--659300030</t>
        </is>
      </c>
      <c r="C126" s="2" t="inlineStr">
        <is>
          <t>659300030 - OTROS</t>
        </is>
      </c>
      <c r="D126" s="6" t="n">
        <v>238.03</v>
      </c>
      <c r="E126" s="6" t="n"/>
    </row>
    <row r="127" ht="15" customHeight="1">
      <c r="B127" s="2" t="inlineStr">
        <is>
          <t>1-95--659300031</t>
        </is>
      </c>
      <c r="C127" s="2" t="inlineStr">
        <is>
          <t>659300031 - ALIMENTO PARA PERSONAL</t>
        </is>
      </c>
      <c r="D127" s="6" t="n">
        <v>10250</v>
      </c>
      <c r="E127" s="6" t="n"/>
    </row>
    <row r="128" ht="15" customHeight="1">
      <c r="B128" s="2" t="inlineStr">
        <is>
          <t>1-95--659300032</t>
        </is>
      </c>
      <c r="C128" s="2" t="inlineStr">
        <is>
          <t>659300032 - SUBSIDIOS ECONOMICOS POR SALUD PARA PERSONAL</t>
        </is>
      </c>
      <c r="D128" s="6" t="n">
        <v>350</v>
      </c>
      <c r="E128" s="6" t="n"/>
    </row>
    <row r="129" ht="15" customHeight="1">
      <c r="B129" s="2" t="inlineStr">
        <is>
          <t>1-95--659930036</t>
        </is>
      </c>
      <c r="C129" s="2" t="inlineStr">
        <is>
          <t>659930036 - GASTOS DE INTERESES FONDO PRIVADO DE PENSION - AFP</t>
        </is>
      </c>
      <c r="D129" s="6" t="n">
        <v>2537.94</v>
      </c>
      <c r="E129" s="6" t="n"/>
    </row>
    <row r="130" ht="15" customHeight="1">
      <c r="B130" s="2" t="inlineStr">
        <is>
          <t>1-95-EC-621110000</t>
        </is>
      </c>
      <c r="C130" s="2" t="inlineStr">
        <is>
          <t>621110000 - REMUNERACION BASICA</t>
        </is>
      </c>
      <c r="D130" s="6" t="n">
        <v>10548</v>
      </c>
      <c r="E130" s="6" t="n"/>
    </row>
    <row r="131" ht="15" customHeight="1">
      <c r="B131" s="2" t="inlineStr">
        <is>
          <t>1-95-EC-621110002</t>
        </is>
      </c>
      <c r="C131" s="2" t="inlineStr">
        <is>
          <t>621110002 - REMUN. BASICA - LAUDO 2022</t>
        </is>
      </c>
      <c r="D131" s="6" t="n">
        <v>150</v>
      </c>
      <c r="E131" s="6" t="n"/>
    </row>
    <row r="132" ht="15" customHeight="1">
      <c r="B132" s="2" t="inlineStr">
        <is>
          <t>1-95-EC-621110003</t>
        </is>
      </c>
      <c r="C132" s="2" t="inlineStr">
        <is>
          <t>621110003 - REMUN.BASICA-LAUDO 2023</t>
        </is>
      </c>
      <c r="D132" s="6" t="n">
        <v>900</v>
      </c>
      <c r="E132" s="6" t="n"/>
    </row>
    <row r="133" ht="15" customHeight="1">
      <c r="B133" s="2" t="inlineStr">
        <is>
          <t>1-95-EC-621510000</t>
        </is>
      </c>
      <c r="C133" s="2" t="inlineStr">
        <is>
          <t>621510000 - VACACIONES EMPLEADOS</t>
        </is>
      </c>
      <c r="D133" s="6" t="n">
        <v>22.80999999999995</v>
      </c>
      <c r="E133" s="6" t="n"/>
    </row>
    <row r="134" ht="15" customHeight="1">
      <c r="B134" s="2" t="inlineStr">
        <is>
          <t>1-95-EC-621510004</t>
        </is>
      </c>
      <c r="C134" s="2" t="inlineStr">
        <is>
          <t>621510004 - VACACIONES EMPLEADOS-LAUDO 2023</t>
        </is>
      </c>
      <c r="D134" s="6" t="n">
        <v>100</v>
      </c>
      <c r="E134" s="6" t="n"/>
    </row>
    <row r="135" ht="15" customHeight="1">
      <c r="B135" s="2" t="inlineStr">
        <is>
          <t>1-95-EE-621110000</t>
        </is>
      </c>
      <c r="C135" s="2" t="inlineStr">
        <is>
          <t>621110000 - REMUNERACION BASICA</t>
        </is>
      </c>
      <c r="D135" s="6" t="n">
        <v>35577</v>
      </c>
      <c r="E135" s="6" t="n"/>
    </row>
    <row r="136" ht="15" customHeight="1">
      <c r="B136" s="2" t="inlineStr">
        <is>
          <t>1-95-EE-621110002</t>
        </is>
      </c>
      <c r="C136" s="2" t="inlineStr">
        <is>
          <t>621110002 - REMUN. BASICA - LAUDO 2022</t>
        </is>
      </c>
      <c r="D136" s="6" t="n">
        <v>900</v>
      </c>
      <c r="E136" s="6" t="n"/>
    </row>
    <row r="137" ht="15" customHeight="1">
      <c r="B137" s="2" t="inlineStr">
        <is>
          <t>1-95-EE-621110003</t>
        </is>
      </c>
      <c r="C137" s="2" t="inlineStr">
        <is>
          <t>621110003 - REMUN.BASICA-LAUDO 2023</t>
        </is>
      </c>
      <c r="D137" s="6" t="n">
        <v>2600</v>
      </c>
      <c r="E137" s="6" t="n"/>
    </row>
    <row r="138" ht="15" customHeight="1">
      <c r="B138" s="2" t="inlineStr">
        <is>
          <t>1-95-EE-621510000</t>
        </is>
      </c>
      <c r="C138" s="2" t="inlineStr">
        <is>
          <t>621510000 - VACACIONES EMPLEADOS</t>
        </is>
      </c>
      <c r="D138" s="6" t="n">
        <v>380.1100000000001</v>
      </c>
      <c r="E138" s="6" t="n"/>
    </row>
    <row r="139" ht="15" customHeight="1">
      <c r="B139" s="2" t="inlineStr">
        <is>
          <t>1-95-EE-621510002</t>
        </is>
      </c>
      <c r="C139" s="2" t="inlineStr">
        <is>
          <t>621510002 - VACACIONES EMPLEADOS - LAUDO 2022</t>
        </is>
      </c>
      <c r="D139" s="6" t="n">
        <v>300</v>
      </c>
      <c r="E139" s="6" t="n"/>
    </row>
    <row r="140" ht="15" customHeight="1">
      <c r="B140" s="2" t="inlineStr">
        <is>
          <t>1-95-EE-621510004</t>
        </is>
      </c>
      <c r="C140" s="2" t="inlineStr">
        <is>
          <t>621510004 - VACACIONES EMPLEADOS-LAUDO 2023</t>
        </is>
      </c>
      <c r="D140" s="6" t="n">
        <v>200</v>
      </c>
      <c r="E140" s="6" t="n"/>
    </row>
    <row r="141" ht="15" customHeight="1">
      <c r="B141" s="2" t="inlineStr">
        <is>
          <t>1-95-EE-622200000</t>
        </is>
      </c>
      <c r="C141" s="2" t="inlineStr">
        <is>
          <t>622200000 - BONIFICACION D.L. 25897(10.23%)</t>
        </is>
      </c>
      <c r="D141" s="6" t="n">
        <v>446.85</v>
      </c>
      <c r="E141" s="6" t="n"/>
    </row>
    <row r="142" ht="15" customHeight="1">
      <c r="B142" s="2" t="inlineStr">
        <is>
          <t>1-95-EE-622200001</t>
        </is>
      </c>
      <c r="C142" s="2" t="inlineStr">
        <is>
          <t>622200001 - BONIFICACION D.L. 25897(3%)</t>
        </is>
      </c>
      <c r="D142" s="6" t="n">
        <v>145.06</v>
      </c>
      <c r="E142" s="6" t="n"/>
    </row>
    <row r="143" ht="15" customHeight="1">
      <c r="B143" s="2" t="inlineStr">
        <is>
          <t>1-95-EE-622200008</t>
        </is>
      </c>
      <c r="C143" s="2" t="inlineStr">
        <is>
          <t>622200008 - BONIFICACION D.L. 26504 ( 3.3% )</t>
        </is>
      </c>
      <c r="D143" s="6" t="n">
        <v>22.87</v>
      </c>
      <c r="E143" s="6" t="n"/>
    </row>
    <row r="144" ht="15" customHeight="1">
      <c r="B144" s="2" t="inlineStr">
        <is>
          <t>1-95-L2-629210000</t>
        </is>
      </c>
      <c r="C144" s="2" t="inlineStr">
        <is>
          <t>629210000 - PENSION DECRETO LEY 20530</t>
        </is>
      </c>
      <c r="D144" s="6" t="n">
        <v>1841.22</v>
      </c>
      <c r="E144" s="6" t="n"/>
    </row>
    <row r="145" ht="15" customHeight="1">
      <c r="B145" s="2" t="inlineStr">
        <is>
          <t>1-95-OC-621120000</t>
        </is>
      </c>
      <c r="C145" s="2" t="inlineStr">
        <is>
          <t>621120000 - JORNAL BASICO</t>
        </is>
      </c>
      <c r="D145" s="6" t="n">
        <v>930</v>
      </c>
      <c r="E145" s="6" t="n"/>
    </row>
    <row r="146" ht="15" customHeight="1">
      <c r="B146" s="2" t="inlineStr">
        <is>
          <t>1-95-OC-621120004</t>
        </is>
      </c>
      <c r="C146" s="2" t="inlineStr">
        <is>
          <t>621120004 - JORNAL BASICO-LAUDO 2023</t>
        </is>
      </c>
      <c r="D146" s="6" t="n">
        <v>100</v>
      </c>
      <c r="E146" s="6" t="n"/>
    </row>
    <row r="147" ht="15" customHeight="1">
      <c r="B147" s="2" t="inlineStr">
        <is>
          <t>1-95-OE-621120000</t>
        </is>
      </c>
      <c r="C147" s="2" t="inlineStr">
        <is>
          <t>621120000 - JORNAL BASICO</t>
        </is>
      </c>
      <c r="D147" s="6" t="n">
        <v>3253</v>
      </c>
      <c r="E147" s="6" t="n"/>
    </row>
    <row r="148" ht="15" customHeight="1">
      <c r="B148" s="2" t="inlineStr">
        <is>
          <t>1-95-OE-621120003</t>
        </is>
      </c>
      <c r="C148" s="2" t="inlineStr">
        <is>
          <t>621120003 - JORNAL BASICO - LAUDO 2022</t>
        </is>
      </c>
      <c r="D148" s="6" t="n">
        <v>450</v>
      </c>
      <c r="E148" s="6" t="n"/>
    </row>
    <row r="149" ht="15" customHeight="1">
      <c r="B149" s="2" t="inlineStr">
        <is>
          <t>1-95-OE-621120004</t>
        </is>
      </c>
      <c r="C149" s="2" t="inlineStr">
        <is>
          <t>621120004 - JORNAL BASICO-LAUDO 2023</t>
        </is>
      </c>
      <c r="D149" s="6" t="n">
        <v>300</v>
      </c>
      <c r="E149" s="6" t="n"/>
    </row>
    <row r="150" ht="15" customHeight="1">
      <c r="B150" s="2" t="inlineStr">
        <is>
          <t>1-96--622100000</t>
        </is>
      </c>
      <c r="C150" s="2" t="inlineStr">
        <is>
          <t>622100000 - ASIGNACION VACACIONAL</t>
        </is>
      </c>
      <c r="D150" s="6" t="n">
        <v>2579</v>
      </c>
      <c r="E150" s="6" t="n"/>
    </row>
    <row r="151" ht="15" customHeight="1">
      <c r="B151" s="2" t="inlineStr">
        <is>
          <t>1-96--622100005</t>
        </is>
      </c>
      <c r="C151" s="2" t="inlineStr">
        <is>
          <t>622100005 - ASIGNACION FAMILIAR</t>
        </is>
      </c>
      <c r="D151" s="6" t="n">
        <v>1808</v>
      </c>
      <c r="E151" s="6" t="n"/>
    </row>
    <row r="152" ht="15" customHeight="1">
      <c r="B152" s="2" t="inlineStr">
        <is>
          <t>1-96--622100008</t>
        </is>
      </c>
      <c r="C152" s="2" t="inlineStr">
        <is>
          <t>622100008 - ASIGNACION POR ENCARGATURA</t>
        </is>
      </c>
      <c r="D152" s="6" t="n">
        <v>369</v>
      </c>
      <c r="E152" s="6" t="n"/>
    </row>
    <row r="153" ht="15" customHeight="1">
      <c r="B153" s="2" t="inlineStr">
        <is>
          <t>1-96--622100011</t>
        </is>
      </c>
      <c r="C153" s="2" t="inlineStr">
        <is>
          <t>622100011 - ASIGNACION MOVILIDAD PACTO COLECTIVO</t>
        </is>
      </c>
      <c r="D153" s="6" t="n">
        <v>324</v>
      </c>
      <c r="E153" s="6" t="n"/>
    </row>
    <row r="154" ht="15" customHeight="1">
      <c r="B154" s="2" t="inlineStr">
        <is>
          <t>1-96--622100012</t>
        </is>
      </c>
      <c r="C154" s="2" t="inlineStr">
        <is>
          <t>622100012 - ASIGNACION VACACIONAL - LAUDO 2022</t>
        </is>
      </c>
      <c r="D154" s="6" t="n">
        <v>150</v>
      </c>
      <c r="E154" s="6" t="n"/>
    </row>
    <row r="155" ht="15" customHeight="1">
      <c r="B155" s="2" t="inlineStr">
        <is>
          <t>1-96--622100013</t>
        </is>
      </c>
      <c r="C155" s="2" t="inlineStr">
        <is>
          <t>622100013 - ASIGNACION VACACIONAL-LAUDO 2023</t>
        </is>
      </c>
      <c r="D155" s="6" t="n">
        <v>100</v>
      </c>
      <c r="E155" s="6" t="n"/>
    </row>
    <row r="156" ht="15" customHeight="1">
      <c r="B156" s="2" t="inlineStr">
        <is>
          <t>1-96--622100014</t>
        </is>
      </c>
      <c r="C156" s="2" t="inlineStr">
        <is>
          <t>622100014 - BONIF. MOVILIDAD 2023 - LAUDO 2023 SITAPASAM</t>
        </is>
      </c>
      <c r="D156" s="6" t="n">
        <v>494.1</v>
      </c>
      <c r="E156" s="6" t="n"/>
    </row>
    <row r="157" ht="15" customHeight="1">
      <c r="B157" s="2" t="inlineStr">
        <is>
          <t>1-96--622100015</t>
        </is>
      </c>
      <c r="C157" s="2" t="inlineStr">
        <is>
          <t>622100015 - ASIG. MOVILIDAD 2023 - LAUDO 2023 SIPTESAM</t>
        </is>
      </c>
      <c r="D157" s="6" t="n">
        <v>143</v>
      </c>
      <c r="E157" s="6" t="n"/>
    </row>
    <row r="158" ht="15" customHeight="1">
      <c r="B158" s="2" t="inlineStr">
        <is>
          <t>1-96--622200009</t>
        </is>
      </c>
      <c r="C158" s="2" t="inlineStr">
        <is>
          <t>622200009 - BONIFICACION MOVILIDAD - LAUDO 2022</t>
        </is>
      </c>
      <c r="D158" s="6" t="n">
        <v>1215</v>
      </c>
      <c r="E158" s="6" t="n"/>
    </row>
    <row r="159" ht="15" customHeight="1">
      <c r="B159" s="2" t="inlineStr">
        <is>
          <t>1-96--622200010</t>
        </is>
      </c>
      <c r="C159" s="2" t="inlineStr">
        <is>
          <t>622200010 - BONIFICACION D.L.25981 (FONAVI 10%)</t>
        </is>
      </c>
      <c r="D159" s="6" t="n">
        <v>54.42</v>
      </c>
      <c r="E159" s="6" t="n"/>
    </row>
    <row r="160" ht="15" customHeight="1">
      <c r="B160" s="2" t="inlineStr">
        <is>
          <t>1-96--627100000</t>
        </is>
      </c>
      <c r="C160" s="2" t="inlineStr">
        <is>
          <t>627100000 - REGIMEN DE PRESTACIONES DE SALUD</t>
        </is>
      </c>
      <c r="D160" s="6" t="n">
        <v>4155.58</v>
      </c>
      <c r="E160" s="6" t="n"/>
    </row>
    <row r="161" ht="15" customHeight="1">
      <c r="B161" s="2" t="inlineStr">
        <is>
          <t>1-96--627300000</t>
        </is>
      </c>
      <c r="C161" s="2" t="inlineStr">
        <is>
          <t>627300000 - SEGURO COMPL. DE TRABAJO DE RIESGO, ACC.DE TR.Y ENF.PROF.</t>
        </is>
      </c>
      <c r="D161" s="6" t="n">
        <v>567.95</v>
      </c>
      <c r="E161" s="6" t="n"/>
    </row>
    <row r="162" ht="15" customHeight="1">
      <c r="B162" s="2" t="inlineStr">
        <is>
          <t>1-96--636100000</t>
        </is>
      </c>
      <c r="C162" s="2" t="inlineStr">
        <is>
          <t>636100000 - ENERGIA ELECTRICA</t>
        </is>
      </c>
      <c r="D162" s="6" t="n">
        <v>2694.75</v>
      </c>
      <c r="E162" s="6" t="n"/>
    </row>
    <row r="163" ht="15" customHeight="1">
      <c r="B163" s="2" t="inlineStr">
        <is>
          <t>1-96--636300000</t>
        </is>
      </c>
      <c r="C163" s="2" t="inlineStr">
        <is>
          <t>636300000 - AGUA</t>
        </is>
      </c>
      <c r="D163" s="6" t="n">
        <v>125.2</v>
      </c>
      <c r="E163" s="6" t="n"/>
    </row>
    <row r="164" ht="15" customHeight="1">
      <c r="B164" s="2" t="inlineStr">
        <is>
          <t>1-96--637300000</t>
        </is>
      </c>
      <c r="C164" s="2" t="inlineStr">
        <is>
          <t>637300000 - IMPRESIONES Y REPRODUCCIONES</t>
        </is>
      </c>
      <c r="D164" s="6" t="n">
        <v>4426.25</v>
      </c>
      <c r="E164" s="6" t="n"/>
    </row>
    <row r="165" ht="15" customHeight="1">
      <c r="B165" s="2" t="inlineStr">
        <is>
          <t>1-96--638100000</t>
        </is>
      </c>
      <c r="C165" s="2" t="inlineStr">
        <is>
          <t>638100000 - ADMINISTRATIVOS</t>
        </is>
      </c>
      <c r="D165" s="6" t="n">
        <v>1556</v>
      </c>
      <c r="E165" s="6" t="n"/>
    </row>
    <row r="166" ht="15" customHeight="1">
      <c r="B166" s="2" t="inlineStr">
        <is>
          <t>1-96--638200000</t>
        </is>
      </c>
      <c r="C166" s="2" t="inlineStr">
        <is>
          <t>638200000 - OPERATIVOS</t>
        </is>
      </c>
      <c r="D166" s="6" t="n">
        <v>2611</v>
      </c>
      <c r="E166" s="6" t="n"/>
    </row>
    <row r="167" ht="15" customHeight="1">
      <c r="B167" s="2" t="inlineStr">
        <is>
          <t>1-96--638300000</t>
        </is>
      </c>
      <c r="C167" s="2" t="inlineStr">
        <is>
          <t>638300000 - VIGILANCIA Y GUARDIANIA</t>
        </is>
      </c>
      <c r="D167" s="6" t="n">
        <v>7100</v>
      </c>
      <c r="E167" s="6" t="n"/>
    </row>
    <row r="168" ht="15" customHeight="1">
      <c r="B168" s="2" t="inlineStr">
        <is>
          <t>1-96--638800006</t>
        </is>
      </c>
      <c r="C168" s="2" t="inlineStr">
        <is>
          <t>638800006 - SERVICIO DE INSPECCION POR CONSUMOS ATIPICOS</t>
        </is>
      </c>
      <c r="D168" s="6" t="n">
        <v>1539.65</v>
      </c>
      <c r="E168" s="6" t="n"/>
    </row>
    <row r="169" ht="15" customHeight="1">
      <c r="B169" s="2" t="inlineStr">
        <is>
          <t>1-96--638800007</t>
        </is>
      </c>
      <c r="C169" s="2" t="inlineStr">
        <is>
          <t>638800007 - REPARTO DE RECIBOS</t>
        </is>
      </c>
      <c r="D169" s="6" t="n">
        <v>10893.44</v>
      </c>
      <c r="E169" s="6" t="n"/>
    </row>
    <row r="170" ht="15" customHeight="1">
      <c r="B170" s="2" t="inlineStr">
        <is>
          <t>1-96--638800008</t>
        </is>
      </c>
      <c r="C170" s="2" t="inlineStr">
        <is>
          <t>638800008 - LECTURA DE MEDIDORES</t>
        </is>
      </c>
      <c r="D170" s="6" t="n">
        <v>18513.56</v>
      </c>
      <c r="E170" s="6" t="n"/>
    </row>
    <row r="171" ht="15" customHeight="1">
      <c r="B171" s="2" t="inlineStr">
        <is>
          <t>1-96--638800012</t>
        </is>
      </c>
      <c r="C171" s="2" t="inlineStr">
        <is>
          <t>638800012 - COBRANZA PENSION AGUA</t>
        </is>
      </c>
      <c r="D171" s="6" t="n">
        <v>31794.68</v>
      </c>
      <c r="E171" s="6" t="n"/>
    </row>
    <row r="172" ht="15" customHeight="1">
      <c r="B172" s="2" t="inlineStr">
        <is>
          <t>1-96--638800015</t>
        </is>
      </c>
      <c r="C172" s="2" t="inlineStr">
        <is>
          <t>638800015 - SERVICIO DE CENTRO DE LLAMADAS</t>
        </is>
      </c>
      <c r="D172" s="6" t="n">
        <v>22051.29</v>
      </c>
      <c r="E172" s="6" t="n"/>
    </row>
    <row r="173" ht="15" customHeight="1">
      <c r="B173" s="2" t="inlineStr">
        <is>
          <t>1-96--639300000</t>
        </is>
      </c>
      <c r="C173" s="2" t="inlineStr">
        <is>
          <t>639300000 - ESTIPENDIO PRACTICANTES</t>
        </is>
      </c>
      <c r="D173" s="6" t="n">
        <v>2109.33</v>
      </c>
      <c r="E173" s="6" t="n"/>
    </row>
    <row r="174" ht="15" customHeight="1">
      <c r="B174" s="2" t="inlineStr">
        <is>
          <t>1-96--639900005</t>
        </is>
      </c>
      <c r="C174" s="2" t="inlineStr">
        <is>
          <t>639900005 - ALIMENTOS</t>
        </is>
      </c>
      <c r="D174" s="6" t="n">
        <v>252</v>
      </c>
      <c r="E174" s="6" t="n"/>
    </row>
    <row r="175" ht="15" customHeight="1">
      <c r="B175" s="2" t="inlineStr">
        <is>
          <t>1-96--639900009</t>
        </is>
      </c>
      <c r="C175" s="2" t="inlineStr">
        <is>
          <t>639900009 - DIVERSOS</t>
        </is>
      </c>
      <c r="D175" s="6" t="n">
        <v>4028.94</v>
      </c>
      <c r="E175" s="6" t="n"/>
    </row>
    <row r="176" ht="15" customHeight="1">
      <c r="B176" s="2" t="inlineStr">
        <is>
          <t>1-96--641901000</t>
        </is>
      </c>
      <c r="C176" s="2" t="inlineStr">
        <is>
          <t>641901000 - SUPERINT. NACIONAL DE SERVICIOS DE SANEAMIENTO(SUNASS)</t>
        </is>
      </c>
      <c r="D176" s="6" t="n">
        <v>27561.14</v>
      </c>
      <c r="E176" s="6" t="n"/>
    </row>
    <row r="177" ht="15" customHeight="1">
      <c r="B177" s="2" t="inlineStr">
        <is>
          <t>1-96--651000000</t>
        </is>
      </c>
      <c r="C177" s="2" t="inlineStr">
        <is>
          <t>651000000 - SEGURO VIDA LEY 688</t>
        </is>
      </c>
      <c r="D177" s="6" t="n">
        <v>228.83</v>
      </c>
      <c r="E177" s="6" t="n"/>
    </row>
    <row r="178" ht="15" customHeight="1">
      <c r="B178" s="2" t="inlineStr">
        <is>
          <t>1-96--651060001</t>
        </is>
      </c>
      <c r="C178" s="2" t="inlineStr">
        <is>
          <t>651060001 - SEGURO COMPLEMENTARIO DE TRABAJO DE RIESGO - PENSION</t>
        </is>
      </c>
      <c r="D178" s="6" t="n">
        <v>315.67</v>
      </c>
      <c r="E178" s="6" t="n"/>
    </row>
    <row r="179" ht="15" customHeight="1">
      <c r="B179" s="2" t="inlineStr">
        <is>
          <t>1-96--651070000</t>
        </is>
      </c>
      <c r="C179" s="2" t="inlineStr">
        <is>
          <t>651070000 - SEGURO VIDA LEY 28518 PERSONAL EN FORMACION</t>
        </is>
      </c>
      <c r="D179" s="6" t="n">
        <v>260.96</v>
      </c>
      <c r="E179" s="6" t="n"/>
    </row>
    <row r="180" ht="15" customHeight="1">
      <c r="B180" s="2" t="inlineStr">
        <is>
          <t>1-96--653040000</t>
        </is>
      </c>
      <c r="C180" s="2" t="inlineStr">
        <is>
          <t>653040000 - CAMARA DE COMERCIO</t>
        </is>
      </c>
      <c r="D180" s="6" t="n">
        <v>25</v>
      </c>
      <c r="E180" s="6" t="n"/>
    </row>
    <row r="181" ht="15" customHeight="1">
      <c r="B181" s="2" t="inlineStr">
        <is>
          <t>1-96--653050000</t>
        </is>
      </c>
      <c r="C181" s="2" t="inlineStr">
        <is>
          <t>653050000 - ANEPSSA</t>
        </is>
      </c>
      <c r="D181" s="6" t="n">
        <v>187.5</v>
      </c>
      <c r="E181" s="6" t="n"/>
    </row>
    <row r="182" ht="15" customHeight="1">
      <c r="B182" s="2" t="inlineStr">
        <is>
          <t>1-96--659300030</t>
        </is>
      </c>
      <c r="C182" s="2" t="inlineStr">
        <is>
          <t>659300030 - OTROS</t>
        </is>
      </c>
      <c r="D182" s="6" t="n">
        <v>936.8000000000001</v>
      </c>
      <c r="E182" s="6" t="n"/>
    </row>
    <row r="183" ht="15" customHeight="1">
      <c r="B183" s="2" t="inlineStr">
        <is>
          <t>1-96--659300031</t>
        </is>
      </c>
      <c r="C183" s="2" t="inlineStr">
        <is>
          <t>659300031 - ALIMENTO PARA PERSONAL</t>
        </is>
      </c>
      <c r="D183" s="6" t="n">
        <v>5500</v>
      </c>
      <c r="E183" s="6" t="n"/>
    </row>
    <row r="184" ht="15" customHeight="1">
      <c r="B184" s="2" t="inlineStr">
        <is>
          <t>1-96--659930036</t>
        </is>
      </c>
      <c r="C184" s="2" t="inlineStr">
        <is>
          <t>659930036 - GASTOS DE INTERESES FONDO PRIVADO DE PENSION - AFP</t>
        </is>
      </c>
      <c r="D184" s="6" t="n">
        <v>2537.92</v>
      </c>
      <c r="E184" s="6" t="n"/>
    </row>
    <row r="185" ht="15" customHeight="1">
      <c r="B185" s="2" t="inlineStr">
        <is>
          <t>1-96-EC-621110000</t>
        </is>
      </c>
      <c r="C185" s="2" t="inlineStr">
        <is>
          <t>621110000 - REMUNERACION BASICA</t>
        </is>
      </c>
      <c r="D185" s="6" t="n">
        <v>1416</v>
      </c>
      <c r="E185" s="6" t="n"/>
    </row>
    <row r="186" ht="15" customHeight="1">
      <c r="B186" s="2" t="inlineStr">
        <is>
          <t>1-96-EC-621510000</t>
        </is>
      </c>
      <c r="C186" s="2" t="inlineStr">
        <is>
          <t>621510000 - VACACIONES EMPLEADOS</t>
        </is>
      </c>
      <c r="D186" s="6" t="n">
        <v>1898</v>
      </c>
      <c r="E186" s="6" t="n"/>
    </row>
    <row r="187" ht="15" customHeight="1">
      <c r="B187" s="2" t="inlineStr">
        <is>
          <t>1-96-EC-621510002</t>
        </is>
      </c>
      <c r="C187" s="2" t="inlineStr">
        <is>
          <t>621510002 - VACACIONES EMPLEADOS - LAUDO 2022</t>
        </is>
      </c>
      <c r="D187" s="6" t="n">
        <v>150</v>
      </c>
      <c r="E187" s="6" t="n"/>
    </row>
    <row r="188" ht="15" customHeight="1">
      <c r="B188" s="2" t="inlineStr">
        <is>
          <t>1-96-EC-621510004</t>
        </is>
      </c>
      <c r="C188" s="2" t="inlineStr">
        <is>
          <t>621510004 - VACACIONES EMPLEADOS-LAUDO 2023</t>
        </is>
      </c>
      <c r="D188" s="6" t="n">
        <v>100</v>
      </c>
      <c r="E188" s="6" t="n"/>
    </row>
    <row r="189" ht="15" customHeight="1">
      <c r="B189" s="2" t="inlineStr">
        <is>
          <t>1-96-EE-621110000</t>
        </is>
      </c>
      <c r="C189" s="2" t="inlineStr">
        <is>
          <t>621110000 - REMUNERACION BASICA</t>
        </is>
      </c>
      <c r="D189" s="6" t="n">
        <v>12778</v>
      </c>
      <c r="E189" s="6" t="n"/>
    </row>
    <row r="190" ht="15" customHeight="1">
      <c r="B190" s="2" t="inlineStr">
        <is>
          <t>1-96-EE-621110002</t>
        </is>
      </c>
      <c r="C190" s="2" t="inlineStr">
        <is>
          <t>621110002 - REMUN. BASICA - LAUDO 2022</t>
        </is>
      </c>
      <c r="D190" s="6" t="n">
        <v>600</v>
      </c>
      <c r="E190" s="6" t="n"/>
    </row>
    <row r="191" ht="15" customHeight="1">
      <c r="B191" s="2" t="inlineStr">
        <is>
          <t>1-96-EE-621110003</t>
        </is>
      </c>
      <c r="C191" s="2" t="inlineStr">
        <is>
          <t>621110003 - REMUN.BASICA-LAUDO 2023</t>
        </is>
      </c>
      <c r="D191" s="6" t="n">
        <v>1000</v>
      </c>
      <c r="E191" s="6" t="n"/>
    </row>
    <row r="192" ht="15" customHeight="1">
      <c r="B192" s="2" t="inlineStr">
        <is>
          <t>1-96-EE-621510000</t>
        </is>
      </c>
      <c r="C192" s="2" t="inlineStr">
        <is>
          <t>621510000 - VACACIONES EMPLEADOS</t>
        </is>
      </c>
      <c r="D192" s="6" t="n">
        <v>87.75999999999999</v>
      </c>
      <c r="E192" s="6" t="n"/>
    </row>
    <row r="193" ht="15" customHeight="1">
      <c r="B193" s="2" t="inlineStr">
        <is>
          <t>1-96-EE-621510002</t>
        </is>
      </c>
      <c r="C193" s="2" t="inlineStr">
        <is>
          <t>621510002 - VACACIONES EMPLEADOS - LAUDO 2022</t>
        </is>
      </c>
      <c r="D193" s="6" t="n">
        <v>150</v>
      </c>
      <c r="E193" s="6" t="n"/>
    </row>
    <row r="194" ht="15" customHeight="1">
      <c r="B194" s="2" t="inlineStr">
        <is>
          <t>1-96-EE-621510004</t>
        </is>
      </c>
      <c r="C194" s="2" t="inlineStr">
        <is>
          <t>621510004 - VACACIONES EMPLEADOS-LAUDO 2023</t>
        </is>
      </c>
      <c r="D194" s="6" t="n">
        <v>100</v>
      </c>
      <c r="E194" s="6" t="n"/>
    </row>
    <row r="195" ht="15" customHeight="1">
      <c r="B195" s="2" t="inlineStr">
        <is>
          <t>1-96-EE-622200000</t>
        </is>
      </c>
      <c r="C195" s="2" t="inlineStr">
        <is>
          <t>622200000 - BONIFICACION D.L. 25897(10.23%)</t>
        </is>
      </c>
      <c r="D195" s="6" t="n">
        <v>139</v>
      </c>
      <c r="E195" s="6" t="n"/>
    </row>
    <row r="196" ht="15" customHeight="1">
      <c r="B196" s="2" t="inlineStr">
        <is>
          <t>1-96-EE-622200001</t>
        </is>
      </c>
      <c r="C196" s="2" t="inlineStr">
        <is>
          <t>622200001 - BONIFICACION D.L. 25897(3%)</t>
        </is>
      </c>
      <c r="D196" s="6" t="n">
        <v>44.92</v>
      </c>
      <c r="E196" s="6" t="n"/>
    </row>
    <row r="197" ht="15" customHeight="1">
      <c r="B197" s="2" t="inlineStr">
        <is>
          <t>1-96-OC-621120000</t>
        </is>
      </c>
      <c r="C197" s="2" t="inlineStr">
        <is>
          <t>621120000 - JORNAL BASICO</t>
        </is>
      </c>
      <c r="D197" s="6" t="n">
        <v>4650</v>
      </c>
      <c r="E197" s="6" t="n"/>
    </row>
    <row r="198" ht="15" customHeight="1">
      <c r="B198" s="2" t="inlineStr">
        <is>
          <t>1-96-OC-621120003</t>
        </is>
      </c>
      <c r="C198" s="2" t="inlineStr">
        <is>
          <t>621120003 - JORNAL BASICO - LAUDO 2022</t>
        </is>
      </c>
      <c r="D198" s="6" t="n">
        <v>150</v>
      </c>
      <c r="E198" s="6" t="n"/>
    </row>
    <row r="199" ht="15" customHeight="1">
      <c r="B199" s="2" t="inlineStr">
        <is>
          <t>1-96-OC-621120004</t>
        </is>
      </c>
      <c r="C199" s="2" t="inlineStr">
        <is>
          <t>621120004 - JORNAL BASICO-LAUDO 2023</t>
        </is>
      </c>
      <c r="D199" s="6" t="n">
        <v>800</v>
      </c>
      <c r="E199" s="6" t="n"/>
    </row>
    <row r="200" ht="15" customHeight="1">
      <c r="B200" s="2" t="inlineStr">
        <is>
          <t>1-96-OC-621510001</t>
        </is>
      </c>
      <c r="C200" s="2" t="inlineStr">
        <is>
          <t>621510001 - VACACIONES OBREROS</t>
        </is>
      </c>
      <c r="D200" s="6" t="n">
        <v>1043</v>
      </c>
      <c r="E200" s="6" t="n"/>
    </row>
    <row r="201" ht="15" customHeight="1">
      <c r="B201" s="2" t="inlineStr">
        <is>
          <t>1-96-OC-621510005</t>
        </is>
      </c>
      <c r="C201" s="2" t="inlineStr">
        <is>
          <t>621510005 - VACACIONES OBREROS-LAUDO 2023</t>
        </is>
      </c>
      <c r="D201" s="6" t="n">
        <v>200</v>
      </c>
      <c r="E201" s="6" t="n"/>
    </row>
    <row r="202" ht="15" customHeight="1">
      <c r="B202" s="2" t="inlineStr">
        <is>
          <t>1-96-OE-621120000</t>
        </is>
      </c>
      <c r="C202" s="2" t="inlineStr">
        <is>
          <t>621120000 - JORNAL BASICO</t>
        </is>
      </c>
      <c r="D202" s="6" t="n">
        <v>9488</v>
      </c>
      <c r="E202" s="6" t="n"/>
    </row>
    <row r="203" ht="15" customHeight="1">
      <c r="B203" s="2" t="inlineStr">
        <is>
          <t>1-96-OE-621120003</t>
        </is>
      </c>
      <c r="C203" s="2" t="inlineStr">
        <is>
          <t>621120003 - JORNAL BASICO - LAUDO 2022</t>
        </is>
      </c>
      <c r="D203" s="6" t="n">
        <v>1050</v>
      </c>
      <c r="E203" s="6" t="n"/>
    </row>
    <row r="204" ht="15" customHeight="1">
      <c r="B204" s="2" t="inlineStr">
        <is>
          <t>1-96-OE-621120004</t>
        </is>
      </c>
      <c r="C204" s="2" t="inlineStr">
        <is>
          <t>621120004 - JORNAL BASICO-LAUDO 2023</t>
        </is>
      </c>
      <c r="D204" s="6" t="n">
        <v>700</v>
      </c>
      <c r="E204" s="6" t="n"/>
    </row>
    <row r="205" ht="15" customHeight="1">
      <c r="B205" s="2" t="inlineStr">
        <is>
          <t>1-96-OE-621510001</t>
        </is>
      </c>
      <c r="C205" s="2" t="inlineStr">
        <is>
          <t>621510001 - VACACIONES OBREROS</t>
        </is>
      </c>
      <c r="D205" s="6" t="n">
        <v>-803.0599999999999</v>
      </c>
      <c r="E205" s="6" t="n"/>
    </row>
    <row r="206" ht="15" customHeight="1">
      <c r="B206" s="2" t="inlineStr">
        <is>
          <t>1-96-OE-622200000</t>
        </is>
      </c>
      <c r="C206" s="2" t="inlineStr">
        <is>
          <t>622200000 - BONIFICACION D.L. 25897(10.23%)</t>
        </is>
      </c>
      <c r="D206" s="6" t="n">
        <v>148.02</v>
      </c>
      <c r="E206" s="6" t="n"/>
    </row>
    <row r="207" ht="15" customHeight="1">
      <c r="B207" s="2" t="inlineStr">
        <is>
          <t>1-96-OE-622200001</t>
        </is>
      </c>
      <c r="C207" s="2" t="inlineStr">
        <is>
          <t>622200001 - BONIFICACION D.L. 25897(3%)</t>
        </is>
      </c>
      <c r="D207" s="6" t="n">
        <v>46.85</v>
      </c>
      <c r="E207" s="6" t="n"/>
    </row>
    <row r="208" ht="15" customHeight="1">
      <c r="B208" s="2" t="inlineStr">
        <is>
          <t>1-96-OE-622200002</t>
        </is>
      </c>
      <c r="C208" s="2" t="inlineStr">
        <is>
          <t>622200002 - BONIFICACION CONSOLIDADA R.M. 075-99-EF</t>
        </is>
      </c>
      <c r="D208" s="6" t="n">
        <v>542.05</v>
      </c>
      <c r="E208" s="6" t="n"/>
    </row>
    <row r="209" ht="15" customHeight="1">
      <c r="B209" s="2" t="inlineStr">
        <is>
          <t>1-97--673120000</t>
        </is>
      </c>
      <c r="C209" s="2" t="inlineStr">
        <is>
          <t>673120000 - UTE-FONAVI - INTERESES</t>
        </is>
      </c>
      <c r="D209" s="6" t="n">
        <v>2342.62</v>
      </c>
      <c r="E209" s="6" t="n"/>
    </row>
    <row r="210" ht="15" customHeight="1">
      <c r="B210" s="2" t="inlineStr">
        <is>
          <t>1-97--679600002</t>
        </is>
      </c>
      <c r="C210" s="2" t="inlineStr">
        <is>
          <t>679600002 - COMISIONES</t>
        </is>
      </c>
      <c r="D210" s="6" t="n">
        <v>4423.67</v>
      </c>
      <c r="E210" s="6" t="n"/>
    </row>
    <row r="211" ht="15" customHeight="1">
      <c r="B211" s="2" t="inlineStr">
        <is>
          <t>5-90--621120002</t>
        </is>
      </c>
      <c r="C211" s="2" t="inlineStr">
        <is>
          <t>621120002 - HORAS NOCTURNAS</t>
        </is>
      </c>
      <c r="D211" s="6" t="n">
        <v>711.36</v>
      </c>
      <c r="E211" s="6" t="n"/>
    </row>
    <row r="212" ht="15" customHeight="1">
      <c r="B212" s="2" t="inlineStr">
        <is>
          <t>5-90--622100000</t>
        </is>
      </c>
      <c r="C212" s="2" t="inlineStr">
        <is>
          <t>622100000 - ASIGNACION VACACIONAL</t>
        </is>
      </c>
      <c r="D212" s="6" t="n">
        <v>1043</v>
      </c>
      <c r="E212" s="6" t="n"/>
    </row>
    <row r="213" ht="15" customHeight="1">
      <c r="B213" s="2" t="inlineStr">
        <is>
          <t>5-90--622100001</t>
        </is>
      </c>
      <c r="C213" s="2" t="inlineStr">
        <is>
          <t>622100001 - ASIGNACION CONTACTO CON PRODUCT.QUIMICOS</t>
        </is>
      </c>
      <c r="D213" s="6" t="n">
        <v>1204</v>
      </c>
      <c r="E213" s="6" t="n"/>
    </row>
    <row r="214" ht="15" customHeight="1">
      <c r="B214" s="2" t="inlineStr">
        <is>
          <t>5-90--622100002</t>
        </is>
      </c>
      <c r="C214" s="2" t="inlineStr">
        <is>
          <t>622100002 - ASIGNACION RIESGO DE TRABAJO(AGUA SERV.)</t>
        </is>
      </c>
      <c r="D214" s="6" t="n">
        <v>112</v>
      </c>
      <c r="E214" s="6" t="n"/>
    </row>
    <row r="215" ht="15" customHeight="1">
      <c r="B215" s="2" t="inlineStr">
        <is>
          <t>5-90--622100005</t>
        </is>
      </c>
      <c r="C215" s="2" t="inlineStr">
        <is>
          <t>622100005 - ASIGNACION FAMILIAR</t>
        </is>
      </c>
      <c r="D215" s="6" t="n">
        <v>791</v>
      </c>
      <c r="E215" s="6" t="n"/>
    </row>
    <row r="216" ht="15" customHeight="1">
      <c r="B216" s="2" t="inlineStr">
        <is>
          <t>5-90--622100014</t>
        </is>
      </c>
      <c r="C216" s="2" t="inlineStr">
        <is>
          <t>622100014 - BONIF. MOVILIDAD 2023 - LAUDO 2023 SITAPASAM</t>
        </is>
      </c>
      <c r="D216" s="6" t="n">
        <v>287.31</v>
      </c>
      <c r="E216" s="6" t="n"/>
    </row>
    <row r="217" ht="15" customHeight="1">
      <c r="B217" s="2" t="inlineStr">
        <is>
          <t>5-90--622200009</t>
        </is>
      </c>
      <c r="C217" s="2" t="inlineStr">
        <is>
          <t>622200009 - BONIFICACION MOVILIDAD - LAUDO 2022</t>
        </is>
      </c>
      <c r="D217" s="6" t="n">
        <v>706.5</v>
      </c>
      <c r="E217" s="6" t="n"/>
    </row>
    <row r="218" ht="15" customHeight="1">
      <c r="B218" s="2" t="inlineStr">
        <is>
          <t>5-90--627100000</t>
        </is>
      </c>
      <c r="C218" s="2" t="inlineStr">
        <is>
          <t>627100000 - REGIMEN DE PRESTACIONES DE SALUD</t>
        </is>
      </c>
      <c r="D218" s="6" t="n">
        <v>1671.49</v>
      </c>
      <c r="E218" s="6" t="n"/>
    </row>
    <row r="219" ht="15" customHeight="1">
      <c r="B219" s="2" t="inlineStr">
        <is>
          <t>5-90--627300000</t>
        </is>
      </c>
      <c r="C219" s="2" t="inlineStr">
        <is>
          <t>627300000 - SEGURO COMPL. DE TRABAJO DE RIESGO, ACC.DE TR.Y ENF.PROF.</t>
        </is>
      </c>
      <c r="D219" s="6" t="n">
        <v>228.46</v>
      </c>
      <c r="E219" s="6" t="n"/>
    </row>
    <row r="220" ht="15" customHeight="1">
      <c r="B220" s="2" t="inlineStr">
        <is>
          <t>5-90--631110100</t>
        </is>
      </c>
      <c r="C220" s="2" t="inlineStr">
        <is>
          <t>631110100 - FLETES</t>
        </is>
      </c>
      <c r="D220" s="6" t="n">
        <v>470</v>
      </c>
      <c r="E220" s="6" t="n"/>
    </row>
    <row r="221" ht="15" customHeight="1">
      <c r="B221" s="2" t="inlineStr">
        <is>
          <t>5-90--632110002</t>
        </is>
      </c>
      <c r="C221" s="2" t="inlineStr">
        <is>
          <t>632110002 - HONORARIOS PROFESIONALES VARIOS</t>
        </is>
      </c>
      <c r="D221" s="6" t="n">
        <v>2500</v>
      </c>
      <c r="E221" s="6" t="n"/>
    </row>
    <row r="222" ht="15" customHeight="1">
      <c r="B222" s="2" t="inlineStr">
        <is>
          <t>5-90--636100000</t>
        </is>
      </c>
      <c r="C222" s="2" t="inlineStr">
        <is>
          <t>636100000 - ENERGIA ELECTRICA</t>
        </is>
      </c>
      <c r="D222" s="6" t="n">
        <v>567</v>
      </c>
      <c r="E222" s="6" t="n"/>
    </row>
    <row r="223" ht="15" customHeight="1">
      <c r="B223" s="2" t="inlineStr">
        <is>
          <t>5-90--638200000</t>
        </is>
      </c>
      <c r="C223" s="2" t="inlineStr">
        <is>
          <t>638200000 - OPERATIVOS</t>
        </is>
      </c>
      <c r="D223" s="6" t="n">
        <v>7080</v>
      </c>
      <c r="E223" s="6" t="n"/>
    </row>
    <row r="224" ht="15" customHeight="1">
      <c r="B224" s="2" t="inlineStr">
        <is>
          <t>5-90--639410004</t>
        </is>
      </c>
      <c r="C224" s="2" t="inlineStr">
        <is>
          <t>639410004 - FONDO DE RESERVAS-GASTOS CORRIENTES/COSTOS DE MANT. DE INFRAESTRUCT. Y REPOSIC. DE EQUIPOS Y MAQUINARIAS</t>
        </is>
      </c>
      <c r="D224" s="6" t="n">
        <v>6300</v>
      </c>
      <c r="E224" s="6" t="n"/>
    </row>
    <row r="225" ht="15" customHeight="1">
      <c r="B225" s="2" t="inlineStr">
        <is>
          <t>5-90--639900005</t>
        </is>
      </c>
      <c r="C225" s="2" t="inlineStr">
        <is>
          <t>639900005 - ALIMENTOS</t>
        </is>
      </c>
      <c r="D225" s="6" t="n">
        <v>60</v>
      </c>
      <c r="E225" s="6" t="n"/>
    </row>
    <row r="226" ht="15" customHeight="1">
      <c r="B226" s="2" t="inlineStr">
        <is>
          <t>5-90--651000000</t>
        </is>
      </c>
      <c r="C226" s="2" t="inlineStr">
        <is>
          <t>651000000 - SEGURO VIDA LEY 688</t>
        </is>
      </c>
      <c r="D226" s="6" t="n">
        <v>89.60000000000001</v>
      </c>
      <c r="E226" s="6" t="n"/>
    </row>
    <row r="227" ht="15" customHeight="1">
      <c r="B227" s="2" t="inlineStr">
        <is>
          <t>5-90--651060001</t>
        </is>
      </c>
      <c r="C227" s="2" t="inlineStr">
        <is>
          <t>651060001 - SEGURO COMPLEMENTARIO DE TRABAJO DE RIESGO - PENSION</t>
        </is>
      </c>
      <c r="D227" s="6" t="n">
        <v>120</v>
      </c>
      <c r="E227" s="6" t="n"/>
    </row>
    <row r="228" ht="15" customHeight="1">
      <c r="B228" s="2" t="inlineStr">
        <is>
          <t>5-90--659300030</t>
        </is>
      </c>
      <c r="C228" s="2" t="inlineStr">
        <is>
          <t>659300030 - OTROS</t>
        </is>
      </c>
      <c r="D228" s="6" t="n">
        <v>10</v>
      </c>
      <c r="E228" s="6" t="n"/>
    </row>
    <row r="229" ht="15" customHeight="1">
      <c r="B229" s="2" t="inlineStr">
        <is>
          <t>5-90--659300031</t>
        </is>
      </c>
      <c r="C229" s="2" t="inlineStr">
        <is>
          <t>659300031 - ALIMENTO PARA PERSONAL</t>
        </is>
      </c>
      <c r="D229" s="6" t="n">
        <v>2750</v>
      </c>
      <c r="E229" s="6" t="n"/>
    </row>
    <row r="230" ht="15" customHeight="1">
      <c r="B230" s="2" t="inlineStr">
        <is>
          <t>5-90-EE-621110000</t>
        </is>
      </c>
      <c r="C230" s="2" t="inlineStr">
        <is>
          <t>621110000 - REMUNERACION BASICA</t>
        </is>
      </c>
      <c r="D230" s="6" t="n">
        <v>1293</v>
      </c>
      <c r="E230" s="6" t="n"/>
    </row>
    <row r="231" ht="15" customHeight="1">
      <c r="B231" s="2" t="inlineStr">
        <is>
          <t>5-90-EE-621110002</t>
        </is>
      </c>
      <c r="C231" s="2" t="inlineStr">
        <is>
          <t>621110002 - REMUN. BASICA - LAUDO 2022</t>
        </is>
      </c>
      <c r="D231" s="6" t="n">
        <v>150</v>
      </c>
      <c r="E231" s="6" t="n"/>
    </row>
    <row r="232" ht="15" customHeight="1">
      <c r="B232" s="2" t="inlineStr">
        <is>
          <t>5-90-EE-621110003</t>
        </is>
      </c>
      <c r="C232" s="2" t="inlineStr">
        <is>
          <t>621110003 - REMUN.BASICA-LAUDO 2023</t>
        </is>
      </c>
      <c r="D232" s="6" t="n">
        <v>100</v>
      </c>
      <c r="E232" s="6" t="n"/>
    </row>
    <row r="233" ht="15" customHeight="1">
      <c r="B233" s="2" t="inlineStr">
        <is>
          <t>5-90-EE-622200000</t>
        </is>
      </c>
      <c r="C233" s="2" t="inlineStr">
        <is>
          <t>622200000 - BONIFICACION D.L. 25897(10.23%)</t>
        </is>
      </c>
      <c r="D233" s="6" t="n">
        <v>67</v>
      </c>
      <c r="E233" s="6" t="n"/>
    </row>
    <row r="234" ht="15" customHeight="1">
      <c r="B234" s="2" t="inlineStr">
        <is>
          <t>5-90-EE-622200001</t>
        </is>
      </c>
      <c r="C234" s="2" t="inlineStr">
        <is>
          <t>622200001 - BONIFICACION D.L. 25897(3%)</t>
        </is>
      </c>
      <c r="D234" s="6" t="n">
        <v>22.8</v>
      </c>
      <c r="E234" s="6" t="n"/>
    </row>
    <row r="235" ht="15" customHeight="1">
      <c r="B235" s="2" t="inlineStr">
        <is>
          <t>5-90-EE-622200002</t>
        </is>
      </c>
      <c r="C235" s="2" t="inlineStr">
        <is>
          <t>622200002 - BONIFICACION CONSOLIDADA R.M. 075-99-EF</t>
        </is>
      </c>
      <c r="D235" s="6" t="n">
        <v>256.3</v>
      </c>
      <c r="E235" s="6" t="n"/>
    </row>
    <row r="236" ht="15" customHeight="1">
      <c r="B236" s="2" t="inlineStr">
        <is>
          <t>5-90-OC-621120000</t>
        </is>
      </c>
      <c r="C236" s="2" t="inlineStr">
        <is>
          <t>621120000 - JORNAL BASICO</t>
        </is>
      </c>
      <c r="D236" s="6" t="n">
        <v>5940</v>
      </c>
      <c r="E236" s="6" t="n"/>
    </row>
    <row r="237" ht="15" customHeight="1">
      <c r="B237" s="2" t="inlineStr">
        <is>
          <t>5-90-OC-621120003</t>
        </is>
      </c>
      <c r="C237" s="2" t="inlineStr">
        <is>
          <t>621120003 - JORNAL BASICO - LAUDO 2022</t>
        </is>
      </c>
      <c r="D237" s="6" t="n">
        <v>450</v>
      </c>
      <c r="E237" s="6" t="n"/>
    </row>
    <row r="238" ht="15" customHeight="1">
      <c r="B238" s="2" t="inlineStr">
        <is>
          <t>5-90-OC-621120004</t>
        </is>
      </c>
      <c r="C238" s="2" t="inlineStr">
        <is>
          <t>621120004 - JORNAL BASICO-LAUDO 2023</t>
        </is>
      </c>
      <c r="D238" s="6" t="n">
        <v>400</v>
      </c>
      <c r="E238" s="6" t="n"/>
    </row>
    <row r="239" ht="15" customHeight="1">
      <c r="B239" s="2" t="inlineStr">
        <is>
          <t>5-90-OC-621510001</t>
        </is>
      </c>
      <c r="C239" s="2" t="inlineStr">
        <is>
          <t>621510001 - VACACIONES OBREROS</t>
        </is>
      </c>
      <c r="D239" s="6" t="n">
        <v>1043</v>
      </c>
      <c r="E239" s="6" t="n"/>
    </row>
    <row r="240" ht="15" customHeight="1">
      <c r="B240" s="2" t="inlineStr">
        <is>
          <t>5-90-OE-621120000</t>
        </is>
      </c>
      <c r="C240" s="2" t="inlineStr">
        <is>
          <t>621120000 - JORNAL BASICO</t>
        </is>
      </c>
      <c r="D240" s="6" t="n">
        <v>2182</v>
      </c>
      <c r="E240" s="6" t="n"/>
    </row>
    <row r="241" ht="15" customHeight="1">
      <c r="B241" s="2" t="inlineStr">
        <is>
          <t>5-90-OE-621120003</t>
        </is>
      </c>
      <c r="C241" s="2" t="inlineStr">
        <is>
          <t>621120003 - JORNAL BASICO - LAUDO 2022</t>
        </is>
      </c>
      <c r="D241" s="6" t="n">
        <v>150</v>
      </c>
      <c r="E241" s="6" t="n"/>
    </row>
    <row r="242" ht="15" customHeight="1">
      <c r="B242" s="2" t="inlineStr">
        <is>
          <t>5-90-OE-621120004</t>
        </is>
      </c>
      <c r="C242" s="2" t="inlineStr">
        <is>
          <t>621120004 - JORNAL BASICO-LAUDO 2023</t>
        </is>
      </c>
      <c r="D242" s="6" t="n">
        <v>100</v>
      </c>
      <c r="E242" s="6" t="n"/>
    </row>
    <row r="243" ht="15" customHeight="1">
      <c r="B243" s="2" t="inlineStr">
        <is>
          <t>5-90-OE-621510001</t>
        </is>
      </c>
      <c r="C243" s="2" t="inlineStr">
        <is>
          <t>621510001 - VACACIONES OBREROS</t>
        </is>
      </c>
      <c r="D243" s="6" t="n">
        <v>269.73</v>
      </c>
      <c r="E243" s="6" t="n"/>
    </row>
    <row r="244" ht="15" customHeight="1">
      <c r="B244" s="2" t="inlineStr">
        <is>
          <t>5-90-OE-621510003</t>
        </is>
      </c>
      <c r="C244" s="2" t="inlineStr">
        <is>
          <t>621510003 - VACACIONES OBREROS - LAUDO 2022</t>
        </is>
      </c>
      <c r="D244" s="6" t="n">
        <v>150</v>
      </c>
      <c r="E244" s="6" t="n"/>
    </row>
    <row r="245" ht="15" customHeight="1">
      <c r="B245" s="2" t="inlineStr">
        <is>
          <t>5-90-OE-621510005</t>
        </is>
      </c>
      <c r="C245" s="2" t="inlineStr">
        <is>
          <t>621510005 - VACACIONES OBREROS-LAUDO 2023</t>
        </is>
      </c>
      <c r="D245" s="6" t="n">
        <v>100</v>
      </c>
      <c r="E245" s="6" t="n"/>
    </row>
    <row r="246" ht="15" customHeight="1">
      <c r="B246" s="2" t="inlineStr">
        <is>
          <t>5-91--638800009</t>
        </is>
      </c>
      <c r="C246" s="2" t="inlineStr">
        <is>
          <t>638800009 - CORTES</t>
        </is>
      </c>
      <c r="D246" s="6" t="n">
        <v>3492.65</v>
      </c>
      <c r="E246" s="6" t="n"/>
    </row>
    <row r="247" ht="15" customHeight="1">
      <c r="B247" s="2" t="inlineStr">
        <is>
          <t>5-95--622100005</t>
        </is>
      </c>
      <c r="C247" s="2" t="inlineStr">
        <is>
          <t>622100005 - ASIGNACION FAMILIAR</t>
        </is>
      </c>
      <c r="D247" s="6" t="n">
        <v>226</v>
      </c>
      <c r="E247" s="6" t="n"/>
    </row>
    <row r="248" ht="15" customHeight="1">
      <c r="B248" s="2" t="inlineStr">
        <is>
          <t>5-95--622100011</t>
        </is>
      </c>
      <c r="C248" s="2" t="inlineStr">
        <is>
          <t>622100011 - ASIGNACION MOVILIDAD PACTO COLECTIVO</t>
        </is>
      </c>
      <c r="D248" s="6" t="n">
        <v>108</v>
      </c>
      <c r="E248" s="6" t="n"/>
    </row>
    <row r="249" ht="15" customHeight="1">
      <c r="B249" s="2" t="inlineStr">
        <is>
          <t>5-95--622100014</t>
        </is>
      </c>
      <c r="C249" s="2" t="inlineStr">
        <is>
          <t>622100014 - BONIF. MOVILIDAD 2023 - LAUDO 2023 SITAPASAM</t>
        </is>
      </c>
      <c r="D249" s="6" t="n">
        <v>42.09</v>
      </c>
      <c r="E249" s="6" t="n"/>
    </row>
    <row r="250" ht="15" customHeight="1">
      <c r="B250" s="2" t="inlineStr">
        <is>
          <t>5-95--622100015</t>
        </is>
      </c>
      <c r="C250" s="2" t="inlineStr">
        <is>
          <t>622100015 - ASIG. MOVILIDAD 2023 - LAUDO 2023 SIPTESAM</t>
        </is>
      </c>
      <c r="D250" s="6" t="n">
        <v>24</v>
      </c>
      <c r="E250" s="6" t="n"/>
    </row>
    <row r="251" ht="15" customHeight="1">
      <c r="B251" s="2" t="inlineStr">
        <is>
          <t>5-95--622200009</t>
        </is>
      </c>
      <c r="C251" s="2" t="inlineStr">
        <is>
          <t>622200009 - BONIFICACION MOVILIDAD - LAUDO 2022</t>
        </is>
      </c>
      <c r="D251" s="6" t="n">
        <v>103.5</v>
      </c>
      <c r="E251" s="6" t="n"/>
    </row>
    <row r="252" ht="15" customHeight="1">
      <c r="B252" s="2" t="inlineStr">
        <is>
          <t>5-95--627100000</t>
        </is>
      </c>
      <c r="C252" s="2" t="inlineStr">
        <is>
          <t>627100000 - REGIMEN DE PRESTACIONES DE SALUD</t>
        </is>
      </c>
      <c r="D252" s="6" t="n">
        <v>376.25</v>
      </c>
      <c r="E252" s="6" t="n"/>
    </row>
    <row r="253" ht="15" customHeight="1">
      <c r="B253" s="2" t="inlineStr">
        <is>
          <t>5-95--627300000</t>
        </is>
      </c>
      <c r="C253" s="2" t="inlineStr">
        <is>
          <t>627300000 - SEGURO COMPL. DE TRABAJO DE RIESGO, ACC.DE TR.Y ENF.PROF.</t>
        </is>
      </c>
      <c r="D253" s="6" t="n">
        <v>51.43</v>
      </c>
      <c r="E253" s="6" t="n"/>
    </row>
    <row r="254" ht="15" customHeight="1">
      <c r="B254" s="2" t="inlineStr">
        <is>
          <t>5-95--631110100</t>
        </is>
      </c>
      <c r="C254" s="2" t="inlineStr">
        <is>
          <t>631110100 - FLETES</t>
        </is>
      </c>
      <c r="D254" s="6" t="n">
        <v>10</v>
      </c>
      <c r="E254" s="6" t="n"/>
    </row>
    <row r="255" ht="15" customHeight="1">
      <c r="B255" s="2" t="inlineStr">
        <is>
          <t>5-95--631210100</t>
        </is>
      </c>
      <c r="C255" s="2" t="inlineStr">
        <is>
          <t>631210100 - SERVICIO DE CORREO POSTAL</t>
        </is>
      </c>
      <c r="D255" s="6" t="n">
        <v>14</v>
      </c>
      <c r="E255" s="6" t="n"/>
    </row>
    <row r="256" ht="15" customHeight="1">
      <c r="B256" s="2" t="inlineStr">
        <is>
          <t>5-95--635210000</t>
        </is>
      </c>
      <c r="C256" s="2" t="inlineStr">
        <is>
          <t>635210000 - EDIFICIOS</t>
        </is>
      </c>
      <c r="D256" s="6" t="n">
        <v>900</v>
      </c>
      <c r="E256" s="6" t="n"/>
    </row>
    <row r="257" ht="15" customHeight="1">
      <c r="B257" s="2" t="inlineStr">
        <is>
          <t>5-95--636100000</t>
        </is>
      </c>
      <c r="C257" s="2" t="inlineStr">
        <is>
          <t>636100000 - ENERGIA ELECTRICA</t>
        </is>
      </c>
      <c r="D257" s="6" t="n">
        <v>21</v>
      </c>
      <c r="E257" s="6" t="n"/>
    </row>
    <row r="258" ht="15" customHeight="1">
      <c r="B258" s="2" t="inlineStr">
        <is>
          <t>5-95--636300000</t>
        </is>
      </c>
      <c r="C258" s="2" t="inlineStr">
        <is>
          <t>636300000 - AGUA</t>
        </is>
      </c>
      <c r="D258" s="6" t="n">
        <v>5.95</v>
      </c>
      <c r="E258" s="6" t="n"/>
    </row>
    <row r="259" ht="15" customHeight="1">
      <c r="B259" s="2" t="inlineStr">
        <is>
          <t>5-95--638100000</t>
        </is>
      </c>
      <c r="C259" s="2" t="inlineStr">
        <is>
          <t>638100000 - ADMINISTRATIVOS</t>
        </is>
      </c>
      <c r="D259" s="6" t="n">
        <v>1332</v>
      </c>
      <c r="E259" s="6" t="n"/>
    </row>
    <row r="260" ht="15" customHeight="1">
      <c r="B260" s="2" t="inlineStr">
        <is>
          <t>5-95--639900005</t>
        </is>
      </c>
      <c r="C260" s="2" t="inlineStr">
        <is>
          <t>639900005 - ALIMENTOS</t>
        </is>
      </c>
      <c r="D260" s="6" t="n">
        <v>28</v>
      </c>
      <c r="E260" s="6" t="n"/>
    </row>
    <row r="261" ht="15" customHeight="1">
      <c r="B261" s="2" t="inlineStr">
        <is>
          <t>5-95--651000000</t>
        </is>
      </c>
      <c r="C261" s="2" t="inlineStr">
        <is>
          <t>651000000 - SEGURO VIDA LEY 688</t>
        </is>
      </c>
      <c r="D261" s="6" t="n">
        <v>24.71</v>
      </c>
      <c r="E261" s="6" t="n"/>
    </row>
    <row r="262" ht="15" customHeight="1">
      <c r="B262" s="2" t="inlineStr">
        <is>
          <t>5-95--651060001</t>
        </is>
      </c>
      <c r="C262" s="2" t="inlineStr">
        <is>
          <t>651060001 - SEGURO COMPLEMENTARIO DE TRABAJO DE RIESGO - PENSION</t>
        </is>
      </c>
      <c r="D262" s="6" t="n">
        <v>32.64</v>
      </c>
      <c r="E262" s="6" t="n"/>
    </row>
    <row r="263" ht="15" customHeight="1">
      <c r="B263" s="2" t="inlineStr">
        <is>
          <t>5-95--659300031</t>
        </is>
      </c>
      <c r="C263" s="2" t="inlineStr">
        <is>
          <t>659300031 - ALIMENTO PARA PERSONAL</t>
        </is>
      </c>
      <c r="D263" s="6" t="n">
        <v>500</v>
      </c>
      <c r="E263" s="6" t="n"/>
    </row>
    <row r="264" ht="15" customHeight="1">
      <c r="B264" s="2" t="inlineStr">
        <is>
          <t>5-95-EE-621110000</t>
        </is>
      </c>
      <c r="C264" s="2" t="inlineStr">
        <is>
          <t>621110000 - REMUNERACION BASICA</t>
        </is>
      </c>
      <c r="D264" s="6" t="n">
        <v>2005</v>
      </c>
      <c r="E264" s="6" t="n"/>
    </row>
    <row r="265" ht="15" customHeight="1">
      <c r="B265" s="2" t="inlineStr">
        <is>
          <t>5-95-EE-621110003</t>
        </is>
      </c>
      <c r="C265" s="2" t="inlineStr">
        <is>
          <t>621110003 - REMUN.BASICA-LAUDO 2023</t>
        </is>
      </c>
      <c r="D265" s="6" t="n">
        <v>200</v>
      </c>
      <c r="E265" s="6" t="n"/>
    </row>
    <row r="266" ht="15" customHeight="1">
      <c r="B266" s="2" t="inlineStr">
        <is>
          <t>5-95-OE-621120000</t>
        </is>
      </c>
      <c r="C266" s="2" t="inlineStr">
        <is>
          <t>621120000 - JORNAL BASICO</t>
        </is>
      </c>
      <c r="D266" s="6" t="n">
        <v>1222</v>
      </c>
      <c r="E266" s="6" t="n"/>
    </row>
    <row r="267" ht="15" customHeight="1">
      <c r="B267" s="2" t="inlineStr">
        <is>
          <t>5-95-OE-621120003</t>
        </is>
      </c>
      <c r="C267" s="2" t="inlineStr">
        <is>
          <t>621120003 - JORNAL BASICO - LAUDO 2022</t>
        </is>
      </c>
      <c r="D267" s="6" t="n">
        <v>150</v>
      </c>
      <c r="E267" s="6" t="n"/>
    </row>
    <row r="268" ht="15" customHeight="1">
      <c r="B268" s="2" t="inlineStr">
        <is>
          <t>5-95-OE-621120004</t>
        </is>
      </c>
      <c r="C268" s="2" t="inlineStr">
        <is>
          <t>621120004 - JORNAL BASICO-LAUDO 2023</t>
        </is>
      </c>
      <c r="D268" s="6" t="n">
        <v>100</v>
      </c>
      <c r="E268" s="6" t="n"/>
    </row>
    <row r="269" ht="15" customHeight="1">
      <c r="B269" s="2" t="inlineStr">
        <is>
          <t>5-96--622100003</t>
        </is>
      </c>
      <c r="C269" s="2" t="inlineStr">
        <is>
          <t>622100003 - ASIGNACION RIESGO DE CAJA Y VALORES</t>
        </is>
      </c>
      <c r="D269" s="6" t="n">
        <v>40</v>
      </c>
      <c r="E269" s="6" t="n"/>
    </row>
    <row r="270" ht="15" customHeight="1">
      <c r="B270" s="2" t="inlineStr">
        <is>
          <t>5-96--622100005</t>
        </is>
      </c>
      <c r="C270" s="2" t="inlineStr">
        <is>
          <t>622100005 - ASIGNACION FAMILIAR</t>
        </is>
      </c>
      <c r="D270" s="6" t="n">
        <v>113</v>
      </c>
      <c r="E270" s="6" t="n"/>
    </row>
    <row r="271" ht="15" customHeight="1">
      <c r="B271" s="2" t="inlineStr">
        <is>
          <t>5-96--622100011</t>
        </is>
      </c>
      <c r="C271" s="2" t="inlineStr">
        <is>
          <t>622100011 - ASIGNACION MOVILIDAD PACTO COLECTIVO</t>
        </is>
      </c>
      <c r="D271" s="6" t="n">
        <v>63</v>
      </c>
      <c r="E271" s="6" t="n"/>
    </row>
    <row r="272" ht="15" customHeight="1">
      <c r="B272" s="2" t="inlineStr">
        <is>
          <t>5-96--622100015</t>
        </is>
      </c>
      <c r="C272" s="2" t="inlineStr">
        <is>
          <t>622100015 - ASIG. MOVILIDAD 2023 - LAUDO 2023 SIPTESAM</t>
        </is>
      </c>
      <c r="D272" s="6" t="n">
        <v>14</v>
      </c>
      <c r="E272" s="6" t="n"/>
    </row>
    <row r="273" ht="15" customHeight="1">
      <c r="B273" s="2" t="inlineStr">
        <is>
          <t>5-96--627100000</t>
        </is>
      </c>
      <c r="C273" s="2" t="inlineStr">
        <is>
          <t>627100000 - REGIMEN DE PRESTACIONES DE SALUD</t>
        </is>
      </c>
      <c r="D273" s="6" t="n">
        <v>183.78</v>
      </c>
      <c r="E273" s="6" t="n"/>
    </row>
    <row r="274" ht="15" customHeight="1">
      <c r="B274" s="2" t="inlineStr">
        <is>
          <t>5-96--627300000</t>
        </is>
      </c>
      <c r="C274" s="2" t="inlineStr">
        <is>
          <t>627300000 - SEGURO COMPL. DE TRABAJO DE RIESGO, ACC.DE TR.Y ENF.PROF.</t>
        </is>
      </c>
      <c r="D274" s="6" t="n">
        <v>25.12</v>
      </c>
      <c r="E274" s="6" t="n"/>
    </row>
    <row r="275" ht="15" customHeight="1">
      <c r="B275" s="2" t="inlineStr">
        <is>
          <t>5-96--631120200</t>
        </is>
      </c>
      <c r="C275" s="2" t="inlineStr">
        <is>
          <t>631120200 - MOVILIDAD NACIONAL</t>
        </is>
      </c>
      <c r="D275" s="6" t="n">
        <v>40</v>
      </c>
      <c r="E275" s="6" t="n"/>
    </row>
    <row r="276" ht="15" customHeight="1">
      <c r="B276" s="2" t="inlineStr">
        <is>
          <t>5-96--635210000</t>
        </is>
      </c>
      <c r="C276" s="2" t="inlineStr">
        <is>
          <t>635210000 - EDIFICIOS</t>
        </is>
      </c>
      <c r="D276" s="6" t="n">
        <v>900</v>
      </c>
      <c r="E276" s="6" t="n"/>
    </row>
    <row r="277" ht="15" customHeight="1">
      <c r="B277" s="2" t="inlineStr">
        <is>
          <t>5-96--636100000</t>
        </is>
      </c>
      <c r="C277" s="2" t="inlineStr">
        <is>
          <t>636100000 - ENERGIA ELECTRICA</t>
        </is>
      </c>
      <c r="D277" s="6" t="n">
        <v>21</v>
      </c>
      <c r="E277" s="6" t="n"/>
    </row>
    <row r="278" ht="15" customHeight="1">
      <c r="B278" s="2" t="inlineStr">
        <is>
          <t>5-96--636300000</t>
        </is>
      </c>
      <c r="C278" s="2" t="inlineStr">
        <is>
          <t>636300000 - AGUA</t>
        </is>
      </c>
      <c r="D278" s="6" t="n">
        <v>5.95</v>
      </c>
      <c r="E278" s="6" t="n"/>
    </row>
    <row r="279" ht="15" customHeight="1">
      <c r="B279" s="2" t="inlineStr">
        <is>
          <t>5-96--637300000</t>
        </is>
      </c>
      <c r="C279" s="2" t="inlineStr">
        <is>
          <t>637300000 - IMPRESIONES Y REPRODUCCIONES</t>
        </is>
      </c>
      <c r="D279" s="6" t="n">
        <v>526.7</v>
      </c>
      <c r="E279" s="6" t="n"/>
    </row>
    <row r="280" ht="15" customHeight="1">
      <c r="B280" s="2" t="inlineStr">
        <is>
          <t>5-96--638800006</t>
        </is>
      </c>
      <c r="C280" s="2" t="inlineStr">
        <is>
          <t>638800006 - SERVICIO DE INSPECCION POR CONSUMOS ATIPICOS</t>
        </is>
      </c>
      <c r="D280" s="6" t="n">
        <v>63.07</v>
      </c>
      <c r="E280" s="6" t="n"/>
    </row>
    <row r="281" ht="15" customHeight="1">
      <c r="B281" s="2" t="inlineStr">
        <is>
          <t>5-96--638800007</t>
        </is>
      </c>
      <c r="C281" s="2" t="inlineStr">
        <is>
          <t>638800007 - REPARTO DE RECIBOS</t>
        </is>
      </c>
      <c r="D281" s="6" t="n">
        <v>1287.68</v>
      </c>
      <c r="E281" s="6" t="n"/>
    </row>
    <row r="282" ht="15" customHeight="1">
      <c r="B282" s="2" t="inlineStr">
        <is>
          <t>5-96--638800008</t>
        </is>
      </c>
      <c r="C282" s="2" t="inlineStr">
        <is>
          <t>638800008 - LECTURA DE MEDIDORES</t>
        </is>
      </c>
      <c r="D282" s="6" t="n">
        <v>2150.2</v>
      </c>
      <c r="E282" s="6" t="n"/>
    </row>
    <row r="283" ht="15" customHeight="1">
      <c r="B283" s="2" t="inlineStr">
        <is>
          <t>5-96--638800012</t>
        </is>
      </c>
      <c r="C283" s="2" t="inlineStr">
        <is>
          <t>638800012 - COBRANZA PENSION AGUA</t>
        </is>
      </c>
      <c r="D283" s="6" t="n">
        <v>1439.5</v>
      </c>
      <c r="E283" s="6" t="n"/>
    </row>
    <row r="284" ht="15" customHeight="1">
      <c r="B284" s="2" t="inlineStr">
        <is>
          <t>5-96--639900009</t>
        </is>
      </c>
      <c r="C284" s="2" t="inlineStr">
        <is>
          <t>639900009 - DIVERSOS</t>
        </is>
      </c>
      <c r="D284" s="6" t="n">
        <v>450</v>
      </c>
      <c r="E284" s="6" t="n"/>
    </row>
    <row r="285" ht="15" customHeight="1">
      <c r="B285" s="2" t="inlineStr">
        <is>
          <t>5-96--641901000</t>
        </is>
      </c>
      <c r="C285" s="2" t="inlineStr">
        <is>
          <t>641901000 - SUPERINT. NACIONAL DE SERVICIOS DE SANEAMIENTO(SUNASS)</t>
        </is>
      </c>
      <c r="D285" s="6" t="n">
        <v>1319.87</v>
      </c>
      <c r="E285" s="6" t="n"/>
    </row>
    <row r="286" ht="15" customHeight="1">
      <c r="B286" s="2" t="inlineStr">
        <is>
          <t>5-96--651000000</t>
        </is>
      </c>
      <c r="C286" s="2" t="inlineStr">
        <is>
          <t>651000000 - SEGURO VIDA LEY 688</t>
        </is>
      </c>
      <c r="D286" s="6" t="n">
        <v>11.79</v>
      </c>
      <c r="E286" s="6" t="n"/>
    </row>
    <row r="287" ht="15" customHeight="1">
      <c r="B287" s="2" t="inlineStr">
        <is>
          <t>5-96--651060001</t>
        </is>
      </c>
      <c r="C287" s="2" t="inlineStr">
        <is>
          <t>651060001 - SEGURO COMPLEMENTARIO DE TRABAJO DE RIESGO - PENSION</t>
        </is>
      </c>
      <c r="D287" s="6" t="n">
        <v>15.6</v>
      </c>
      <c r="E287" s="6" t="n"/>
    </row>
    <row r="288" ht="15" customHeight="1">
      <c r="B288" s="2" t="inlineStr">
        <is>
          <t>5-96--659300030</t>
        </is>
      </c>
      <c r="C288" s="2" t="inlineStr">
        <is>
          <t>659300030 - OTROS</t>
        </is>
      </c>
      <c r="D288" s="6" t="n">
        <v>108.25</v>
      </c>
      <c r="E288" s="6" t="n"/>
    </row>
    <row r="289" ht="15" customHeight="1">
      <c r="B289" s="2" t="inlineStr">
        <is>
          <t>5-96--659300031</t>
        </is>
      </c>
      <c r="C289" s="2" t="inlineStr">
        <is>
          <t>659300031 - ALIMENTO PARA PERSONAL</t>
        </is>
      </c>
      <c r="D289" s="6" t="n">
        <v>250</v>
      </c>
      <c r="E289" s="6" t="n"/>
    </row>
    <row r="290" ht="15" customHeight="1">
      <c r="B290" s="2" t="inlineStr">
        <is>
          <t>5-96-EE-621110000</t>
        </is>
      </c>
      <c r="C290" s="2" t="inlineStr">
        <is>
          <t>621110000 - REMUNERACION BASICA</t>
        </is>
      </c>
      <c r="D290" s="6" t="n">
        <v>1612</v>
      </c>
      <c r="E290" s="6" t="n"/>
    </row>
    <row r="291" ht="15" customHeight="1">
      <c r="B291" s="2" t="inlineStr">
        <is>
          <t>5-96-EE-621110003</t>
        </is>
      </c>
      <c r="C291" s="2" t="inlineStr">
        <is>
          <t>621110003 - REMUN.BASICA-LAUDO 2023</t>
        </is>
      </c>
      <c r="D291" s="6" t="n">
        <v>200</v>
      </c>
      <c r="E291" s="6" t="n"/>
    </row>
    <row r="292" ht="15" customHeight="1">
      <c r="B292" s="2" t="inlineStr">
        <is>
          <t>6-90--621120002</t>
        </is>
      </c>
      <c r="C292" s="2" t="inlineStr">
        <is>
          <t>621120002 - HORAS NOCTURNAS</t>
        </is>
      </c>
      <c r="D292" s="6" t="n">
        <v>54.72</v>
      </c>
      <c r="E292" s="6" t="n"/>
    </row>
    <row r="293" ht="15" customHeight="1">
      <c r="B293" s="2" t="inlineStr">
        <is>
          <t>6-90--622100000</t>
        </is>
      </c>
      <c r="C293" s="2" t="inlineStr">
        <is>
          <t>622100000 - ASIGNACION VACACIONAL</t>
        </is>
      </c>
      <c r="D293" s="6" t="n">
        <v>1050</v>
      </c>
      <c r="E293" s="6" t="n"/>
    </row>
    <row r="294" ht="15" customHeight="1">
      <c r="B294" s="2" t="inlineStr">
        <is>
          <t>6-90--622100001</t>
        </is>
      </c>
      <c r="C294" s="2" t="inlineStr">
        <is>
          <t>622100001 - ASIGNACION CONTACTO CON PRODUCT.QUIMICOS</t>
        </is>
      </c>
      <c r="D294" s="6" t="n">
        <v>336</v>
      </c>
      <c r="E294" s="6" t="n"/>
    </row>
    <row r="295" ht="15" customHeight="1">
      <c r="B295" s="2" t="inlineStr">
        <is>
          <t>6-90--622100002</t>
        </is>
      </c>
      <c r="C295" s="2" t="inlineStr">
        <is>
          <t>622100002 - ASIGNACION RIESGO DE TRABAJO(AGUA SERV.)</t>
        </is>
      </c>
      <c r="D295" s="6" t="n">
        <v>490</v>
      </c>
      <c r="E295" s="6" t="n"/>
    </row>
    <row r="296" ht="15" customHeight="1">
      <c r="B296" s="2" t="inlineStr">
        <is>
          <t>6-90--622100005</t>
        </is>
      </c>
      <c r="C296" s="2" t="inlineStr">
        <is>
          <t>622100005 - ASIGNACION FAMILIAR</t>
        </is>
      </c>
      <c r="D296" s="6" t="n">
        <v>452</v>
      </c>
      <c r="E296" s="6" t="n"/>
    </row>
    <row r="297" ht="15" customHeight="1">
      <c r="B297" s="2" t="inlineStr">
        <is>
          <t>6-90--622100012</t>
        </is>
      </c>
      <c r="C297" s="2" t="inlineStr">
        <is>
          <t>622100012 - ASIGNACION VACACIONAL - LAUDO 2022</t>
        </is>
      </c>
      <c r="D297" s="6" t="n">
        <v>150</v>
      </c>
      <c r="E297" s="6" t="n"/>
    </row>
    <row r="298" ht="15" customHeight="1">
      <c r="B298" s="2" t="inlineStr">
        <is>
          <t>6-90--622100013</t>
        </is>
      </c>
      <c r="C298" s="2" t="inlineStr">
        <is>
          <t>622100013 - ASIGNACION VACACIONAL-LAUDO 2023</t>
        </is>
      </c>
      <c r="D298" s="6" t="n">
        <v>100</v>
      </c>
      <c r="E298" s="6" t="n"/>
    </row>
    <row r="299" ht="15" customHeight="1">
      <c r="B299" s="2" t="inlineStr">
        <is>
          <t>6-90--622100014</t>
        </is>
      </c>
      <c r="C299" s="2" t="inlineStr">
        <is>
          <t>622100014 - BONIF. MOVILIDAD 2023 - LAUDO 2023 SITAPASAM</t>
        </is>
      </c>
      <c r="D299" s="6" t="n">
        <v>183</v>
      </c>
      <c r="E299" s="6" t="n"/>
    </row>
    <row r="300" ht="15" customHeight="1">
      <c r="B300" s="2" t="inlineStr">
        <is>
          <t>6-90--622200009</t>
        </is>
      </c>
      <c r="C300" s="2" t="inlineStr">
        <is>
          <t>622200009 - BONIFICACION MOVILIDAD - LAUDO 2022</t>
        </is>
      </c>
      <c r="D300" s="6" t="n">
        <v>450</v>
      </c>
      <c r="E300" s="6" t="n"/>
    </row>
    <row r="301" ht="15" customHeight="1">
      <c r="B301" s="2" t="inlineStr">
        <is>
          <t>6-90--627100000</t>
        </is>
      </c>
      <c r="C301" s="2" t="inlineStr">
        <is>
          <t>627100000 - REGIMEN DE PRESTACIONES DE SALUD</t>
        </is>
      </c>
      <c r="D301" s="6" t="n">
        <v>953.13</v>
      </c>
      <c r="E301" s="6" t="n"/>
    </row>
    <row r="302" ht="15" customHeight="1">
      <c r="B302" s="2" t="inlineStr">
        <is>
          <t>6-90--627300000</t>
        </is>
      </c>
      <c r="C302" s="2" t="inlineStr">
        <is>
          <t>627300000 - SEGURO COMPL. DE TRABAJO DE RIESGO, ACC.DE TR.Y ENF.PROF.</t>
        </is>
      </c>
      <c r="D302" s="6" t="n">
        <v>130.25</v>
      </c>
      <c r="E302" s="6" t="n"/>
    </row>
    <row r="303" ht="15" customHeight="1">
      <c r="B303" s="2" t="inlineStr">
        <is>
          <t>6-90--631110100</t>
        </is>
      </c>
      <c r="C303" s="2" t="inlineStr">
        <is>
          <t>631110100 - FLETES</t>
        </is>
      </c>
      <c r="D303" s="6" t="n">
        <v>30</v>
      </c>
      <c r="E303" s="6" t="n"/>
    </row>
    <row r="304" ht="15" customHeight="1">
      <c r="B304" s="2" t="inlineStr">
        <is>
          <t>6-90--631310102</t>
        </is>
      </c>
      <c r="C304" s="2" t="inlineStr">
        <is>
          <t>631310102 - VIATICOS ALOJ - EMPLEADOS Y OBREROS</t>
        </is>
      </c>
      <c r="D304" s="6" t="n">
        <v>360</v>
      </c>
      <c r="E304" s="6" t="n"/>
    </row>
    <row r="305" ht="15" customHeight="1">
      <c r="B305" s="2" t="inlineStr">
        <is>
          <t>6-90--631401002</t>
        </is>
      </c>
      <c r="C305" s="2" t="inlineStr">
        <is>
          <t>631401002 - VIATICOS ALIM - EMPLEADOS Y OBREROS</t>
        </is>
      </c>
      <c r="D305" s="6" t="n">
        <v>690</v>
      </c>
      <c r="E305" s="6" t="n"/>
    </row>
    <row r="306" ht="15" customHeight="1">
      <c r="B306" s="2" t="inlineStr">
        <is>
          <t>6-90--632110002</t>
        </is>
      </c>
      <c r="C306" s="2" t="inlineStr">
        <is>
          <t>632110002 - HONORARIOS PROFESIONALES VARIOS</t>
        </is>
      </c>
      <c r="D306" s="6" t="n">
        <v>2500</v>
      </c>
      <c r="E306" s="6" t="n"/>
    </row>
    <row r="307" ht="15" customHeight="1">
      <c r="B307" s="2" t="inlineStr">
        <is>
          <t>6-90--638200000</t>
        </is>
      </c>
      <c r="C307" s="2" t="inlineStr">
        <is>
          <t>638200000 - OPERATIVOS</t>
        </is>
      </c>
      <c r="D307" s="6" t="n">
        <v>1180.45</v>
      </c>
      <c r="E307" s="6" t="n"/>
    </row>
    <row r="308" ht="15" customHeight="1">
      <c r="B308" s="2" t="inlineStr">
        <is>
          <t>6-90--639900005</t>
        </is>
      </c>
      <c r="C308" s="2" t="inlineStr">
        <is>
          <t>639900005 - ALIMENTOS</t>
        </is>
      </c>
      <c r="D308" s="6" t="n">
        <v>160</v>
      </c>
      <c r="E308" s="6" t="n"/>
    </row>
    <row r="309" ht="15" customHeight="1">
      <c r="B309" s="2" t="inlineStr">
        <is>
          <t>6-90--651000000</t>
        </is>
      </c>
      <c r="C309" s="2" t="inlineStr">
        <is>
          <t>651000000 - SEGURO VIDA LEY 688</t>
        </is>
      </c>
      <c r="D309" s="6" t="n">
        <v>56.61</v>
      </c>
      <c r="E309" s="6" t="n"/>
    </row>
    <row r="310" ht="15" customHeight="1">
      <c r="B310" s="2" t="inlineStr">
        <is>
          <t>6-90--651060001</t>
        </is>
      </c>
      <c r="C310" s="2" t="inlineStr">
        <is>
          <t>651060001 - SEGURO COMPLEMENTARIO DE TRABAJO DE RIESGO - PENSION</t>
        </is>
      </c>
      <c r="D310" s="6" t="n">
        <v>75.02</v>
      </c>
      <c r="E310" s="6" t="n"/>
    </row>
    <row r="311" ht="15" customHeight="1">
      <c r="B311" s="2" t="inlineStr">
        <is>
          <t>6-90--659300010</t>
        </is>
      </c>
      <c r="C311" s="2" t="inlineStr">
        <is>
          <t>659300010 - MATER.CONST.P MANT. REPAR. Y CONEX.</t>
        </is>
      </c>
      <c r="D311" s="6" t="n">
        <v>59.5</v>
      </c>
      <c r="E311" s="6" t="n"/>
    </row>
    <row r="312" ht="15" customHeight="1">
      <c r="B312" s="2" t="inlineStr">
        <is>
          <t>6-90--659300011</t>
        </is>
      </c>
      <c r="C312" s="2" t="inlineStr">
        <is>
          <t>659300011 - MATERIAL ELECTRICO</t>
        </is>
      </c>
      <c r="D312" s="6" t="n">
        <v>54</v>
      </c>
      <c r="E312" s="6" t="n"/>
    </row>
    <row r="313" ht="15" customHeight="1">
      <c r="B313" s="2" t="inlineStr">
        <is>
          <t>6-90--659300023</t>
        </is>
      </c>
      <c r="C313" s="2" t="inlineStr">
        <is>
          <t>659300023 - HERRAMIENTAS Y ACCESORIOS DIVERSOS</t>
        </is>
      </c>
      <c r="D313" s="6" t="n">
        <v>68.90000000000001</v>
      </c>
      <c r="E313" s="6" t="n"/>
    </row>
    <row r="314" ht="15" customHeight="1">
      <c r="B314" s="2" t="inlineStr">
        <is>
          <t>6-90--659300031</t>
        </is>
      </c>
      <c r="C314" s="2" t="inlineStr">
        <is>
          <t>659300031 - ALIMENTO PARA PERSONAL</t>
        </is>
      </c>
      <c r="D314" s="6" t="n">
        <v>1250</v>
      </c>
      <c r="E314" s="6" t="n"/>
    </row>
    <row r="315" ht="15" customHeight="1">
      <c r="B315" s="2" t="inlineStr">
        <is>
          <t>6-90-OC-621120000</t>
        </is>
      </c>
      <c r="C315" s="2" t="inlineStr">
        <is>
          <t>621120000 - JORNAL BASICO</t>
        </is>
      </c>
      <c r="D315" s="6" t="n">
        <v>1050</v>
      </c>
      <c r="E315" s="6" t="n"/>
    </row>
    <row r="316" ht="15" customHeight="1">
      <c r="B316" s="2" t="inlineStr">
        <is>
          <t>6-90-OC-621120003</t>
        </is>
      </c>
      <c r="C316" s="2" t="inlineStr">
        <is>
          <t>621120003 - JORNAL BASICO - LAUDO 2022</t>
        </is>
      </c>
      <c r="D316" s="6" t="n">
        <v>150</v>
      </c>
      <c r="E316" s="6" t="n"/>
    </row>
    <row r="317" ht="15" customHeight="1">
      <c r="B317" s="2" t="inlineStr">
        <is>
          <t>6-90-OC-621120004</t>
        </is>
      </c>
      <c r="C317" s="2" t="inlineStr">
        <is>
          <t>621120004 - JORNAL BASICO-LAUDO 2023</t>
        </is>
      </c>
      <c r="D317" s="6" t="n">
        <v>100</v>
      </c>
      <c r="E317" s="6" t="n"/>
    </row>
    <row r="318" ht="15" customHeight="1">
      <c r="B318" s="2" t="inlineStr">
        <is>
          <t>6-90-OE-621120000</t>
        </is>
      </c>
      <c r="C318" s="2" t="inlineStr">
        <is>
          <t>621120000 - JORNAL BASICO</t>
        </is>
      </c>
      <c r="D318" s="6" t="n">
        <v>4806</v>
      </c>
      <c r="E318" s="6" t="n"/>
    </row>
    <row r="319" ht="15" customHeight="1">
      <c r="B319" s="2" t="inlineStr">
        <is>
          <t>6-90-OE-621120003</t>
        </is>
      </c>
      <c r="C319" s="2" t="inlineStr">
        <is>
          <t>621120003 - JORNAL BASICO - LAUDO 2022</t>
        </is>
      </c>
      <c r="D319" s="6" t="n">
        <v>600</v>
      </c>
      <c r="E319" s="6" t="n"/>
    </row>
    <row r="320" ht="15" customHeight="1">
      <c r="B320" s="2" t="inlineStr">
        <is>
          <t>6-90-OE-621120004</t>
        </is>
      </c>
      <c r="C320" s="2" t="inlineStr">
        <is>
          <t>621120004 - JORNAL BASICO-LAUDO 2023</t>
        </is>
      </c>
      <c r="D320" s="6" t="n">
        <v>400</v>
      </c>
      <c r="E320" s="6" t="n"/>
    </row>
    <row r="321" ht="15" customHeight="1">
      <c r="B321" s="2" t="inlineStr">
        <is>
          <t>6-90-OE-622200001</t>
        </is>
      </c>
      <c r="C321" s="2" t="inlineStr">
        <is>
          <t>622200001 - BONIFICACION D.L. 25897(3%)</t>
        </is>
      </c>
      <c r="D321" s="6" t="n">
        <v>14</v>
      </c>
      <c r="E321" s="6" t="n"/>
    </row>
    <row r="322" ht="15" customHeight="1">
      <c r="B322" s="2" t="inlineStr">
        <is>
          <t>6-90-OE-622200002</t>
        </is>
      </c>
      <c r="C322" s="2" t="inlineStr">
        <is>
          <t>622200002 - BONIFICACION CONSOLIDADA R.M. 075-99-EF</t>
        </is>
      </c>
      <c r="D322" s="6" t="n">
        <v>204.62</v>
      </c>
      <c r="E322" s="6" t="n"/>
    </row>
    <row r="323" ht="15" customHeight="1">
      <c r="B323" s="2" t="inlineStr">
        <is>
          <t>6-91--621120002</t>
        </is>
      </c>
      <c r="C323" s="2" t="inlineStr">
        <is>
          <t>621120002 - HORAS NOCTURNAS</t>
        </is>
      </c>
      <c r="D323" s="6" t="n">
        <v>13.68</v>
      </c>
      <c r="E323" s="6" t="n"/>
    </row>
    <row r="324" ht="15" customHeight="1">
      <c r="B324" s="2" t="inlineStr">
        <is>
          <t>6-91--622100001</t>
        </is>
      </c>
      <c r="C324" s="2" t="inlineStr">
        <is>
          <t>622100001 - ASIGNACION CONTACTO CON PRODUCT.QUIMICOS</t>
        </is>
      </c>
      <c r="D324" s="6" t="n">
        <v>448</v>
      </c>
      <c r="E324" s="6" t="n"/>
    </row>
    <row r="325" ht="15" customHeight="1">
      <c r="B325" s="2" t="inlineStr">
        <is>
          <t>6-91--622100005</t>
        </is>
      </c>
      <c r="C325" s="2" t="inlineStr">
        <is>
          <t>622100005 - ASIGNACION FAMILIAR</t>
        </is>
      </c>
      <c r="D325" s="6" t="n">
        <v>113</v>
      </c>
      <c r="E325" s="6" t="n"/>
    </row>
    <row r="326" ht="15" customHeight="1">
      <c r="B326" s="2" t="inlineStr">
        <is>
          <t>6-91--622100010</t>
        </is>
      </c>
      <c r="C326" s="2" t="inlineStr">
        <is>
          <t>622100010 - ASIGNACION POR RMV - D.S N 004-2018-TR - OBREROS</t>
        </is>
      </c>
      <c r="D326" s="6" t="n">
        <v>68</v>
      </c>
      <c r="E326" s="6" t="n"/>
    </row>
    <row r="327" ht="15" customHeight="1">
      <c r="B327" s="2" t="inlineStr">
        <is>
          <t>6-91--622100014</t>
        </is>
      </c>
      <c r="C327" s="2" t="inlineStr">
        <is>
          <t>622100014 - BONIF. MOVILIDAD 2023 - LAUDO 2023 SITAPASAM</t>
        </is>
      </c>
      <c r="D327" s="6" t="n">
        <v>62.22</v>
      </c>
      <c r="E327" s="6" t="n"/>
    </row>
    <row r="328" ht="15" customHeight="1">
      <c r="B328" s="2" t="inlineStr">
        <is>
          <t>6-91--622200009</t>
        </is>
      </c>
      <c r="C328" s="2" t="inlineStr">
        <is>
          <t>622200009 - BONIFICACION MOVILIDAD - LAUDO 2022</t>
        </is>
      </c>
      <c r="D328" s="6" t="n">
        <v>153</v>
      </c>
      <c r="E328" s="6" t="n"/>
    </row>
    <row r="329" ht="15" customHeight="1">
      <c r="B329" s="2" t="inlineStr">
        <is>
          <t>6-91--627100000</t>
        </is>
      </c>
      <c r="C329" s="2" t="inlineStr">
        <is>
          <t>627100000 - REGIMEN DE PRESTACIONES DE SALUD</t>
        </is>
      </c>
      <c r="D329" s="6" t="n">
        <v>333.44</v>
      </c>
      <c r="E329" s="6" t="n"/>
    </row>
    <row r="330" ht="15" customHeight="1">
      <c r="B330" s="2" t="inlineStr">
        <is>
          <t>6-91--627300000</t>
        </is>
      </c>
      <c r="C330" s="2" t="inlineStr">
        <is>
          <t>627300000 - SEGURO COMPL. DE TRABAJO DE RIESGO, ACC.DE TR.Y ENF.PROF.</t>
        </is>
      </c>
      <c r="D330" s="6" t="n">
        <v>45.57</v>
      </c>
      <c r="E330" s="6" t="n"/>
    </row>
    <row r="331" ht="15" customHeight="1">
      <c r="B331" s="2" t="inlineStr">
        <is>
          <t>6-91--638800009</t>
        </is>
      </c>
      <c r="C331" s="2" t="inlineStr">
        <is>
          <t>638800009 - CORTES</t>
        </is>
      </c>
      <c r="D331" s="6" t="n">
        <v>1899.86</v>
      </c>
      <c r="E331" s="6" t="n"/>
    </row>
    <row r="332" ht="15" customHeight="1">
      <c r="B332" s="2" t="inlineStr">
        <is>
          <t>6-91--651000000</t>
        </is>
      </c>
      <c r="C332" s="2" t="inlineStr">
        <is>
          <t>651000000 - SEGURO VIDA LEY 688</t>
        </is>
      </c>
      <c r="D332" s="6" t="n">
        <v>18.54</v>
      </c>
      <c r="E332" s="6" t="n"/>
    </row>
    <row r="333" ht="15" customHeight="1">
      <c r="B333" s="2" t="inlineStr">
        <is>
          <t>6-91--651060001</t>
        </is>
      </c>
      <c r="C333" s="2" t="inlineStr">
        <is>
          <t>651060001 - SEGURO COMPLEMENTARIO DE TRABAJO DE RIESGO - PENSION</t>
        </is>
      </c>
      <c r="D333" s="6" t="n">
        <v>24.89</v>
      </c>
      <c r="E333" s="6" t="n"/>
    </row>
    <row r="334" ht="15" customHeight="1">
      <c r="B334" s="2" t="inlineStr">
        <is>
          <t>6-91--659300031</t>
        </is>
      </c>
      <c r="C334" s="2" t="inlineStr">
        <is>
          <t>659300031 - ALIMENTO PARA PERSONAL</t>
        </is>
      </c>
      <c r="D334" s="6" t="n">
        <v>500</v>
      </c>
      <c r="E334" s="6" t="n"/>
    </row>
    <row r="335" ht="15" customHeight="1">
      <c r="B335" s="2" t="inlineStr">
        <is>
          <t>6-91-OE-621120000</t>
        </is>
      </c>
      <c r="C335" s="2" t="inlineStr">
        <is>
          <t>621120000 - JORNAL BASICO</t>
        </is>
      </c>
      <c r="D335" s="6" t="n">
        <v>982</v>
      </c>
      <c r="E335" s="6" t="n"/>
    </row>
    <row r="336" ht="15" customHeight="1">
      <c r="B336" s="2" t="inlineStr">
        <is>
          <t>6-91-OE-621120003</t>
        </is>
      </c>
      <c r="C336" s="2" t="inlineStr">
        <is>
          <t>621120003 - JORNAL BASICO - LAUDO 2022</t>
        </is>
      </c>
      <c r="D336" s="6" t="n">
        <v>150</v>
      </c>
      <c r="E336" s="6" t="n"/>
    </row>
    <row r="337" ht="15" customHeight="1">
      <c r="B337" s="2" t="inlineStr">
        <is>
          <t>6-91-OE-621120004</t>
        </is>
      </c>
      <c r="C337" s="2" t="inlineStr">
        <is>
          <t>621120004 - JORNAL BASICO-LAUDO 2023</t>
        </is>
      </c>
      <c r="D337" s="6" t="n">
        <v>100</v>
      </c>
      <c r="E337" s="6" t="n"/>
    </row>
    <row r="338" ht="15" customHeight="1">
      <c r="B338" s="2" t="inlineStr">
        <is>
          <t>6-91-OE-621510001</t>
        </is>
      </c>
      <c r="C338" s="2" t="inlineStr">
        <is>
          <t>621510001 - VACACIONES OBREROS</t>
        </is>
      </c>
      <c r="D338" s="6" t="n">
        <v>0</v>
      </c>
      <c r="E338" s="6" t="n"/>
    </row>
    <row r="339" ht="15" customHeight="1">
      <c r="B339" s="2" t="inlineStr">
        <is>
          <t>6-91-OE-621510003</t>
        </is>
      </c>
      <c r="C339" s="2" t="inlineStr">
        <is>
          <t>621510003 - VACACIONES OBREROS - LAUDO 2022</t>
        </is>
      </c>
      <c r="D339" s="6" t="n">
        <v>150</v>
      </c>
      <c r="E339" s="6" t="n"/>
    </row>
    <row r="340" ht="15" customHeight="1">
      <c r="B340" s="2" t="inlineStr">
        <is>
          <t>6-91-OE-621510005</t>
        </is>
      </c>
      <c r="C340" s="2" t="inlineStr">
        <is>
          <t>621510005 - VACACIONES OBREROS-LAUDO 2023</t>
        </is>
      </c>
      <c r="D340" s="6" t="n">
        <v>100</v>
      </c>
      <c r="E340" s="6" t="n"/>
    </row>
    <row r="341" ht="15" customHeight="1">
      <c r="B341" s="2" t="inlineStr">
        <is>
          <t>6-95--621120002</t>
        </is>
      </c>
      <c r="C341" s="2" t="inlineStr">
        <is>
          <t>621120002 - HORAS NOCTURNAS</t>
        </is>
      </c>
      <c r="D341" s="6" t="n">
        <v>13.68</v>
      </c>
      <c r="E341" s="6" t="n"/>
    </row>
    <row r="342" ht="15" customHeight="1">
      <c r="B342" s="2" t="inlineStr">
        <is>
          <t>6-95--622100001</t>
        </is>
      </c>
      <c r="C342" s="2" t="inlineStr">
        <is>
          <t>622100001 - ASIGNACION CONTACTO CON PRODUCT.QUIMICOS</t>
        </is>
      </c>
      <c r="D342" s="6" t="n">
        <v>238</v>
      </c>
      <c r="E342" s="6" t="n"/>
    </row>
    <row r="343" ht="15" customHeight="1">
      <c r="B343" s="2" t="inlineStr">
        <is>
          <t>6-95--622100002</t>
        </is>
      </c>
      <c r="C343" s="2" t="inlineStr">
        <is>
          <t>622100002 - ASIGNACION RIESGO DE TRABAJO(AGUA SERV.)</t>
        </is>
      </c>
      <c r="D343" s="6" t="n">
        <v>14</v>
      </c>
      <c r="E343" s="6" t="n"/>
    </row>
    <row r="344" ht="15" customHeight="1">
      <c r="B344" s="2" t="inlineStr">
        <is>
          <t>6-95--622100005</t>
        </is>
      </c>
      <c r="C344" s="2" t="inlineStr">
        <is>
          <t>622100005 - ASIGNACION FAMILIAR</t>
        </is>
      </c>
      <c r="D344" s="6" t="n">
        <v>226</v>
      </c>
      <c r="E344" s="6" t="n"/>
    </row>
    <row r="345" ht="15" customHeight="1">
      <c r="B345" s="2" t="inlineStr">
        <is>
          <t>6-95--622100011</t>
        </is>
      </c>
      <c r="C345" s="2" t="inlineStr">
        <is>
          <t>622100011 - ASIGNACION MOVILIDAD PACTO COLECTIVO</t>
        </is>
      </c>
      <c r="D345" s="6" t="n">
        <v>90</v>
      </c>
      <c r="E345" s="6" t="n"/>
    </row>
    <row r="346" ht="15" customHeight="1">
      <c r="B346" s="2" t="inlineStr">
        <is>
          <t>6-95--622100015</t>
        </is>
      </c>
      <c r="C346" s="2" t="inlineStr">
        <is>
          <t>622100015 - ASIG. MOVILIDAD 2023 - LAUDO 2023 SIPTESAM</t>
        </is>
      </c>
      <c r="D346" s="6" t="n">
        <v>20</v>
      </c>
      <c r="E346" s="6" t="n"/>
    </row>
    <row r="347" ht="15" customHeight="1">
      <c r="B347" s="2" t="inlineStr">
        <is>
          <t>6-95--627100000</t>
        </is>
      </c>
      <c r="C347" s="2" t="inlineStr">
        <is>
          <t>627100000 - REGIMEN DE PRESTACIONES DE SALUD</t>
        </is>
      </c>
      <c r="D347" s="6" t="n">
        <v>345.3</v>
      </c>
      <c r="E347" s="6" t="n"/>
    </row>
    <row r="348" ht="15" customHeight="1">
      <c r="B348" s="2" t="inlineStr">
        <is>
          <t>6-95--627300000</t>
        </is>
      </c>
      <c r="C348" s="2" t="inlineStr">
        <is>
          <t>627300000 - SEGURO COMPL. DE TRABAJO DE RIESGO, ACC.DE TR.Y ENF.PROF.</t>
        </is>
      </c>
      <c r="D348" s="6" t="n">
        <v>47.19</v>
      </c>
      <c r="E348" s="6" t="n"/>
    </row>
    <row r="349" ht="15" customHeight="1">
      <c r="B349" s="2" t="inlineStr">
        <is>
          <t>6-95--631120200</t>
        </is>
      </c>
      <c r="C349" s="2" t="inlineStr">
        <is>
          <t>631120200 - MOVILIDAD NACIONAL</t>
        </is>
      </c>
      <c r="D349" s="6" t="n">
        <v>130</v>
      </c>
      <c r="E349" s="6" t="n"/>
    </row>
    <row r="350" ht="15" customHeight="1">
      <c r="B350" s="2" t="inlineStr">
        <is>
          <t>6-95--631210100</t>
        </is>
      </c>
      <c r="C350" s="2" t="inlineStr">
        <is>
          <t>631210100 - SERVICIO DE CORREO POSTAL</t>
        </is>
      </c>
      <c r="D350" s="6" t="n">
        <v>10</v>
      </c>
      <c r="E350" s="6" t="n"/>
    </row>
    <row r="351" ht="15" customHeight="1">
      <c r="B351" s="2" t="inlineStr">
        <is>
          <t>6-95--635210000</t>
        </is>
      </c>
      <c r="C351" s="2" t="inlineStr">
        <is>
          <t>635210000 - EDIFICIOS</t>
        </is>
      </c>
      <c r="D351" s="6" t="n">
        <v>400</v>
      </c>
      <c r="E351" s="6" t="n"/>
    </row>
    <row r="352" ht="15" customHeight="1">
      <c r="B352" s="2" t="inlineStr">
        <is>
          <t>6-95--636100000</t>
        </is>
      </c>
      <c r="C352" s="2" t="inlineStr">
        <is>
          <t>636100000 - ENERGIA ELECTRICA</t>
        </is>
      </c>
      <c r="D352" s="6" t="n">
        <v>59.5</v>
      </c>
      <c r="E352" s="6" t="n"/>
    </row>
    <row r="353" ht="15" customHeight="1">
      <c r="B353" s="2" t="inlineStr">
        <is>
          <t>6-95--636500000</t>
        </is>
      </c>
      <c r="C353" s="2" t="inlineStr">
        <is>
          <t>636500000 - INTERNET</t>
        </is>
      </c>
      <c r="D353" s="6" t="n">
        <v>135</v>
      </c>
      <c r="E353" s="6" t="n"/>
    </row>
    <row r="354" ht="15" customHeight="1">
      <c r="B354" s="2" t="inlineStr">
        <is>
          <t>6-95--639900005</t>
        </is>
      </c>
      <c r="C354" s="2" t="inlineStr">
        <is>
          <t>639900005 - ALIMENTOS</t>
        </is>
      </c>
      <c r="D354" s="6" t="n">
        <v>159.5</v>
      </c>
      <c r="E354" s="6" t="n"/>
    </row>
    <row r="355" ht="15" customHeight="1">
      <c r="B355" s="2" t="inlineStr">
        <is>
          <t>6-95--651000000</t>
        </is>
      </c>
      <c r="C355" s="2" t="inlineStr">
        <is>
          <t>651000000 - SEGURO VIDA LEY 688</t>
        </is>
      </c>
      <c r="D355" s="6" t="n">
        <v>13.94</v>
      </c>
      <c r="E355" s="6" t="n"/>
    </row>
    <row r="356" ht="15" customHeight="1">
      <c r="B356" s="2" t="inlineStr">
        <is>
          <t>6-95--651060001</t>
        </is>
      </c>
      <c r="C356" s="2" t="inlineStr">
        <is>
          <t>651060001 - SEGURO COMPLEMENTARIO DE TRABAJO DE RIESGO - PENSION</t>
        </is>
      </c>
      <c r="D356" s="6" t="n">
        <v>18.36</v>
      </c>
      <c r="E356" s="6" t="n"/>
    </row>
    <row r="357" ht="15" customHeight="1">
      <c r="B357" s="2" t="inlineStr">
        <is>
          <t>6-95--653030000</t>
        </is>
      </c>
      <c r="C357" s="2" t="inlineStr">
        <is>
          <t>653030000 - PERIODICOS</t>
        </is>
      </c>
      <c r="D357" s="6" t="n">
        <v>20</v>
      </c>
      <c r="E357" s="6" t="n"/>
    </row>
    <row r="358" ht="15" customHeight="1">
      <c r="B358" s="2" t="inlineStr">
        <is>
          <t>6-95--659300003</t>
        </is>
      </c>
      <c r="C358" s="2" t="inlineStr">
        <is>
          <t>659300003 - UTILES DE ASEO Y LIMPIEZA</t>
        </is>
      </c>
      <c r="D358" s="6" t="n">
        <v>19.5</v>
      </c>
      <c r="E358" s="6" t="n"/>
    </row>
    <row r="359" ht="15" customHeight="1">
      <c r="B359" s="2" t="inlineStr">
        <is>
          <t>6-95--659300011</t>
        </is>
      </c>
      <c r="C359" s="2" t="inlineStr">
        <is>
          <t>659300011 - MATERIAL ELECTRICO</t>
        </is>
      </c>
      <c r="D359" s="6" t="n">
        <v>44</v>
      </c>
      <c r="E359" s="6" t="n"/>
    </row>
    <row r="360" ht="15" customHeight="1">
      <c r="B360" s="2" t="inlineStr">
        <is>
          <t>6-95--659300031</t>
        </is>
      </c>
      <c r="C360" s="2" t="inlineStr">
        <is>
          <t>659300031 - ALIMENTO PARA PERSONAL</t>
        </is>
      </c>
      <c r="D360" s="6" t="n">
        <v>500</v>
      </c>
      <c r="E360" s="6" t="n"/>
    </row>
    <row r="361" ht="15" customHeight="1">
      <c r="B361" s="2" t="inlineStr">
        <is>
          <t>6-95-EE-621110000</t>
        </is>
      </c>
      <c r="C361" s="2" t="inlineStr">
        <is>
          <t>621110000 - REMUNERACION BASICA</t>
        </is>
      </c>
      <c r="D361" s="6" t="n">
        <v>3035</v>
      </c>
      <c r="E361" s="6" t="n"/>
    </row>
    <row r="362" ht="15" customHeight="1">
      <c r="B362" s="2" t="inlineStr">
        <is>
          <t>6-95-EE-621110003</t>
        </is>
      </c>
      <c r="C362" s="2" t="inlineStr">
        <is>
          <t>621110003 - REMUN.BASICA-LAUDO 2023</t>
        </is>
      </c>
      <c r="D362" s="6" t="n">
        <v>200</v>
      </c>
      <c r="E362" s="6" t="n"/>
    </row>
    <row r="363" ht="15" customHeight="1">
      <c r="B363" s="2" t="inlineStr">
        <is>
          <t>6-96--622100003</t>
        </is>
      </c>
      <c r="C363" s="2" t="inlineStr">
        <is>
          <t>622100003 - ASIGNACION RIESGO DE CAJA Y VALORES</t>
        </is>
      </c>
      <c r="D363" s="6" t="n">
        <v>40</v>
      </c>
      <c r="E363" s="6" t="n"/>
    </row>
    <row r="364" ht="15" customHeight="1">
      <c r="B364" s="2" t="inlineStr">
        <is>
          <t>6-96--622100005</t>
        </is>
      </c>
      <c r="C364" s="2" t="inlineStr">
        <is>
          <t>622100005 - ASIGNACION FAMILIAR</t>
        </is>
      </c>
      <c r="D364" s="6" t="n">
        <v>113</v>
      </c>
      <c r="E364" s="6" t="n"/>
    </row>
    <row r="365" ht="15" customHeight="1">
      <c r="B365" s="2" t="inlineStr">
        <is>
          <t>6-96--622100011</t>
        </is>
      </c>
      <c r="C365" s="2" t="inlineStr">
        <is>
          <t>622100011 - ASIGNACION MOVILIDAD PACTO COLECTIVO</t>
        </is>
      </c>
      <c r="D365" s="6" t="n">
        <v>49.5</v>
      </c>
      <c r="E365" s="6" t="n"/>
    </row>
    <row r="366" ht="15" customHeight="1">
      <c r="B366" s="2" t="inlineStr">
        <is>
          <t>6-96--622100015</t>
        </is>
      </c>
      <c r="C366" s="2" t="inlineStr">
        <is>
          <t>622100015 - ASIG. MOVILIDAD 2023 - LAUDO 2023 SIPTESAM</t>
        </is>
      </c>
      <c r="D366" s="6" t="n">
        <v>11</v>
      </c>
      <c r="E366" s="6" t="n"/>
    </row>
    <row r="367" ht="15" customHeight="1">
      <c r="B367" s="2" t="inlineStr">
        <is>
          <t>6-96--627100000</t>
        </is>
      </c>
      <c r="C367" s="2" t="inlineStr">
        <is>
          <t>627100000 - REGIMEN DE PRESTACIONES DE SALUD</t>
        </is>
      </c>
      <c r="D367" s="6" t="n">
        <v>183.78</v>
      </c>
      <c r="E367" s="6" t="n"/>
    </row>
    <row r="368" ht="15" customHeight="1">
      <c r="B368" s="2" t="inlineStr">
        <is>
          <t>6-96--627300000</t>
        </is>
      </c>
      <c r="C368" s="2" t="inlineStr">
        <is>
          <t>627300000 - SEGURO COMPL. DE TRABAJO DE RIESGO, ACC.DE TR.Y ENF.PROF.</t>
        </is>
      </c>
      <c r="D368" s="6" t="n">
        <v>25.12</v>
      </c>
      <c r="E368" s="6" t="n"/>
    </row>
    <row r="369" ht="15" customHeight="1">
      <c r="B369" s="2" t="inlineStr">
        <is>
          <t>6-96--631120200</t>
        </is>
      </c>
      <c r="C369" s="2" t="inlineStr">
        <is>
          <t>631120200 - MOVILIDAD NACIONAL</t>
        </is>
      </c>
      <c r="D369" s="6" t="n">
        <v>60</v>
      </c>
      <c r="E369" s="6" t="n"/>
    </row>
    <row r="370" ht="15" customHeight="1">
      <c r="B370" s="2" t="inlineStr">
        <is>
          <t>6-96--635210000</t>
        </is>
      </c>
      <c r="C370" s="2" t="inlineStr">
        <is>
          <t>635210000 - EDIFICIOS</t>
        </is>
      </c>
      <c r="D370" s="6" t="n">
        <v>400</v>
      </c>
      <c r="E370" s="6" t="n"/>
    </row>
    <row r="371" ht="15" customHeight="1">
      <c r="B371" s="2" t="inlineStr">
        <is>
          <t>6-96--636500000</t>
        </is>
      </c>
      <c r="C371" s="2" t="inlineStr">
        <is>
          <t>636500000 - INTERNET</t>
        </is>
      </c>
      <c r="D371" s="6" t="n">
        <v>135</v>
      </c>
      <c r="E371" s="6" t="n"/>
    </row>
    <row r="372" ht="15" customHeight="1">
      <c r="B372" s="2" t="inlineStr">
        <is>
          <t>6-96--637300000</t>
        </is>
      </c>
      <c r="C372" s="2" t="inlineStr">
        <is>
          <t>637300000 - IMPRESIONES Y REPRODUCCIONES</t>
        </is>
      </c>
      <c r="D372" s="6" t="n">
        <v>304.44</v>
      </c>
      <c r="E372" s="6" t="n"/>
    </row>
    <row r="373" ht="15" customHeight="1">
      <c r="B373" s="2" t="inlineStr">
        <is>
          <t>6-96--638100000</t>
        </is>
      </c>
      <c r="C373" s="2" t="inlineStr">
        <is>
          <t>638100000 - ADMINISTRATIVOS</t>
        </is>
      </c>
      <c r="D373" s="6" t="n">
        <v>1180.45</v>
      </c>
      <c r="E373" s="6" t="n"/>
    </row>
    <row r="374" ht="15" customHeight="1">
      <c r="B374" s="2" t="inlineStr">
        <is>
          <t>6-96--638800006</t>
        </is>
      </c>
      <c r="C374" s="2" t="inlineStr">
        <is>
          <t>638800006 - SERVICIO DE INSPECCION POR CONSUMOS ATIPICOS</t>
        </is>
      </c>
      <c r="D374" s="6" t="n">
        <v>37.1</v>
      </c>
      <c r="E374" s="6" t="n"/>
    </row>
    <row r="375" ht="15" customHeight="1">
      <c r="B375" s="2" t="inlineStr">
        <is>
          <t>6-96--638800007</t>
        </is>
      </c>
      <c r="C375" s="2" t="inlineStr">
        <is>
          <t>638800007 - REPARTO DE RECIBOS</t>
        </is>
      </c>
      <c r="D375" s="6" t="n">
        <v>744</v>
      </c>
      <c r="E375" s="6" t="n"/>
    </row>
    <row r="376" ht="15" customHeight="1">
      <c r="B376" s="2" t="inlineStr">
        <is>
          <t>6-96--638800008</t>
        </is>
      </c>
      <c r="C376" s="2" t="inlineStr">
        <is>
          <t>638800008 - LECTURA DE MEDIDORES</t>
        </is>
      </c>
      <c r="D376" s="6" t="n">
        <v>1217.84</v>
      </c>
      <c r="E376" s="6" t="n"/>
    </row>
    <row r="377" ht="15" customHeight="1">
      <c r="B377" s="2" t="inlineStr">
        <is>
          <t>6-96--638800012</t>
        </is>
      </c>
      <c r="C377" s="2" t="inlineStr">
        <is>
          <t>638800012 - COBRANZA PENSION AGUA</t>
        </is>
      </c>
      <c r="D377" s="6" t="n">
        <v>117</v>
      </c>
      <c r="E377" s="6" t="n"/>
    </row>
    <row r="378" ht="15" customHeight="1">
      <c r="B378" s="2" t="inlineStr">
        <is>
          <t>6-96--639900005</t>
        </is>
      </c>
      <c r="C378" s="2" t="inlineStr">
        <is>
          <t>639900005 - ALIMENTOS</t>
        </is>
      </c>
      <c r="D378" s="6" t="n">
        <v>10</v>
      </c>
      <c r="E378" s="6" t="n"/>
    </row>
    <row r="379" ht="15" customHeight="1">
      <c r="B379" s="2" t="inlineStr">
        <is>
          <t>6-96--641901000</t>
        </is>
      </c>
      <c r="C379" s="2" t="inlineStr">
        <is>
          <t>641901000 - SUPERINT. NACIONAL DE SERVICIOS DE SANEAMIENTO(SUNASS)</t>
        </is>
      </c>
      <c r="D379" s="6" t="n">
        <v>921.42</v>
      </c>
      <c r="E379" s="6" t="n"/>
    </row>
    <row r="380" ht="15" customHeight="1">
      <c r="B380" s="2" t="inlineStr">
        <is>
          <t>6-96--651000000</t>
        </is>
      </c>
      <c r="C380" s="2" t="inlineStr">
        <is>
          <t>651000000 - SEGURO VIDA LEY 688</t>
        </is>
      </c>
      <c r="D380" s="6" t="n">
        <v>11.71</v>
      </c>
      <c r="E380" s="6" t="n"/>
    </row>
    <row r="381" ht="15" customHeight="1">
      <c r="B381" s="2" t="inlineStr">
        <is>
          <t>6-96--651060001</t>
        </is>
      </c>
      <c r="C381" s="2" t="inlineStr">
        <is>
          <t>651060001 - SEGURO COMPLEMENTARIO DE TRABAJO DE RIESGO - PENSION</t>
        </is>
      </c>
      <c r="D381" s="6" t="n">
        <v>15.52</v>
      </c>
      <c r="E381" s="6" t="n"/>
    </row>
    <row r="382" ht="15" customHeight="1">
      <c r="B382" s="2" t="inlineStr">
        <is>
          <t>6-96--659300030</t>
        </is>
      </c>
      <c r="C382" s="2" t="inlineStr">
        <is>
          <t>659300030 - OTROS</t>
        </is>
      </c>
      <c r="D382" s="6" t="n">
        <v>60.57</v>
      </c>
      <c r="E382" s="6" t="n"/>
    </row>
    <row r="383" ht="15" customHeight="1">
      <c r="B383" s="2" t="inlineStr">
        <is>
          <t>6-96--659300031</t>
        </is>
      </c>
      <c r="C383" s="2" t="inlineStr">
        <is>
          <t>659300031 - ALIMENTO PARA PERSONAL</t>
        </is>
      </c>
      <c r="D383" s="6" t="n">
        <v>250</v>
      </c>
      <c r="E383" s="6" t="n"/>
    </row>
    <row r="384" ht="15" customHeight="1">
      <c r="B384" s="2" t="inlineStr">
        <is>
          <t>6-96-EE-621110000</t>
        </is>
      </c>
      <c r="C384" s="2" t="inlineStr">
        <is>
          <t>621110000 - REMUNERACION BASICA</t>
        </is>
      </c>
      <c r="D384" s="6" t="n">
        <v>1600</v>
      </c>
      <c r="E384" s="6" t="n"/>
    </row>
    <row r="385" ht="15" customHeight="1">
      <c r="B385" s="2" t="inlineStr">
        <is>
          <t>6-96-EE-621110003</t>
        </is>
      </c>
      <c r="C385" s="2" t="inlineStr">
        <is>
          <t>621110003 - REMUN.BASICA-LAUDO 2023</t>
        </is>
      </c>
      <c r="D385" s="6" t="n">
        <v>200</v>
      </c>
      <c r="E385" s="6" t="n"/>
    </row>
    <row r="386" ht="15" customHeight="1">
      <c r="B386" s="2" t="inlineStr">
        <is>
          <t>6-96-EE-622200008</t>
        </is>
      </c>
      <c r="C386" s="2" t="inlineStr">
        <is>
          <t>622200008 - BONIFICACION D.L. 26504 ( 3.3% )</t>
        </is>
      </c>
      <c r="D386" s="6" t="n">
        <v>28.5</v>
      </c>
      <c r="E386" s="6" t="n"/>
    </row>
    <row r="387" ht="15" customHeight="1">
      <c r="B387" s="2" t="inlineStr">
        <is>
          <t>7-90--631110100</t>
        </is>
      </c>
      <c r="C387" s="2" t="inlineStr">
        <is>
          <t>631110100 - FLETES</t>
        </is>
      </c>
      <c r="D387" s="6" t="n">
        <v>37</v>
      </c>
      <c r="E387" s="6" t="n"/>
    </row>
    <row r="388" ht="15" customHeight="1">
      <c r="B388" s="2" t="inlineStr">
        <is>
          <t>7-90--631120200</t>
        </is>
      </c>
      <c r="C388" s="2" t="inlineStr">
        <is>
          <t>631120200 - MOVILIDAD NACIONAL</t>
        </is>
      </c>
      <c r="D388" s="6" t="n">
        <v>10</v>
      </c>
      <c r="E388" s="6" t="n"/>
    </row>
    <row r="389" ht="15" customHeight="1">
      <c r="B389" s="2" t="inlineStr">
        <is>
          <t>7-90--631310102</t>
        </is>
      </c>
      <c r="C389" s="2" t="inlineStr">
        <is>
          <t>631310102 - VIATICOS ALOJ - EMPLEADOS Y OBREROS</t>
        </is>
      </c>
      <c r="D389" s="6" t="n">
        <v>1080</v>
      </c>
      <c r="E389" s="6" t="n"/>
    </row>
    <row r="390" ht="15" customHeight="1">
      <c r="B390" s="2" t="inlineStr">
        <is>
          <t>7-90--631401002</t>
        </is>
      </c>
      <c r="C390" s="2" t="inlineStr">
        <is>
          <t>631401002 - VIATICOS ALIM - EMPLEADOS Y OBREROS</t>
        </is>
      </c>
      <c r="D390" s="6" t="n">
        <v>1695</v>
      </c>
      <c r="E390" s="6" t="n"/>
    </row>
    <row r="391" ht="15" customHeight="1">
      <c r="B391" s="2" t="inlineStr">
        <is>
          <t>7-90--632110002</t>
        </is>
      </c>
      <c r="C391" s="2" t="inlineStr">
        <is>
          <t>632110002 - HONORARIOS PROFESIONALES VARIOS</t>
        </is>
      </c>
      <c r="D391" s="6" t="n">
        <v>2500</v>
      </c>
      <c r="E391" s="6" t="n"/>
    </row>
    <row r="392" ht="15" customHeight="1">
      <c r="B392" s="2" t="inlineStr">
        <is>
          <t>7-90--636100000</t>
        </is>
      </c>
      <c r="C392" s="2" t="inlineStr">
        <is>
          <t>636100000 - ENERGIA ELECTRICA</t>
        </is>
      </c>
      <c r="D392" s="6" t="n">
        <v>32622.5</v>
      </c>
      <c r="E392" s="6" t="n"/>
    </row>
    <row r="393" ht="15" customHeight="1">
      <c r="B393" s="2" t="inlineStr">
        <is>
          <t>7-90--638200000</t>
        </is>
      </c>
      <c r="C393" s="2" t="inlineStr">
        <is>
          <t>638200000 - OPERATIVOS</t>
        </is>
      </c>
      <c r="D393" s="6" t="n">
        <v>16890</v>
      </c>
      <c r="E393" s="6" t="n"/>
    </row>
    <row r="394" ht="15" customHeight="1">
      <c r="B394" s="2" t="inlineStr">
        <is>
          <t>7-90--659300008</t>
        </is>
      </c>
      <c r="C394" s="2" t="inlineStr">
        <is>
          <t>659300008 - GRASA</t>
        </is>
      </c>
      <c r="D394" s="6" t="n">
        <v>70</v>
      </c>
      <c r="E394" s="6" t="n"/>
    </row>
    <row r="395" ht="15" customHeight="1">
      <c r="B395" s="2" t="inlineStr">
        <is>
          <t>7-90--659300010</t>
        </is>
      </c>
      <c r="C395" s="2" t="inlineStr">
        <is>
          <t>659300010 - MATER.CONST.P MANT. REPAR. Y CONEX.</t>
        </is>
      </c>
      <c r="D395" s="6" t="n">
        <v>32.2</v>
      </c>
      <c r="E395" s="6" t="n"/>
    </row>
    <row r="396" ht="15" customHeight="1">
      <c r="B396" s="2" t="inlineStr">
        <is>
          <t>7-90--659300020</t>
        </is>
      </c>
      <c r="C396" s="2" t="inlineStr">
        <is>
          <t>659300020 - REPUESTOS EQUIPOS DE TRANSPORTES</t>
        </is>
      </c>
      <c r="D396" s="6" t="n">
        <v>150</v>
      </c>
      <c r="E396" s="6" t="n"/>
    </row>
    <row r="397" ht="15" customHeight="1">
      <c r="B397" s="2" t="inlineStr">
        <is>
          <t>7-90--659300023</t>
        </is>
      </c>
      <c r="C397" s="2" t="inlineStr">
        <is>
          <t>659300023 - HERRAMIENTAS Y ACCESORIOS DIVERSOS</t>
        </is>
      </c>
      <c r="D397" s="6" t="n">
        <v>50.8</v>
      </c>
      <c r="E397" s="6" t="n"/>
    </row>
    <row r="398" ht="15" customHeight="1">
      <c r="B398" s="2" t="inlineStr">
        <is>
          <t>7-90--659300030</t>
        </is>
      </c>
      <c r="C398" s="2" t="inlineStr">
        <is>
          <t>659300030 - OTROS</t>
        </is>
      </c>
      <c r="D398" s="6" t="n">
        <v>150</v>
      </c>
      <c r="E398" s="6" t="n"/>
    </row>
    <row r="399" ht="15" customHeight="1">
      <c r="B399" s="2" t="inlineStr">
        <is>
          <t>7-91--638800009</t>
        </is>
      </c>
      <c r="C399" s="2" t="inlineStr">
        <is>
          <t>638800009 - CORTES</t>
        </is>
      </c>
      <c r="D399" s="6" t="n">
        <v>3420.29</v>
      </c>
      <c r="E399" s="6" t="n"/>
    </row>
    <row r="400" ht="15" customHeight="1">
      <c r="B400" s="2" t="inlineStr">
        <is>
          <t>7-95--631110100</t>
        </is>
      </c>
      <c r="C400" s="2" t="inlineStr">
        <is>
          <t>631110100 - FLETES</t>
        </is>
      </c>
      <c r="D400" s="6" t="n">
        <v>7</v>
      </c>
      <c r="E400" s="6" t="n"/>
    </row>
    <row r="401" ht="15" customHeight="1">
      <c r="B401" s="2" t="inlineStr">
        <is>
          <t>7-95--631120200</t>
        </is>
      </c>
      <c r="C401" s="2" t="inlineStr">
        <is>
          <t>631120200 - MOVILIDAD NACIONAL</t>
        </is>
      </c>
      <c r="D401" s="6" t="n">
        <v>60</v>
      </c>
      <c r="E401" s="6" t="n"/>
    </row>
    <row r="402" ht="15" customHeight="1">
      <c r="B402" s="2" t="inlineStr">
        <is>
          <t>7-95--635210000</t>
        </is>
      </c>
      <c r="C402" s="2" t="inlineStr">
        <is>
          <t>635210000 - EDIFICIOS</t>
        </is>
      </c>
      <c r="D402" s="6" t="n">
        <v>787.5</v>
      </c>
      <c r="E402" s="6" t="n"/>
    </row>
    <row r="403" ht="15" customHeight="1">
      <c r="B403" s="2" t="inlineStr">
        <is>
          <t>7-95--636100000</t>
        </is>
      </c>
      <c r="C403" s="2" t="inlineStr">
        <is>
          <t>636100000 - ENERGIA ELECTRICA</t>
        </is>
      </c>
      <c r="D403" s="6" t="n">
        <v>105.25</v>
      </c>
      <c r="E403" s="6" t="n"/>
    </row>
    <row r="404" ht="15" customHeight="1">
      <c r="B404" s="2" t="inlineStr">
        <is>
          <t>7-95--636300000</t>
        </is>
      </c>
      <c r="C404" s="2" t="inlineStr">
        <is>
          <t>636300000 - AGUA</t>
        </is>
      </c>
      <c r="D404" s="6" t="n">
        <v>20.8</v>
      </c>
      <c r="E404" s="6" t="n"/>
    </row>
    <row r="405" ht="15" customHeight="1">
      <c r="B405" s="2" t="inlineStr">
        <is>
          <t>7-95--636500000</t>
        </is>
      </c>
      <c r="C405" s="2" t="inlineStr">
        <is>
          <t>636500000 - INTERNET</t>
        </is>
      </c>
      <c r="D405" s="6" t="n">
        <v>135</v>
      </c>
      <c r="E405" s="6" t="n"/>
    </row>
    <row r="406" ht="15" customHeight="1">
      <c r="B406" s="2" t="inlineStr">
        <is>
          <t>7-95--638100000</t>
        </is>
      </c>
      <c r="C406" s="2" t="inlineStr">
        <is>
          <t>638100000 - ADMINISTRATIVOS</t>
        </is>
      </c>
      <c r="D406" s="6" t="n">
        <v>3312</v>
      </c>
      <c r="E406" s="6" t="n"/>
    </row>
    <row r="407" ht="15" customHeight="1">
      <c r="B407" s="2" t="inlineStr">
        <is>
          <t>7-95--639900005</t>
        </is>
      </c>
      <c r="C407" s="2" t="inlineStr">
        <is>
          <t>639900005 - ALIMENTOS</t>
        </is>
      </c>
      <c r="D407" s="6" t="n">
        <v>31.5</v>
      </c>
      <c r="E407" s="6" t="n"/>
    </row>
    <row r="408" ht="15" customHeight="1">
      <c r="B408" s="2" t="inlineStr">
        <is>
          <t>7-95--659300030</t>
        </is>
      </c>
      <c r="C408" s="2" t="inlineStr">
        <is>
          <t>659300030 - OTROS</t>
        </is>
      </c>
      <c r="D408" s="6" t="n">
        <v>35</v>
      </c>
      <c r="E408" s="6" t="n"/>
    </row>
    <row r="409" ht="15" customHeight="1">
      <c r="B409" s="2" t="inlineStr">
        <is>
          <t>7-96--631120100</t>
        </is>
      </c>
      <c r="C409" s="2" t="inlineStr">
        <is>
          <t>631120100 - MOVILIDAD LOCAL</t>
        </is>
      </c>
      <c r="D409" s="6" t="n">
        <v>102</v>
      </c>
      <c r="E409" s="6" t="n"/>
    </row>
    <row r="410" ht="15" customHeight="1">
      <c r="B410" s="2" t="inlineStr">
        <is>
          <t>7-96--631120200</t>
        </is>
      </c>
      <c r="C410" s="2" t="inlineStr">
        <is>
          <t>631120200 - MOVILIDAD NACIONAL</t>
        </is>
      </c>
      <c r="D410" s="6" t="n">
        <v>150</v>
      </c>
      <c r="E410" s="6" t="n"/>
    </row>
    <row r="411" ht="15" customHeight="1">
      <c r="B411" s="2" t="inlineStr">
        <is>
          <t>7-96--631310102</t>
        </is>
      </c>
      <c r="C411" s="2" t="inlineStr">
        <is>
          <t>631310102 - VIATICOS ALOJ - EMPLEADOS Y OBREROS</t>
        </is>
      </c>
      <c r="D411" s="6" t="n">
        <v>240</v>
      </c>
      <c r="E411" s="6" t="n"/>
    </row>
    <row r="412" ht="15" customHeight="1">
      <c r="B412" s="2" t="inlineStr">
        <is>
          <t>7-96--631401002</t>
        </is>
      </c>
      <c r="C412" s="2" t="inlineStr">
        <is>
          <t>631401002 - VIATICOS ALIM - EMPLEADOS Y OBREROS</t>
        </is>
      </c>
      <c r="D412" s="6" t="n">
        <v>408</v>
      </c>
      <c r="E412" s="6" t="n"/>
    </row>
    <row r="413" ht="15" customHeight="1">
      <c r="B413" s="2" t="inlineStr">
        <is>
          <t>7-96--635210000</t>
        </is>
      </c>
      <c r="C413" s="2" t="inlineStr">
        <is>
          <t>635210000 - EDIFICIOS</t>
        </is>
      </c>
      <c r="D413" s="6" t="n">
        <v>787.5</v>
      </c>
      <c r="E413" s="6" t="n"/>
    </row>
    <row r="414" ht="15" customHeight="1">
      <c r="B414" s="2" t="inlineStr">
        <is>
          <t>7-96--636100000</t>
        </is>
      </c>
      <c r="C414" s="2" t="inlineStr">
        <is>
          <t>636100000 - ENERGIA ELECTRICA</t>
        </is>
      </c>
      <c r="D414" s="6" t="n">
        <v>105.25</v>
      </c>
      <c r="E414" s="6" t="n"/>
    </row>
    <row r="415" ht="15" customHeight="1">
      <c r="B415" s="2" t="inlineStr">
        <is>
          <t>7-96--636300000</t>
        </is>
      </c>
      <c r="C415" s="2" t="inlineStr">
        <is>
          <t>636300000 - AGUA</t>
        </is>
      </c>
      <c r="D415" s="6" t="n">
        <v>20.8</v>
      </c>
      <c r="E415" s="6" t="n"/>
    </row>
    <row r="416" ht="15" customHeight="1">
      <c r="B416" s="2" t="inlineStr">
        <is>
          <t>7-96--636500000</t>
        </is>
      </c>
      <c r="C416" s="2" t="inlineStr">
        <is>
          <t>636500000 - INTERNET</t>
        </is>
      </c>
      <c r="D416" s="6" t="n">
        <v>135</v>
      </c>
      <c r="E416" s="6" t="n"/>
    </row>
    <row r="417" ht="15" customHeight="1">
      <c r="B417" s="2" t="inlineStr">
        <is>
          <t>7-96--637300000</t>
        </is>
      </c>
      <c r="C417" s="2" t="inlineStr">
        <is>
          <t>637300000 - IMPRESIONES Y REPRODUCCIONES</t>
        </is>
      </c>
      <c r="D417" s="6" t="n">
        <v>494.59</v>
      </c>
      <c r="E417" s="6" t="n"/>
    </row>
    <row r="418" ht="15" customHeight="1">
      <c r="B418" s="2" t="inlineStr">
        <is>
          <t>7-96--638200000</t>
        </is>
      </c>
      <c r="C418" s="2" t="inlineStr">
        <is>
          <t>638200000 - OPERATIVOS</t>
        </is>
      </c>
      <c r="D418" s="6" t="n">
        <v>1250</v>
      </c>
      <c r="E418" s="6" t="n"/>
    </row>
    <row r="419" ht="15" customHeight="1">
      <c r="B419" s="2" t="inlineStr">
        <is>
          <t>7-96--638800006</t>
        </is>
      </c>
      <c r="C419" s="2" t="inlineStr">
        <is>
          <t>638800006 - SERVICIO DE INSPECCION POR CONSUMOS ATIPICOS</t>
        </is>
      </c>
      <c r="D419" s="6" t="n">
        <v>77.91</v>
      </c>
      <c r="E419" s="6" t="n"/>
    </row>
    <row r="420" ht="15" customHeight="1">
      <c r="B420" s="2" t="inlineStr">
        <is>
          <t>7-96--638800007</t>
        </is>
      </c>
      <c r="C420" s="2" t="inlineStr">
        <is>
          <t>638800007 - REPARTO DE RECIBOS</t>
        </is>
      </c>
      <c r="D420" s="6" t="n">
        <v>1209.6</v>
      </c>
      <c r="E420" s="6" t="n"/>
    </row>
    <row r="421" ht="15" customHeight="1">
      <c r="B421" s="2" t="inlineStr">
        <is>
          <t>7-96--638800008</t>
        </is>
      </c>
      <c r="C421" s="2" t="inlineStr">
        <is>
          <t>638800008 - LECTURA DE MEDIDORES</t>
        </is>
      </c>
      <c r="D421" s="6" t="n">
        <v>671.3200000000001</v>
      </c>
      <c r="E421" s="6" t="n"/>
    </row>
    <row r="422" ht="15" customHeight="1">
      <c r="B422" s="2" t="inlineStr">
        <is>
          <t>7-96--638800012</t>
        </is>
      </c>
      <c r="C422" s="2" t="inlineStr">
        <is>
          <t>638800012 - COBRANZA PENSION AGUA</t>
        </is>
      </c>
      <c r="D422" s="6" t="n">
        <v>241.5</v>
      </c>
      <c r="E422" s="6" t="n"/>
    </row>
    <row r="423" ht="15" customHeight="1">
      <c r="B423" s="2" t="inlineStr">
        <is>
          <t>7-96--639900005</t>
        </is>
      </c>
      <c r="C423" s="2" t="inlineStr">
        <is>
          <t>639900005 - ALIMENTOS</t>
        </is>
      </c>
      <c r="D423" s="6" t="n">
        <v>39</v>
      </c>
      <c r="E423" s="6" t="n"/>
    </row>
    <row r="424" ht="15" customHeight="1">
      <c r="B424" s="2" t="inlineStr">
        <is>
          <t>7-96--639900009</t>
        </is>
      </c>
      <c r="C424" s="2" t="inlineStr">
        <is>
          <t>639900009 - DIVERSOS</t>
        </is>
      </c>
      <c r="D424" s="6" t="n">
        <v>73.27</v>
      </c>
      <c r="E424" s="6" t="n"/>
    </row>
    <row r="425" ht="15" customHeight="1">
      <c r="B425" s="2" t="inlineStr">
        <is>
          <t>7-96--641901000</t>
        </is>
      </c>
      <c r="C425" s="2" t="inlineStr">
        <is>
          <t>641901000 - SUPERINT. NACIONAL DE SERVICIOS DE SANEAMIENTO(SUNASS)</t>
        </is>
      </c>
      <c r="D425" s="6" t="n">
        <v>714.48</v>
      </c>
      <c r="E425" s="6" t="n"/>
    </row>
    <row r="426" ht="15" customHeight="1">
      <c r="B426" s="2" t="inlineStr">
        <is>
          <t>7-96--659300002</t>
        </is>
      </c>
      <c r="C426" s="2" t="inlineStr">
        <is>
          <t>659300002 - UTILES DE ESCRITORIO</t>
        </is>
      </c>
      <c r="D426" s="6" t="n">
        <v>69</v>
      </c>
      <c r="E426" s="6" t="n"/>
    </row>
    <row r="427" ht="15" customHeight="1">
      <c r="B427" s="2" t="inlineStr">
        <is>
          <t>7-96--659300030</t>
        </is>
      </c>
      <c r="C427" s="2" t="inlineStr">
        <is>
          <t>659300030 - OTROS</t>
        </is>
      </c>
      <c r="D427" s="6" t="n">
        <v>126.75</v>
      </c>
      <c r="E427" s="6" t="n"/>
    </row>
    <row r="428" ht="15" customHeight="1">
      <c r="B428" s="2" t="inlineStr">
        <is>
          <t>7-97--673120000</t>
        </is>
      </c>
      <c r="C428" s="2" t="inlineStr">
        <is>
          <t>673120000 - UTE-FONAVI - INTERESES</t>
        </is>
      </c>
      <c r="D428" s="6" t="n">
        <v>595.27</v>
      </c>
      <c r="E428" s="6" t="n"/>
    </row>
    <row r="429" ht="15" customHeight="1">
      <c r="B429" s="2" t="inlineStr">
        <is>
          <t>8-90--621120002</t>
        </is>
      </c>
      <c r="C429" s="2" t="inlineStr">
        <is>
          <t>621120002 - HORAS NOCTURNAS</t>
        </is>
      </c>
      <c r="D429" s="6" t="n">
        <v>766.0799999999999</v>
      </c>
      <c r="E429" s="6" t="n"/>
    </row>
    <row r="430" ht="15" customHeight="1">
      <c r="B430" s="2" t="inlineStr">
        <is>
          <t>8-90--622100000</t>
        </is>
      </c>
      <c r="C430" s="2" t="inlineStr">
        <is>
          <t>622100000 - ASIGNACION VACACIONAL</t>
        </is>
      </c>
      <c r="D430" s="6" t="n">
        <v>1163</v>
      </c>
      <c r="E430" s="6" t="n"/>
    </row>
    <row r="431" ht="15" customHeight="1">
      <c r="B431" s="2" t="inlineStr">
        <is>
          <t>8-90--622100001</t>
        </is>
      </c>
      <c r="C431" s="2" t="inlineStr">
        <is>
          <t>622100001 - ASIGNACION CONTACTO CON PRODUCT.QUIMICOS</t>
        </is>
      </c>
      <c r="D431" s="6" t="n">
        <v>1218</v>
      </c>
      <c r="E431" s="6" t="n"/>
    </row>
    <row r="432" ht="15" customHeight="1">
      <c r="B432" s="2" t="inlineStr">
        <is>
          <t>8-90--622100002</t>
        </is>
      </c>
      <c r="C432" s="2" t="inlineStr">
        <is>
          <t>622100002 - ASIGNACION RIESGO DE TRABAJO(AGUA SERV.)</t>
        </is>
      </c>
      <c r="D432" s="6" t="n">
        <v>1050</v>
      </c>
      <c r="E432" s="6" t="n"/>
    </row>
    <row r="433" ht="15" customHeight="1">
      <c r="B433" s="2" t="inlineStr">
        <is>
          <t>8-90--622100005</t>
        </is>
      </c>
      <c r="C433" s="2" t="inlineStr">
        <is>
          <t>622100005 - ASIGNACION FAMILIAR</t>
        </is>
      </c>
      <c r="D433" s="6" t="n">
        <v>565</v>
      </c>
      <c r="E433" s="6" t="n"/>
    </row>
    <row r="434" ht="15" customHeight="1">
      <c r="B434" s="2" t="inlineStr">
        <is>
          <t>8-90--622100012</t>
        </is>
      </c>
      <c r="C434" s="2" t="inlineStr">
        <is>
          <t>622100012 - ASIGNACION VACACIONAL - LAUDO 2022</t>
        </is>
      </c>
      <c r="D434" s="6" t="n">
        <v>150</v>
      </c>
      <c r="E434" s="6" t="n"/>
    </row>
    <row r="435" ht="15" customHeight="1">
      <c r="B435" s="2" t="inlineStr">
        <is>
          <t>8-90--622100013</t>
        </is>
      </c>
      <c r="C435" s="2" t="inlineStr">
        <is>
          <t>622100013 - ASIGNACION VACACIONAL-LAUDO 2023</t>
        </is>
      </c>
      <c r="D435" s="6" t="n">
        <v>100</v>
      </c>
      <c r="E435" s="6" t="n"/>
    </row>
    <row r="436" ht="15" customHeight="1">
      <c r="B436" s="2" t="inlineStr">
        <is>
          <t>8-90--622100014</t>
        </is>
      </c>
      <c r="C436" s="2" t="inlineStr">
        <is>
          <t>622100014 - BONIF. MOVILIDAD 2023 - LAUDO 2023 SITAPASAM</t>
        </is>
      </c>
      <c r="D436" s="6" t="n">
        <v>173.85</v>
      </c>
      <c r="E436" s="6" t="n"/>
    </row>
    <row r="437" ht="15" customHeight="1">
      <c r="B437" s="2" t="inlineStr">
        <is>
          <t>8-90--622200009</t>
        </is>
      </c>
      <c r="C437" s="2" t="inlineStr">
        <is>
          <t>622200009 - BONIFICACION MOVILIDAD - LAUDO 2022</t>
        </is>
      </c>
      <c r="D437" s="6" t="n">
        <v>427.5</v>
      </c>
      <c r="E437" s="6" t="n"/>
    </row>
    <row r="438" ht="15" customHeight="1">
      <c r="B438" s="2" t="inlineStr">
        <is>
          <t>8-90--627100000</t>
        </is>
      </c>
      <c r="C438" s="2" t="inlineStr">
        <is>
          <t>627100000 - REGIMEN DE PRESTACIONES DE SALUD</t>
        </is>
      </c>
      <c r="D438" s="6" t="n">
        <v>1333.85</v>
      </c>
      <c r="E438" s="6" t="n"/>
    </row>
    <row r="439" ht="15" customHeight="1">
      <c r="B439" s="2" t="inlineStr">
        <is>
          <t>8-90--627300000</t>
        </is>
      </c>
      <c r="C439" s="2" t="inlineStr">
        <is>
          <t>627300000 - SEGURO COMPL. DE TRABAJO DE RIESGO, ACC.DE TR.Y ENF.PROF.</t>
        </is>
      </c>
      <c r="D439" s="6" t="n">
        <v>182.3</v>
      </c>
      <c r="E439" s="6" t="n"/>
    </row>
    <row r="440" ht="15" customHeight="1">
      <c r="B440" s="2" t="inlineStr">
        <is>
          <t>8-90--631120200</t>
        </is>
      </c>
      <c r="C440" s="2" t="inlineStr">
        <is>
          <t>631120200 - MOVILIDAD NACIONAL</t>
        </is>
      </c>
      <c r="D440" s="6" t="n">
        <v>20</v>
      </c>
      <c r="E440" s="6" t="n"/>
    </row>
    <row r="441" ht="15" customHeight="1">
      <c r="B441" s="2" t="inlineStr">
        <is>
          <t>8-90--632110002</t>
        </is>
      </c>
      <c r="C441" s="2" t="inlineStr">
        <is>
          <t>632110002 - HONORARIOS PROFESIONALES VARIOS</t>
        </is>
      </c>
      <c r="D441" s="6" t="n">
        <v>2500</v>
      </c>
      <c r="E441" s="6" t="n"/>
    </row>
    <row r="442" ht="15" customHeight="1">
      <c r="B442" s="2" t="inlineStr">
        <is>
          <t>8-90--636100000</t>
        </is>
      </c>
      <c r="C442" s="2" t="inlineStr">
        <is>
          <t>636100000 - ENERGIA ELECTRICA</t>
        </is>
      </c>
      <c r="D442" s="6" t="n">
        <v>4412</v>
      </c>
      <c r="E442" s="6" t="n"/>
    </row>
    <row r="443" ht="15" customHeight="1">
      <c r="B443" s="2" t="inlineStr">
        <is>
          <t>8-90--638200000</t>
        </is>
      </c>
      <c r="C443" s="2" t="inlineStr">
        <is>
          <t>638200000 - OPERATIVOS</t>
        </is>
      </c>
      <c r="D443" s="6" t="n">
        <v>3900</v>
      </c>
      <c r="E443" s="6" t="n"/>
    </row>
    <row r="444" ht="15" customHeight="1">
      <c r="B444" s="2" t="inlineStr">
        <is>
          <t>8-90--638400000</t>
        </is>
      </c>
      <c r="C444" s="2" t="inlineStr">
        <is>
          <t>638400000 - ASEO Y LIMPIEZA</t>
        </is>
      </c>
      <c r="D444" s="6" t="n">
        <v>61</v>
      </c>
      <c r="E444" s="6" t="n"/>
    </row>
    <row r="445" ht="15" customHeight="1">
      <c r="B445" s="2" t="inlineStr">
        <is>
          <t>8-90--639410004</t>
        </is>
      </c>
      <c r="C445" s="2" t="inlineStr">
        <is>
          <t>639410004 - FONDO DE RESERVAS-GASTOS CORRIENTES/COSTOS DE MANT. DE INFRAESTRUCT. Y REPOSIC. DE EQUIPOS Y MAQUINARIAS</t>
        </is>
      </c>
      <c r="D445" s="6" t="n">
        <v>12500</v>
      </c>
      <c r="E445" s="6" t="n"/>
    </row>
    <row r="446" ht="15" customHeight="1">
      <c r="B446" s="2" t="inlineStr">
        <is>
          <t>8-90--639900005</t>
        </is>
      </c>
      <c r="C446" s="2" t="inlineStr">
        <is>
          <t>639900005 - ALIMENTOS</t>
        </is>
      </c>
      <c r="D446" s="6" t="n">
        <v>223</v>
      </c>
      <c r="E446" s="6" t="n"/>
    </row>
    <row r="447" ht="15" customHeight="1">
      <c r="B447" s="2" t="inlineStr">
        <is>
          <t>8-90--639900009</t>
        </is>
      </c>
      <c r="C447" s="2" t="inlineStr">
        <is>
          <t>639900009 - DIVERSOS</t>
        </is>
      </c>
      <c r="D447" s="6" t="n">
        <v>308</v>
      </c>
      <c r="E447" s="6" t="n"/>
    </row>
    <row r="448" ht="15" customHeight="1">
      <c r="B448" s="2" t="inlineStr">
        <is>
          <t>8-90--639900010</t>
        </is>
      </c>
      <c r="C448" s="2" t="inlineStr">
        <is>
          <t>639900010 - SERVICIO DE COCHERA</t>
        </is>
      </c>
      <c r="D448" s="6" t="n">
        <v>150</v>
      </c>
      <c r="E448" s="6" t="n"/>
    </row>
    <row r="449" ht="15" customHeight="1">
      <c r="B449" s="2" t="inlineStr">
        <is>
          <t>8-90--651000000</t>
        </is>
      </c>
      <c r="C449" s="2" t="inlineStr">
        <is>
          <t>651000000 - SEGURO VIDA LEY 688</t>
        </is>
      </c>
      <c r="D449" s="6" t="n">
        <v>61.41</v>
      </c>
      <c r="E449" s="6" t="n"/>
    </row>
    <row r="450" ht="15" customHeight="1">
      <c r="B450" s="2" t="inlineStr">
        <is>
          <t>8-90--651060001</t>
        </is>
      </c>
      <c r="C450" s="2" t="inlineStr">
        <is>
          <t>651060001 - SEGURO COMPLEMENTARIO DE TRABAJO DE RIESGO - PENSION</t>
        </is>
      </c>
      <c r="D450" s="6" t="n">
        <v>81.88000000000001</v>
      </c>
      <c r="E450" s="6" t="n"/>
    </row>
    <row r="451" ht="15" customHeight="1">
      <c r="B451" s="2" t="inlineStr">
        <is>
          <t>8-90--659300011</t>
        </is>
      </c>
      <c r="C451" s="2" t="inlineStr">
        <is>
          <t>659300011 - MATERIAL ELECTRICO</t>
        </is>
      </c>
      <c r="D451" s="6" t="n">
        <v>45</v>
      </c>
      <c r="E451" s="6" t="n"/>
    </row>
    <row r="452" ht="15" customHeight="1">
      <c r="B452" s="2" t="inlineStr">
        <is>
          <t>8-90--659300030</t>
        </is>
      </c>
      <c r="C452" s="2" t="inlineStr">
        <is>
          <t>659300030 - OTROS</t>
        </is>
      </c>
      <c r="D452" s="6" t="n">
        <v>200</v>
      </c>
      <c r="E452" s="6" t="n"/>
    </row>
    <row r="453" ht="15" customHeight="1">
      <c r="B453" s="2" t="inlineStr">
        <is>
          <t>8-90--659300031</t>
        </is>
      </c>
      <c r="C453" s="2" t="inlineStr">
        <is>
          <t>659300031 - ALIMENTO PARA PERSONAL</t>
        </is>
      </c>
      <c r="D453" s="6" t="n">
        <v>1750</v>
      </c>
      <c r="E453" s="6" t="n"/>
    </row>
    <row r="454" ht="15" customHeight="1">
      <c r="B454" s="2" t="inlineStr">
        <is>
          <t>8-90-OC-621120000</t>
        </is>
      </c>
      <c r="C454" s="2" t="inlineStr">
        <is>
          <t>621120000 - JORNAL BASICO</t>
        </is>
      </c>
      <c r="D454" s="6" t="n">
        <v>1980</v>
      </c>
      <c r="E454" s="6" t="n"/>
    </row>
    <row r="455" ht="15" customHeight="1">
      <c r="B455" s="2" t="inlineStr">
        <is>
          <t>8-90-OC-621120003</t>
        </is>
      </c>
      <c r="C455" s="2" t="inlineStr">
        <is>
          <t>621120003 - JORNAL BASICO - LAUDO 2022</t>
        </is>
      </c>
      <c r="D455" s="6" t="n">
        <v>150</v>
      </c>
      <c r="E455" s="6" t="n"/>
    </row>
    <row r="456" ht="15" customHeight="1">
      <c r="B456" s="2" t="inlineStr">
        <is>
          <t>8-90-OC-621120004</t>
        </is>
      </c>
      <c r="C456" s="2" t="inlineStr">
        <is>
          <t>621120004 - JORNAL BASICO-LAUDO 2023</t>
        </is>
      </c>
      <c r="D456" s="6" t="n">
        <v>200</v>
      </c>
      <c r="E456" s="6" t="n"/>
    </row>
    <row r="457" ht="15" customHeight="1">
      <c r="B457" s="2" t="inlineStr">
        <is>
          <t>8-90-OE-621120000</t>
        </is>
      </c>
      <c r="C457" s="2" t="inlineStr">
        <is>
          <t>621120000 - JORNAL BASICO</t>
        </is>
      </c>
      <c r="D457" s="6" t="n">
        <v>4464</v>
      </c>
      <c r="E457" s="6" t="n"/>
    </row>
    <row r="458" ht="15" customHeight="1">
      <c r="B458" s="2" t="inlineStr">
        <is>
          <t>8-90-OE-621120003</t>
        </is>
      </c>
      <c r="C458" s="2" t="inlineStr">
        <is>
          <t>621120003 - JORNAL BASICO - LAUDO 2022</t>
        </is>
      </c>
      <c r="D458" s="6" t="n">
        <v>600</v>
      </c>
      <c r="E458" s="6" t="n"/>
    </row>
    <row r="459" ht="15" customHeight="1">
      <c r="B459" s="2" t="inlineStr">
        <is>
          <t>8-90-OE-621120004</t>
        </is>
      </c>
      <c r="C459" s="2" t="inlineStr">
        <is>
          <t>621120004 - JORNAL BASICO-LAUDO 2023</t>
        </is>
      </c>
      <c r="D459" s="6" t="n">
        <v>400</v>
      </c>
      <c r="E459" s="6" t="n"/>
    </row>
    <row r="460" ht="15" customHeight="1">
      <c r="B460" s="2" t="inlineStr">
        <is>
          <t>8-90-OE-621510001</t>
        </is>
      </c>
      <c r="C460" s="2" t="inlineStr">
        <is>
          <t>621510001 - VACACIONES OBREROS</t>
        </is>
      </c>
      <c r="D460" s="6" t="n">
        <v>280.34</v>
      </c>
      <c r="E460" s="6" t="n"/>
    </row>
    <row r="461" ht="15" customHeight="1">
      <c r="B461" s="2" t="inlineStr">
        <is>
          <t>8-90-OE-621510003</t>
        </is>
      </c>
      <c r="C461" s="2" t="inlineStr">
        <is>
          <t>621510003 - VACACIONES OBREROS - LAUDO 2022</t>
        </is>
      </c>
      <c r="D461" s="6" t="n">
        <v>150</v>
      </c>
      <c r="E461" s="6" t="n"/>
    </row>
    <row r="462" ht="15" customHeight="1">
      <c r="B462" s="2" t="inlineStr">
        <is>
          <t>8-90-OE-621510005</t>
        </is>
      </c>
      <c r="C462" s="2" t="inlineStr">
        <is>
          <t>621510005 - VACACIONES OBREROS-LAUDO 2023</t>
        </is>
      </c>
      <c r="D462" s="6" t="n">
        <v>100</v>
      </c>
      <c r="E462" s="6" t="n"/>
    </row>
    <row r="463" ht="15" customHeight="1">
      <c r="B463" s="2" t="inlineStr">
        <is>
          <t>8-91--638800009</t>
        </is>
      </c>
      <c r="C463" s="2" t="inlineStr">
        <is>
          <t>638800009 - CORTES</t>
        </is>
      </c>
      <c r="D463" s="6" t="n">
        <v>2972.05</v>
      </c>
      <c r="E463" s="6" t="n"/>
    </row>
    <row r="464" ht="15" customHeight="1">
      <c r="B464" s="2" t="inlineStr">
        <is>
          <t>8-95--627100000</t>
        </is>
      </c>
      <c r="C464" s="2" t="inlineStr">
        <is>
          <t>627100000 - REGIMEN DE PRESTACIONES DE SALUD</t>
        </is>
      </c>
      <c r="D464" s="6" t="n">
        <v>160.65</v>
      </c>
      <c r="E464" s="6" t="n"/>
    </row>
    <row r="465" ht="15" customHeight="1">
      <c r="B465" s="2" t="inlineStr">
        <is>
          <t>8-95--627300000</t>
        </is>
      </c>
      <c r="C465" s="2" t="inlineStr">
        <is>
          <t>627300000 - SEGURO COMPL. DE TRABAJO DE RIESGO, ACC.DE TR.Y ENF.PROF.</t>
        </is>
      </c>
      <c r="D465" s="6" t="n">
        <v>21.95</v>
      </c>
      <c r="E465" s="6" t="n"/>
    </row>
    <row r="466" ht="15" customHeight="1">
      <c r="B466" s="2" t="inlineStr">
        <is>
          <t>8-95--631120200</t>
        </is>
      </c>
      <c r="C466" s="2" t="inlineStr">
        <is>
          <t>631120200 - MOVILIDAD NACIONAL</t>
        </is>
      </c>
      <c r="D466" s="6" t="n">
        <v>205</v>
      </c>
      <c r="E466" s="6" t="n"/>
    </row>
    <row r="467" ht="15" customHeight="1">
      <c r="B467" s="2" t="inlineStr">
        <is>
          <t>8-95--631210100</t>
        </is>
      </c>
      <c r="C467" s="2" t="inlineStr">
        <is>
          <t>631210100 - SERVICIO DE CORREO POSTAL</t>
        </is>
      </c>
      <c r="D467" s="6" t="n">
        <v>131</v>
      </c>
      <c r="E467" s="6" t="n"/>
    </row>
    <row r="468" ht="15" customHeight="1">
      <c r="B468" s="2" t="inlineStr">
        <is>
          <t>8-95--631401002</t>
        </is>
      </c>
      <c r="C468" s="2" t="inlineStr">
        <is>
          <t>631401002 - VIATICOS ALIM - EMPLEADOS Y OBREROS</t>
        </is>
      </c>
      <c r="D468" s="6" t="n">
        <v>75</v>
      </c>
      <c r="E468" s="6" t="n"/>
    </row>
    <row r="469" ht="15" customHeight="1">
      <c r="B469" s="2" t="inlineStr">
        <is>
          <t>8-95--635210000</t>
        </is>
      </c>
      <c r="C469" s="2" t="inlineStr">
        <is>
          <t>635210000 - EDIFICIOS</t>
        </is>
      </c>
      <c r="D469" s="6" t="n">
        <v>500</v>
      </c>
      <c r="E469" s="6" t="n"/>
    </row>
    <row r="470" ht="15" customHeight="1">
      <c r="B470" s="2" t="inlineStr">
        <is>
          <t>8-95--636100000</t>
        </is>
      </c>
      <c r="C470" s="2" t="inlineStr">
        <is>
          <t>636100000 - ENERGIA ELECTRICA</t>
        </is>
      </c>
      <c r="D470" s="6" t="n">
        <v>30.75</v>
      </c>
      <c r="E470" s="6" t="n"/>
    </row>
    <row r="471" ht="15" customHeight="1">
      <c r="B471" s="2" t="inlineStr">
        <is>
          <t>8-95--636500000</t>
        </is>
      </c>
      <c r="C471" s="2" t="inlineStr">
        <is>
          <t>636500000 - INTERNET</t>
        </is>
      </c>
      <c r="D471" s="6" t="n">
        <v>150</v>
      </c>
      <c r="E471" s="6" t="n"/>
    </row>
    <row r="472" ht="15" customHeight="1">
      <c r="B472" s="2" t="inlineStr">
        <is>
          <t>8-95--638100000</t>
        </is>
      </c>
      <c r="C472" s="2" t="inlineStr">
        <is>
          <t>638100000 - ADMINISTRATIVOS</t>
        </is>
      </c>
      <c r="D472" s="6" t="n">
        <v>1200</v>
      </c>
      <c r="E472" s="6" t="n"/>
    </row>
    <row r="473" ht="15" customHeight="1">
      <c r="B473" s="2" t="inlineStr">
        <is>
          <t>8-95--639900005</t>
        </is>
      </c>
      <c r="C473" s="2" t="inlineStr">
        <is>
          <t>639900005 - ALIMENTOS</t>
        </is>
      </c>
      <c r="D473" s="6" t="n">
        <v>70</v>
      </c>
      <c r="E473" s="6" t="n"/>
    </row>
    <row r="474" ht="15" customHeight="1">
      <c r="B474" s="2" t="inlineStr">
        <is>
          <t>8-95--651000000</t>
        </is>
      </c>
      <c r="C474" s="2" t="inlineStr">
        <is>
          <t>651000000 - SEGURO VIDA LEY 688</t>
        </is>
      </c>
      <c r="D474" s="6" t="n">
        <v>13.06</v>
      </c>
      <c r="E474" s="6" t="n"/>
    </row>
    <row r="475" ht="15" customHeight="1">
      <c r="B475" s="2" t="inlineStr">
        <is>
          <t>8-95--651060001</t>
        </is>
      </c>
      <c r="C475" s="2" t="inlineStr">
        <is>
          <t>651060001 - SEGURO COMPLEMENTARIO DE TRABAJO DE RIESGO - PENSION</t>
        </is>
      </c>
      <c r="D475" s="6" t="n">
        <v>17.2</v>
      </c>
      <c r="E475" s="6" t="n"/>
    </row>
    <row r="476" ht="15" customHeight="1">
      <c r="B476" s="2" t="inlineStr">
        <is>
          <t>8-95--659300002</t>
        </is>
      </c>
      <c r="C476" s="2" t="inlineStr">
        <is>
          <t>659300002 - UTILES DE ESCRITORIO</t>
        </is>
      </c>
      <c r="D476" s="6" t="n">
        <v>95</v>
      </c>
      <c r="E476" s="6" t="n"/>
    </row>
    <row r="477" ht="15" customHeight="1">
      <c r="B477" s="2" t="inlineStr">
        <is>
          <t>8-95--659300030</t>
        </is>
      </c>
      <c r="C477" s="2" t="inlineStr">
        <is>
          <t>659300030 - OTROS</t>
        </is>
      </c>
      <c r="D477" s="6" t="n">
        <v>0.2</v>
      </c>
      <c r="E477" s="6" t="n"/>
    </row>
    <row r="478" ht="15" customHeight="1">
      <c r="B478" s="2" t="inlineStr">
        <is>
          <t>8-95--659300031</t>
        </is>
      </c>
      <c r="C478" s="2" t="inlineStr">
        <is>
          <t>659300031 - ALIMENTO PARA PERSONAL</t>
        </is>
      </c>
      <c r="D478" s="6" t="n">
        <v>250</v>
      </c>
      <c r="E478" s="6" t="n"/>
    </row>
    <row r="479" ht="15" customHeight="1">
      <c r="B479" s="2" t="inlineStr">
        <is>
          <t>8-95-EE-621110000</t>
        </is>
      </c>
      <c r="C479" s="2" t="inlineStr">
        <is>
          <t>621110000 - REMUNERACION BASICA</t>
        </is>
      </c>
      <c r="D479" s="6" t="n">
        <v>1785</v>
      </c>
      <c r="E479" s="6" t="n"/>
    </row>
    <row r="480" ht="15" customHeight="1">
      <c r="B480" s="2" t="inlineStr">
        <is>
          <t>8-96--622100003</t>
        </is>
      </c>
      <c r="C480" s="2" t="inlineStr">
        <is>
          <t>622100003 - ASIGNACION RIESGO DE CAJA Y VALORES</t>
        </is>
      </c>
      <c r="D480" s="6" t="n">
        <v>40</v>
      </c>
      <c r="E480" s="6" t="n"/>
    </row>
    <row r="481" ht="15" customHeight="1">
      <c r="B481" s="2" t="inlineStr">
        <is>
          <t>8-96--622100005</t>
        </is>
      </c>
      <c r="C481" s="2" t="inlineStr">
        <is>
          <t>622100005 - ASIGNACION FAMILIAR</t>
        </is>
      </c>
      <c r="D481" s="6" t="n">
        <v>113</v>
      </c>
      <c r="E481" s="6" t="n"/>
    </row>
    <row r="482" ht="15" customHeight="1">
      <c r="B482" s="2" t="inlineStr">
        <is>
          <t>8-96--622100011</t>
        </is>
      </c>
      <c r="C482" s="2" t="inlineStr">
        <is>
          <t>622100011 - ASIGNACION MOVILIDAD PACTO COLECTIVO</t>
        </is>
      </c>
      <c r="D482" s="6" t="n">
        <v>54</v>
      </c>
      <c r="E482" s="6" t="n"/>
    </row>
    <row r="483" ht="15" customHeight="1">
      <c r="B483" s="2" t="inlineStr">
        <is>
          <t>8-96--622100015</t>
        </is>
      </c>
      <c r="C483" s="2" t="inlineStr">
        <is>
          <t>622100015 - ASIG. MOVILIDAD 2023 - LAUDO 2023 SIPTESAM</t>
        </is>
      </c>
      <c r="D483" s="6" t="n">
        <v>12</v>
      </c>
      <c r="E483" s="6" t="n"/>
    </row>
    <row r="484" ht="15" customHeight="1">
      <c r="B484" s="2" t="inlineStr">
        <is>
          <t>8-96--627100000</t>
        </is>
      </c>
      <c r="C484" s="2" t="inlineStr">
        <is>
          <t>627100000 - REGIMEN DE PRESTACIONES DE SALUD</t>
        </is>
      </c>
      <c r="D484" s="6" t="n">
        <v>143.28</v>
      </c>
      <c r="E484" s="6" t="n"/>
    </row>
    <row r="485" ht="15" customHeight="1">
      <c r="B485" s="2" t="inlineStr">
        <is>
          <t>8-96--627300000</t>
        </is>
      </c>
      <c r="C485" s="2" t="inlineStr">
        <is>
          <t>627300000 - SEGURO COMPL. DE TRABAJO DE RIESGO, ACC.DE TR.Y ENF.PROF.</t>
        </is>
      </c>
      <c r="D485" s="6" t="n">
        <v>19.59</v>
      </c>
      <c r="E485" s="6" t="n"/>
    </row>
    <row r="486" ht="15" customHeight="1">
      <c r="B486" s="2" t="inlineStr">
        <is>
          <t>8-96--631120200</t>
        </is>
      </c>
      <c r="C486" s="2" t="inlineStr">
        <is>
          <t>631120200 - MOVILIDAD NACIONAL</t>
        </is>
      </c>
      <c r="D486" s="6" t="n">
        <v>40</v>
      </c>
      <c r="E486" s="6" t="n"/>
    </row>
    <row r="487" ht="15" customHeight="1">
      <c r="B487" s="2" t="inlineStr">
        <is>
          <t>8-96--635210000</t>
        </is>
      </c>
      <c r="C487" s="2" t="inlineStr">
        <is>
          <t>635210000 - EDIFICIOS</t>
        </is>
      </c>
      <c r="D487" s="6" t="n">
        <v>500</v>
      </c>
      <c r="E487" s="6" t="n"/>
    </row>
    <row r="488" ht="15" customHeight="1">
      <c r="B488" s="2" t="inlineStr">
        <is>
          <t>8-96--636100000</t>
        </is>
      </c>
      <c r="C488" s="2" t="inlineStr">
        <is>
          <t>636100000 - ENERGIA ELECTRICA</t>
        </is>
      </c>
      <c r="D488" s="6" t="n">
        <v>30.75</v>
      </c>
      <c r="E488" s="6" t="n"/>
    </row>
    <row r="489" ht="15" customHeight="1">
      <c r="B489" s="2" t="inlineStr">
        <is>
          <t>8-96--637300000</t>
        </is>
      </c>
      <c r="C489" s="2" t="inlineStr">
        <is>
          <t>637300000 - IMPRESIONES Y REPRODUCCIONES</t>
        </is>
      </c>
      <c r="D489" s="6" t="n">
        <v>339.14</v>
      </c>
      <c r="E489" s="6" t="n"/>
    </row>
    <row r="490" ht="15" customHeight="1">
      <c r="B490" s="2" t="inlineStr">
        <is>
          <t>8-96--638800006</t>
        </is>
      </c>
      <c r="C490" s="2" t="inlineStr">
        <is>
          <t>638800006 - SERVICIO DE INSPECCION POR CONSUMOS ATIPICOS</t>
        </is>
      </c>
      <c r="D490" s="6" t="n">
        <v>152.11</v>
      </c>
      <c r="E490" s="6" t="n"/>
    </row>
    <row r="491" ht="15" customHeight="1">
      <c r="B491" s="2" t="inlineStr">
        <is>
          <t>8-96--638800007</t>
        </is>
      </c>
      <c r="C491" s="2" t="inlineStr">
        <is>
          <t>638800007 - REPARTO DE RECIBOS</t>
        </is>
      </c>
      <c r="D491" s="6" t="n">
        <v>801.6</v>
      </c>
      <c r="E491" s="6" t="n"/>
    </row>
    <row r="492" ht="15" customHeight="1">
      <c r="B492" s="2" t="inlineStr">
        <is>
          <t>8-96--638800008</t>
        </is>
      </c>
      <c r="C492" s="2" t="inlineStr">
        <is>
          <t>638800008 - LECTURA DE MEDIDORES</t>
        </is>
      </c>
      <c r="D492" s="6" t="n">
        <v>1449.24</v>
      </c>
      <c r="E492" s="6" t="n"/>
    </row>
    <row r="493" ht="15" customHeight="1">
      <c r="B493" s="2" t="inlineStr">
        <is>
          <t>8-96--639900005</t>
        </is>
      </c>
      <c r="C493" s="2" t="inlineStr">
        <is>
          <t>639900005 - ALIMENTOS</t>
        </is>
      </c>
      <c r="D493" s="6" t="n">
        <v>10</v>
      </c>
      <c r="E493" s="6" t="n"/>
    </row>
    <row r="494" ht="15" customHeight="1">
      <c r="B494" s="2" t="inlineStr">
        <is>
          <t>8-96--639900009</t>
        </is>
      </c>
      <c r="C494" s="2" t="inlineStr">
        <is>
          <t>639900009 - DIVERSOS</t>
        </is>
      </c>
      <c r="D494" s="6" t="n">
        <v>103.44</v>
      </c>
      <c r="E494" s="6" t="n"/>
    </row>
    <row r="495" ht="15" customHeight="1">
      <c r="B495" s="2" t="inlineStr">
        <is>
          <t>8-96--641901000</t>
        </is>
      </c>
      <c r="C495" s="2" t="inlineStr">
        <is>
          <t>641901000 - SUPERINT. NACIONAL DE SERVICIOS DE SANEAMIENTO(SUNASS)</t>
        </is>
      </c>
      <c r="D495" s="6" t="n">
        <v>698.5</v>
      </c>
      <c r="E495" s="6" t="n"/>
    </row>
    <row r="496" ht="15" customHeight="1">
      <c r="B496" s="2" t="inlineStr">
        <is>
          <t>8-96--651000000</t>
        </is>
      </c>
      <c r="C496" s="2" t="inlineStr">
        <is>
          <t>651000000 - SEGURO VIDA LEY 688</t>
        </is>
      </c>
      <c r="D496" s="6" t="n">
        <v>8.58</v>
      </c>
      <c r="E496" s="6" t="n"/>
    </row>
    <row r="497" ht="15" customHeight="1">
      <c r="B497" s="2" t="inlineStr">
        <is>
          <t>8-96--651060001</t>
        </is>
      </c>
      <c r="C497" s="2" t="inlineStr">
        <is>
          <t>651060001 - SEGURO COMPLEMENTARIO DE TRABAJO DE RIESGO - PENSION</t>
        </is>
      </c>
      <c r="D497" s="6" t="n">
        <v>11.44</v>
      </c>
      <c r="E497" s="6" t="n"/>
    </row>
    <row r="498" ht="15" customHeight="1">
      <c r="B498" s="2" t="inlineStr">
        <is>
          <t>8-96--659300030</t>
        </is>
      </c>
      <c r="C498" s="2" t="inlineStr">
        <is>
          <t>659300030 - OTROS</t>
        </is>
      </c>
      <c r="D498" s="6" t="n">
        <v>73.92</v>
      </c>
      <c r="E498" s="6" t="n"/>
    </row>
    <row r="499" ht="15" customHeight="1">
      <c r="B499" s="2" t="inlineStr">
        <is>
          <t>8-96--659300031</t>
        </is>
      </c>
      <c r="C499" s="2" t="inlineStr">
        <is>
          <t>659300031 - ALIMENTO PARA PERSONAL</t>
        </is>
      </c>
      <c r="D499" s="6" t="n">
        <v>250</v>
      </c>
      <c r="E499" s="6" t="n"/>
    </row>
    <row r="500" ht="15" customHeight="1">
      <c r="B500" s="2" t="inlineStr">
        <is>
          <t>8-96-EE-621110000</t>
        </is>
      </c>
      <c r="C500" s="2" t="inlineStr">
        <is>
          <t>621110000 - REMUNERACION BASICA</t>
        </is>
      </c>
      <c r="D500" s="6" t="n">
        <v>1173</v>
      </c>
      <c r="E500" s="6" t="n"/>
    </row>
    <row r="501" ht="15" customHeight="1">
      <c r="B501" s="2" t="inlineStr">
        <is>
          <t>8-96-EE-621110003</t>
        </is>
      </c>
      <c r="C501" s="2" t="inlineStr">
        <is>
          <t>621110003 - REMUN.BASICA-LAUDO 2023</t>
        </is>
      </c>
      <c r="D501" s="6" t="n">
        <v>200</v>
      </c>
      <c r="E501" s="6" t="n"/>
    </row>
    <row r="502" ht="15" customHeight="1">
      <c r="B502" s="2" t="inlineStr">
        <is>
          <t>8-97--673120000</t>
        </is>
      </c>
      <c r="C502" s="2" t="inlineStr">
        <is>
          <t>673120000 - UTE-FONAVI - INTERESES</t>
        </is>
      </c>
      <c r="D502" s="6" t="n">
        <v>2303.27</v>
      </c>
      <c r="E502" s="6" t="n"/>
    </row>
    <row r="503" ht="15" customHeight="1">
      <c r="B503" s="2" t="inlineStr">
        <is>
          <t>9-90--621120002</t>
        </is>
      </c>
      <c r="C503" s="2" t="inlineStr">
        <is>
          <t>621120002 - HORAS NOCTURNAS</t>
        </is>
      </c>
      <c r="D503" s="6" t="n">
        <v>564.3</v>
      </c>
      <c r="E503" s="6" t="n"/>
    </row>
    <row r="504" ht="15" customHeight="1">
      <c r="B504" s="2" t="inlineStr">
        <is>
          <t>9-90--622100001</t>
        </is>
      </c>
      <c r="C504" s="2" t="inlineStr">
        <is>
          <t>622100001 - ASIGNACION CONTACTO CON PRODUCT.QUIMICOS</t>
        </is>
      </c>
      <c r="D504" s="6" t="n">
        <v>2184</v>
      </c>
      <c r="E504" s="6" t="n"/>
    </row>
    <row r="505" ht="15" customHeight="1">
      <c r="B505" s="2" t="inlineStr">
        <is>
          <t>9-90--622100005</t>
        </is>
      </c>
      <c r="C505" s="2" t="inlineStr">
        <is>
          <t>622100005 - ASIGNACION FAMILIAR</t>
        </is>
      </c>
      <c r="D505" s="6" t="n">
        <v>565</v>
      </c>
      <c r="E505" s="6" t="n"/>
    </row>
    <row r="506" ht="15" customHeight="1">
      <c r="B506" s="2" t="inlineStr">
        <is>
          <t>9-90--622100014</t>
        </is>
      </c>
      <c r="C506" s="2" t="inlineStr">
        <is>
          <t>622100014 - BONIF. MOVILIDAD 2023 - LAUDO 2023 SITAPASAM</t>
        </is>
      </c>
      <c r="D506" s="6" t="n">
        <v>274.4999999999999</v>
      </c>
      <c r="E506" s="6" t="n"/>
    </row>
    <row r="507" ht="15" customHeight="1">
      <c r="B507" s="2" t="inlineStr">
        <is>
          <t>9-90--622200009</t>
        </is>
      </c>
      <c r="C507" s="2" t="inlineStr">
        <is>
          <t>622200009 - BONIFICACION MOVILIDAD - LAUDO 2022</t>
        </is>
      </c>
      <c r="D507" s="6" t="n">
        <v>592</v>
      </c>
      <c r="E507" s="6" t="n"/>
    </row>
    <row r="508" ht="15" customHeight="1">
      <c r="B508" s="2" t="inlineStr">
        <is>
          <t>9-90--627100000</t>
        </is>
      </c>
      <c r="C508" s="2" t="inlineStr">
        <is>
          <t>627100000 - REGIMEN DE PRESTACIONES DE SALUD</t>
        </is>
      </c>
      <c r="D508" s="6" t="n">
        <v>1130.28</v>
      </c>
      <c r="E508" s="6" t="n"/>
    </row>
    <row r="509" ht="15" customHeight="1">
      <c r="B509" s="2" t="inlineStr">
        <is>
          <t>9-90--627300000</t>
        </is>
      </c>
      <c r="C509" s="2" t="inlineStr">
        <is>
          <t>627300000 - SEGURO COMPL. DE TRABAJO DE RIESGO, ACC.DE TR.Y ENF.PROF.</t>
        </is>
      </c>
      <c r="D509" s="6" t="n">
        <v>154.47</v>
      </c>
      <c r="E509" s="6" t="n"/>
    </row>
    <row r="510" ht="15" customHeight="1">
      <c r="B510" s="2" t="inlineStr">
        <is>
          <t>9-90--631310102</t>
        </is>
      </c>
      <c r="C510" s="2" t="inlineStr">
        <is>
          <t>631310102 - VIATICOS ALOJ - EMPLEADOS Y OBREROS</t>
        </is>
      </c>
      <c r="D510" s="6" t="n">
        <v>360</v>
      </c>
      <c r="E510" s="6" t="n"/>
    </row>
    <row r="511" ht="15" customHeight="1">
      <c r="B511" s="2" t="inlineStr">
        <is>
          <t>9-90--631401002</t>
        </is>
      </c>
      <c r="C511" s="2" t="inlineStr">
        <is>
          <t>631401002 - VIATICOS ALIM - EMPLEADOS Y OBREROS</t>
        </is>
      </c>
      <c r="D511" s="6" t="n">
        <v>540</v>
      </c>
      <c r="E511" s="6" t="n"/>
    </row>
    <row r="512" ht="15" customHeight="1">
      <c r="B512" s="2" t="inlineStr">
        <is>
          <t>9-90--632110002</t>
        </is>
      </c>
      <c r="C512" s="2" t="inlineStr">
        <is>
          <t>632110002 - HONORARIOS PROFESIONALES VARIOS</t>
        </is>
      </c>
      <c r="D512" s="6" t="n">
        <v>2500</v>
      </c>
      <c r="E512" s="6" t="n"/>
    </row>
    <row r="513" ht="15" customHeight="1">
      <c r="B513" s="2" t="inlineStr">
        <is>
          <t>9-90--636100000</t>
        </is>
      </c>
      <c r="C513" s="2" t="inlineStr">
        <is>
          <t>636100000 - ENERGIA ELECTRICA</t>
        </is>
      </c>
      <c r="D513" s="6" t="n">
        <v>24105</v>
      </c>
      <c r="E513" s="6" t="n"/>
    </row>
    <row r="514" ht="15" customHeight="1">
      <c r="B514" s="2" t="inlineStr">
        <is>
          <t>9-90--636500000</t>
        </is>
      </c>
      <c r="C514" s="2" t="inlineStr">
        <is>
          <t>636500000 - INTERNET</t>
        </is>
      </c>
      <c r="D514" s="6" t="n">
        <v>70</v>
      </c>
      <c r="E514" s="6" t="n"/>
    </row>
    <row r="515" ht="15" customHeight="1">
      <c r="B515" s="2" t="inlineStr">
        <is>
          <t>9-90--638200000</t>
        </is>
      </c>
      <c r="C515" s="2" t="inlineStr">
        <is>
          <t>638200000 - OPERATIVOS</t>
        </is>
      </c>
      <c r="D515" s="6" t="n">
        <v>3917</v>
      </c>
      <c r="E515" s="6" t="n"/>
    </row>
    <row r="516" ht="15" customHeight="1">
      <c r="B516" s="2" t="inlineStr">
        <is>
          <t>9-90--639410004</t>
        </is>
      </c>
      <c r="C516" s="2" t="inlineStr">
        <is>
          <t>639410004 - FONDO DE RESERVAS-GASTOS CORRIENTES/COSTOS DE MANT. DE INFRAESTRUCT. Y REPOSIC. DE EQUIPOS Y MAQUINARIAS</t>
        </is>
      </c>
      <c r="D516" s="6" t="n">
        <v>1800</v>
      </c>
      <c r="E516" s="6" t="n"/>
    </row>
    <row r="517" ht="15" customHeight="1">
      <c r="B517" s="2" t="inlineStr">
        <is>
          <t>9-90--651000000</t>
        </is>
      </c>
      <c r="C517" s="2" t="inlineStr">
        <is>
          <t>651000000 - SEGURO VIDA LEY 688</t>
        </is>
      </c>
      <c r="D517" s="6" t="n">
        <v>56.09</v>
      </c>
      <c r="E517" s="6" t="n"/>
    </row>
    <row r="518" ht="15" customHeight="1">
      <c r="B518" s="2" t="inlineStr">
        <is>
          <t>9-90--651060001</t>
        </is>
      </c>
      <c r="C518" s="2" t="inlineStr">
        <is>
          <t>651060001 - SEGURO COMPLEMENTARIO DE TRABAJO DE RIESGO - PENSION</t>
        </is>
      </c>
      <c r="D518" s="6" t="n">
        <v>75.29000000000001</v>
      </c>
      <c r="E518" s="6" t="n"/>
    </row>
    <row r="519" ht="15" customHeight="1">
      <c r="B519" s="2" t="inlineStr">
        <is>
          <t>9-90--659300020</t>
        </is>
      </c>
      <c r="C519" s="2" t="inlineStr">
        <is>
          <t>659300020 - REPUESTOS EQUIPOS DE TRANSPORTES</t>
        </is>
      </c>
      <c r="D519" s="6" t="n">
        <v>70</v>
      </c>
      <c r="E519" s="6" t="n"/>
    </row>
    <row r="520" ht="15" customHeight="1">
      <c r="B520" s="2" t="inlineStr">
        <is>
          <t>9-90--659300021</t>
        </is>
      </c>
      <c r="C520" s="2" t="inlineStr">
        <is>
          <t>659300021 - REPUESTOS OTROS EQUIPOS</t>
        </is>
      </c>
      <c r="D520" s="6" t="n">
        <v>55</v>
      </c>
      <c r="E520" s="6" t="n"/>
    </row>
    <row r="521" ht="15" customHeight="1">
      <c r="B521" s="2" t="inlineStr">
        <is>
          <t>9-90--659300030</t>
        </is>
      </c>
      <c r="C521" s="2" t="inlineStr">
        <is>
          <t>659300030 - OTROS</t>
        </is>
      </c>
      <c r="D521" s="6" t="n">
        <v>139.9</v>
      </c>
      <c r="E521" s="6" t="n"/>
    </row>
    <row r="522" ht="15" customHeight="1">
      <c r="B522" s="2" t="inlineStr">
        <is>
          <t>9-90--659300031</t>
        </is>
      </c>
      <c r="C522" s="2" t="inlineStr">
        <is>
          <t>659300031 - ALIMENTO PARA PERSONAL</t>
        </is>
      </c>
      <c r="D522" s="6" t="n">
        <v>1500</v>
      </c>
      <c r="E522" s="6" t="n"/>
    </row>
    <row r="523" ht="15" customHeight="1">
      <c r="B523" s="2" t="inlineStr">
        <is>
          <t>9-90-OE-621120000</t>
        </is>
      </c>
      <c r="C523" s="2" t="inlineStr">
        <is>
          <t>621120000 - JORNAL BASICO</t>
        </is>
      </c>
      <c r="D523" s="6" t="n">
        <v>5514</v>
      </c>
      <c r="E523" s="6" t="n"/>
    </row>
    <row r="524" ht="15" customHeight="1">
      <c r="B524" s="2" t="inlineStr">
        <is>
          <t>9-90-OE-621120003</t>
        </is>
      </c>
      <c r="C524" s="2" t="inlineStr">
        <is>
          <t>621120003 - JORNAL BASICO - LAUDO 2022</t>
        </is>
      </c>
      <c r="D524" s="6" t="n">
        <v>750</v>
      </c>
      <c r="E524" s="6" t="n"/>
    </row>
    <row r="525" ht="15" customHeight="1">
      <c r="B525" s="2" t="inlineStr">
        <is>
          <t>9-90-OE-621120004</t>
        </is>
      </c>
      <c r="C525" s="2" t="inlineStr">
        <is>
          <t>621120004 - JORNAL BASICO-LAUDO 2023</t>
        </is>
      </c>
      <c r="D525" s="6" t="n">
        <v>500</v>
      </c>
      <c r="E525" s="6" t="n"/>
    </row>
    <row r="526" ht="15" customHeight="1">
      <c r="B526" s="2" t="inlineStr">
        <is>
          <t>9-90-OE-621510001</t>
        </is>
      </c>
      <c r="C526" s="2" t="inlineStr">
        <is>
          <t>621510001 - VACACIONES OBREROS</t>
        </is>
      </c>
      <c r="D526" s="6" t="n">
        <v>0</v>
      </c>
      <c r="E526" s="6" t="n"/>
    </row>
    <row r="527" ht="15" customHeight="1">
      <c r="B527" s="2" t="inlineStr">
        <is>
          <t>9-90-OE-621510003</t>
        </is>
      </c>
      <c r="C527" s="2" t="inlineStr">
        <is>
          <t>621510003 - VACACIONES OBREROS - LAUDO 2022</t>
        </is>
      </c>
      <c r="D527" s="6" t="n">
        <v>150</v>
      </c>
      <c r="E527" s="6" t="n"/>
    </row>
    <row r="528" ht="15" customHeight="1">
      <c r="B528" s="2" t="inlineStr">
        <is>
          <t>9-90-OE-621510005</t>
        </is>
      </c>
      <c r="C528" s="2" t="inlineStr">
        <is>
          <t>621510005 - VACACIONES OBREROS-LAUDO 2023</t>
        </is>
      </c>
      <c r="D528" s="6" t="n">
        <v>100</v>
      </c>
      <c r="E528" s="6" t="n"/>
    </row>
    <row r="529" ht="15" customHeight="1">
      <c r="B529" s="2" t="inlineStr">
        <is>
          <t>9-91--621120002</t>
        </is>
      </c>
      <c r="C529" s="2" t="inlineStr">
        <is>
          <t>621120002 - HORAS NOCTURNAS</t>
        </is>
      </c>
      <c r="D529" s="6" t="n">
        <v>29.07</v>
      </c>
      <c r="E529" s="6" t="n"/>
    </row>
    <row r="530" ht="15" customHeight="1">
      <c r="B530" s="2" t="inlineStr">
        <is>
          <t>9-91--622100000</t>
        </is>
      </c>
      <c r="C530" s="2" t="inlineStr">
        <is>
          <t>622100000 - ASIGNACION VACACIONAL</t>
        </is>
      </c>
      <c r="D530" s="6" t="n">
        <v>1163</v>
      </c>
      <c r="E530" s="6" t="n"/>
    </row>
    <row r="531" ht="15" customHeight="1">
      <c r="B531" s="2" t="inlineStr">
        <is>
          <t>9-91--622100001</t>
        </is>
      </c>
      <c r="C531" s="2" t="inlineStr">
        <is>
          <t>622100001 - ASIGNACION CONTACTO CON PRODUCT.QUIMICOS</t>
        </is>
      </c>
      <c r="D531" s="6" t="n">
        <v>364</v>
      </c>
      <c r="E531" s="6" t="n"/>
    </row>
    <row r="532" ht="15" customHeight="1">
      <c r="B532" s="2" t="inlineStr">
        <is>
          <t>9-91--622100002</t>
        </is>
      </c>
      <c r="C532" s="2" t="inlineStr">
        <is>
          <t>622100002 - ASIGNACION RIESGO DE TRABAJO(AGUA SERV.)</t>
        </is>
      </c>
      <c r="D532" s="6" t="n">
        <v>630</v>
      </c>
      <c r="E532" s="6" t="n"/>
    </row>
    <row r="533" ht="15" customHeight="1">
      <c r="B533" s="2" t="inlineStr">
        <is>
          <t>9-91--622100005</t>
        </is>
      </c>
      <c r="C533" s="2" t="inlineStr">
        <is>
          <t>622100005 - ASIGNACION FAMILIAR</t>
        </is>
      </c>
      <c r="D533" s="6" t="n">
        <v>452</v>
      </c>
      <c r="E533" s="6" t="n"/>
    </row>
    <row r="534" ht="15" customHeight="1">
      <c r="B534" s="2" t="inlineStr">
        <is>
          <t>9-91--622100012</t>
        </is>
      </c>
      <c r="C534" s="2" t="inlineStr">
        <is>
          <t>622100012 - ASIGNACION VACACIONAL - LAUDO 2022</t>
        </is>
      </c>
      <c r="D534" s="6" t="n">
        <v>150</v>
      </c>
      <c r="E534" s="6" t="n"/>
    </row>
    <row r="535" ht="15" customHeight="1">
      <c r="B535" s="2" t="inlineStr">
        <is>
          <t>9-91--622100013</t>
        </is>
      </c>
      <c r="C535" s="2" t="inlineStr">
        <is>
          <t>622100013 - ASIGNACION VACACIONAL-LAUDO 2023</t>
        </is>
      </c>
      <c r="D535" s="6" t="n">
        <v>100</v>
      </c>
      <c r="E535" s="6" t="n"/>
    </row>
    <row r="536" ht="15" customHeight="1">
      <c r="B536" s="2" t="inlineStr">
        <is>
          <t>9-91--622100014</t>
        </is>
      </c>
      <c r="C536" s="2" t="inlineStr">
        <is>
          <t>622100014 - BONIF. MOVILIDAD 2023 - LAUDO 2023 SITAPASAM</t>
        </is>
      </c>
      <c r="D536" s="6" t="n">
        <v>98.81999999999999</v>
      </c>
      <c r="E536" s="6" t="n"/>
    </row>
    <row r="537" ht="15" customHeight="1">
      <c r="B537" s="2" t="inlineStr">
        <is>
          <t>9-91--622200009</t>
        </is>
      </c>
      <c r="C537" s="2" t="inlineStr">
        <is>
          <t>622200009 - BONIFICACION MOVILIDAD - LAUDO 2022</t>
        </is>
      </c>
      <c r="D537" s="6" t="n">
        <v>243</v>
      </c>
      <c r="E537" s="6" t="n"/>
    </row>
    <row r="538" ht="15" customHeight="1">
      <c r="B538" s="2" t="inlineStr">
        <is>
          <t>9-91--627100000</t>
        </is>
      </c>
      <c r="C538" s="2" t="inlineStr">
        <is>
          <t>627100000 - REGIMEN DE PRESTACIONES DE SALUD</t>
        </is>
      </c>
      <c r="D538" s="6" t="n">
        <v>764.27</v>
      </c>
      <c r="E538" s="6" t="n"/>
    </row>
    <row r="539" ht="15" customHeight="1">
      <c r="B539" s="2" t="inlineStr">
        <is>
          <t>9-91--627300000</t>
        </is>
      </c>
      <c r="C539" s="2" t="inlineStr">
        <is>
          <t>627300000 - SEGURO COMPL. DE TRABAJO DE RIESGO, ACC.DE TR.Y ENF.PROF.</t>
        </is>
      </c>
      <c r="D539" s="6" t="n">
        <v>104.47</v>
      </c>
      <c r="E539" s="6" t="n"/>
    </row>
    <row r="540" ht="15" customHeight="1">
      <c r="B540" s="2" t="inlineStr">
        <is>
          <t>9-91--636100000</t>
        </is>
      </c>
      <c r="C540" s="2" t="inlineStr">
        <is>
          <t>636100000 - ENERGIA ELECTRICA</t>
        </is>
      </c>
      <c r="D540" s="6" t="n">
        <v>369</v>
      </c>
      <c r="E540" s="6" t="n"/>
    </row>
    <row r="541" ht="15" customHeight="1">
      <c r="B541" s="2" t="inlineStr">
        <is>
          <t>9-91--638800009</t>
        </is>
      </c>
      <c r="C541" s="2" t="inlineStr">
        <is>
          <t>638800009 - CORTES</t>
        </is>
      </c>
      <c r="D541" s="6" t="n">
        <v>2745.98</v>
      </c>
      <c r="E541" s="6" t="n"/>
    </row>
    <row r="542" ht="15" customHeight="1">
      <c r="B542" s="2" t="inlineStr">
        <is>
          <t>9-91--651000000</t>
        </is>
      </c>
      <c r="C542" s="2" t="inlineStr">
        <is>
          <t>651000000 - SEGURO VIDA LEY 688</t>
        </is>
      </c>
      <c r="D542" s="6" t="n">
        <v>35.54</v>
      </c>
      <c r="E542" s="6" t="n"/>
    </row>
    <row r="543" ht="15" customHeight="1">
      <c r="B543" s="2" t="inlineStr">
        <is>
          <t>9-91--651060001</t>
        </is>
      </c>
      <c r="C543" s="2" t="inlineStr">
        <is>
          <t>651060001 - SEGURO COMPLEMENTARIO DE TRABAJO DE RIESGO - PENSION</t>
        </is>
      </c>
      <c r="D543" s="6" t="n">
        <v>47.97</v>
      </c>
      <c r="E543" s="6" t="n"/>
    </row>
    <row r="544" ht="15" customHeight="1">
      <c r="B544" s="2" t="inlineStr">
        <is>
          <t>9-91--659300021</t>
        </is>
      </c>
      <c r="C544" s="2" t="inlineStr">
        <is>
          <t>659300021 - REPUESTOS OTROS EQUIPOS</t>
        </is>
      </c>
      <c r="D544" s="6" t="n">
        <v>60</v>
      </c>
      <c r="E544" s="6" t="n"/>
    </row>
    <row r="545" ht="15" customHeight="1">
      <c r="B545" s="2" t="inlineStr">
        <is>
          <t>9-91--659300031</t>
        </is>
      </c>
      <c r="C545" s="2" t="inlineStr">
        <is>
          <t>659300031 - ALIMENTO PARA PERSONAL</t>
        </is>
      </c>
      <c r="D545" s="6" t="n">
        <v>1000</v>
      </c>
      <c r="E545" s="6" t="n"/>
    </row>
    <row r="546" ht="15" customHeight="1">
      <c r="B546" s="2" t="inlineStr">
        <is>
          <t>9-91-OE-621120000</t>
        </is>
      </c>
      <c r="C546" s="2" t="inlineStr">
        <is>
          <t>621120000 - JORNAL BASICO</t>
        </is>
      </c>
      <c r="D546" s="6" t="n">
        <v>4262</v>
      </c>
      <c r="E546" s="6" t="n"/>
    </row>
    <row r="547" ht="15" customHeight="1">
      <c r="B547" s="2" t="inlineStr">
        <is>
          <t>9-91-OE-621120003</t>
        </is>
      </c>
      <c r="C547" s="2" t="inlineStr">
        <is>
          <t>621120003 - JORNAL BASICO - LAUDO 2022</t>
        </is>
      </c>
      <c r="D547" s="6" t="n">
        <v>600</v>
      </c>
      <c r="E547" s="6" t="n"/>
    </row>
    <row r="548" ht="15" customHeight="1">
      <c r="B548" s="2" t="inlineStr">
        <is>
          <t>9-91-OE-621120004</t>
        </is>
      </c>
      <c r="C548" s="2" t="inlineStr">
        <is>
          <t>621120004 - JORNAL BASICO-LAUDO 2023</t>
        </is>
      </c>
      <c r="D548" s="6" t="n">
        <v>400</v>
      </c>
      <c r="E548" s="6" t="n"/>
    </row>
    <row r="549" ht="15" customHeight="1">
      <c r="B549" s="2" t="inlineStr">
        <is>
          <t>9-95--622100005</t>
        </is>
      </c>
      <c r="C549" s="2" t="inlineStr">
        <is>
          <t>622100005 - ASIGNACION FAMILIAR</t>
        </is>
      </c>
      <c r="D549" s="6" t="n">
        <v>113</v>
      </c>
      <c r="E549" s="6" t="n"/>
    </row>
    <row r="550" ht="15" customHeight="1">
      <c r="B550" s="2" t="inlineStr">
        <is>
          <t>9-95--622100015</t>
        </is>
      </c>
      <c r="C550" s="2" t="inlineStr">
        <is>
          <t>622100015 - ASIG. MOVILIDAD 2023 - LAUDO 2023 SIPTESAM</t>
        </is>
      </c>
      <c r="D550" s="6" t="n">
        <v>14</v>
      </c>
      <c r="E550" s="6" t="n"/>
    </row>
    <row r="551" ht="15" customHeight="1">
      <c r="B551" s="2" t="inlineStr">
        <is>
          <t>9-95--627100000</t>
        </is>
      </c>
      <c r="C551" s="2" t="inlineStr">
        <is>
          <t>627100000 - REGIMEN DE PRESTACIONES DE SALUD</t>
        </is>
      </c>
      <c r="D551" s="6" t="n">
        <v>190.08</v>
      </c>
      <c r="E551" s="6" t="n"/>
    </row>
    <row r="552" ht="15" customHeight="1">
      <c r="B552" s="2" t="inlineStr">
        <is>
          <t>9-95--627300000</t>
        </is>
      </c>
      <c r="C552" s="2" t="inlineStr">
        <is>
          <t>627300000 - SEGURO COMPL. DE TRABAJO DE RIESGO, ACC.DE TR.Y ENF.PROF.</t>
        </is>
      </c>
      <c r="D552" s="6" t="n">
        <v>25.98</v>
      </c>
      <c r="E552" s="6" t="n"/>
    </row>
    <row r="553" ht="15" customHeight="1">
      <c r="B553" s="2" t="inlineStr">
        <is>
          <t>9-95--631110100</t>
        </is>
      </c>
      <c r="C553" s="2" t="inlineStr">
        <is>
          <t>631110100 - FLETES</t>
        </is>
      </c>
      <c r="D553" s="6" t="n">
        <v>75</v>
      </c>
      <c r="E553" s="6" t="n"/>
    </row>
    <row r="554" ht="15" customHeight="1">
      <c r="B554" s="2" t="inlineStr">
        <is>
          <t>9-95--631120100</t>
        </is>
      </c>
      <c r="C554" s="2" t="inlineStr">
        <is>
          <t>631120100 - MOVILIDAD LOCAL</t>
        </is>
      </c>
      <c r="D554" s="6" t="n">
        <v>30</v>
      </c>
      <c r="E554" s="6" t="n"/>
    </row>
    <row r="555" ht="15" customHeight="1">
      <c r="B555" s="2" t="inlineStr">
        <is>
          <t>9-95--631120200</t>
        </is>
      </c>
      <c r="C555" s="2" t="inlineStr">
        <is>
          <t>631120200 - MOVILIDAD NACIONAL</t>
        </is>
      </c>
      <c r="D555" s="6" t="n">
        <v>80</v>
      </c>
      <c r="E555" s="6" t="n"/>
    </row>
    <row r="556" ht="15" customHeight="1">
      <c r="B556" s="2" t="inlineStr">
        <is>
          <t>9-95--631310102</t>
        </is>
      </c>
      <c r="C556" s="2" t="inlineStr">
        <is>
          <t>631310102 - VIATICOS ALOJ - EMPLEADOS Y OBREROS</t>
        </is>
      </c>
      <c r="D556" s="6" t="n">
        <v>40</v>
      </c>
      <c r="E556" s="6" t="n"/>
    </row>
    <row r="557" ht="15" customHeight="1">
      <c r="B557" s="2" t="inlineStr">
        <is>
          <t>9-95--631401002</t>
        </is>
      </c>
      <c r="C557" s="2" t="inlineStr">
        <is>
          <t>631401002 - VIATICOS ALIM - EMPLEADOS Y OBREROS</t>
        </is>
      </c>
      <c r="D557" s="6" t="n">
        <v>27</v>
      </c>
      <c r="E557" s="6" t="n"/>
    </row>
    <row r="558" ht="15" customHeight="1">
      <c r="B558" s="2" t="inlineStr">
        <is>
          <t>9-95--634120003</t>
        </is>
      </c>
      <c r="C558" s="2" t="inlineStr">
        <is>
          <t>634120003 - MANT. UNIDADES DE TRANSPORTES MENORES</t>
        </is>
      </c>
      <c r="D558" s="6" t="n">
        <v>180</v>
      </c>
      <c r="E558" s="6" t="n"/>
    </row>
    <row r="559" ht="15" customHeight="1">
      <c r="B559" s="2" t="inlineStr">
        <is>
          <t>9-95--634220003</t>
        </is>
      </c>
      <c r="C559" s="2" t="inlineStr">
        <is>
          <t>634220003 - REP. UNIDADES DE TRANSPORTES MENORES</t>
        </is>
      </c>
      <c r="D559" s="6" t="n">
        <v>280</v>
      </c>
      <c r="E559" s="6" t="n"/>
    </row>
    <row r="560" ht="15" customHeight="1">
      <c r="B560" s="2" t="inlineStr">
        <is>
          <t>9-95--635210000</t>
        </is>
      </c>
      <c r="C560" s="2" t="inlineStr">
        <is>
          <t>635210000 - EDIFICIOS</t>
        </is>
      </c>
      <c r="D560" s="6" t="n">
        <v>500</v>
      </c>
      <c r="E560" s="6" t="n"/>
    </row>
    <row r="561" ht="15" customHeight="1">
      <c r="B561" s="2" t="inlineStr">
        <is>
          <t>9-95--636100000</t>
        </is>
      </c>
      <c r="C561" s="2" t="inlineStr">
        <is>
          <t>636100000 - ENERGIA ELECTRICA</t>
        </is>
      </c>
      <c r="D561" s="6" t="n">
        <v>35.25</v>
      </c>
      <c r="E561" s="6" t="n"/>
    </row>
    <row r="562" ht="15" customHeight="1">
      <c r="B562" s="2" t="inlineStr">
        <is>
          <t>9-95--636300000</t>
        </is>
      </c>
      <c r="C562" s="2" t="inlineStr">
        <is>
          <t>636300000 - AGUA</t>
        </is>
      </c>
      <c r="D562" s="6" t="n">
        <v>5.2</v>
      </c>
      <c r="E562" s="6" t="n"/>
    </row>
    <row r="563" ht="15" customHeight="1">
      <c r="B563" s="2" t="inlineStr">
        <is>
          <t>9-95--636500000</t>
        </is>
      </c>
      <c r="C563" s="2" t="inlineStr">
        <is>
          <t>636500000 - INTERNET</t>
        </is>
      </c>
      <c r="D563" s="6" t="n">
        <v>140</v>
      </c>
      <c r="E563" s="6" t="n"/>
    </row>
    <row r="564" ht="15" customHeight="1">
      <c r="B564" s="2" t="inlineStr">
        <is>
          <t>9-95--638100000</t>
        </is>
      </c>
      <c r="C564" s="2" t="inlineStr">
        <is>
          <t>638100000 - ADMINISTRATIVOS</t>
        </is>
      </c>
      <c r="D564" s="6" t="n">
        <v>1182</v>
      </c>
      <c r="E564" s="6" t="n"/>
    </row>
    <row r="565" ht="15" customHeight="1">
      <c r="B565" s="2" t="inlineStr">
        <is>
          <t>9-95--651000000</t>
        </is>
      </c>
      <c r="C565" s="2" t="inlineStr">
        <is>
          <t>651000000 - SEGURO VIDA LEY 688</t>
        </is>
      </c>
      <c r="D565" s="6" t="n">
        <v>13.06</v>
      </c>
      <c r="E565" s="6" t="n"/>
    </row>
    <row r="566" ht="15" customHeight="1">
      <c r="B566" s="2" t="inlineStr">
        <is>
          <t>9-95--651060001</t>
        </is>
      </c>
      <c r="C566" s="2" t="inlineStr">
        <is>
          <t>651060001 - SEGURO COMPLEMENTARIO DE TRABAJO DE RIESGO - PENSION</t>
        </is>
      </c>
      <c r="D566" s="6" t="n">
        <v>17.22</v>
      </c>
      <c r="E566" s="6" t="n"/>
    </row>
    <row r="567" ht="15" customHeight="1">
      <c r="B567" s="2" t="inlineStr">
        <is>
          <t>9-95--659300002</t>
        </is>
      </c>
      <c r="C567" s="2" t="inlineStr">
        <is>
          <t>659300002 - UTILES DE ESCRITORIO</t>
        </is>
      </c>
      <c r="D567" s="6" t="n">
        <v>212.4</v>
      </c>
      <c r="E567" s="6" t="n"/>
    </row>
    <row r="568" ht="15" customHeight="1">
      <c r="B568" s="2" t="inlineStr">
        <is>
          <t>9-95--659300030</t>
        </is>
      </c>
      <c r="C568" s="2" t="inlineStr">
        <is>
          <t>659300030 - OTROS</t>
        </is>
      </c>
      <c r="D568" s="6" t="n">
        <v>0.44</v>
      </c>
      <c r="E568" s="6" t="n"/>
    </row>
    <row r="569" ht="15" customHeight="1">
      <c r="B569" s="2" t="inlineStr">
        <is>
          <t>9-95--659300031</t>
        </is>
      </c>
      <c r="C569" s="2" t="inlineStr">
        <is>
          <t>659300031 - ALIMENTO PARA PERSONAL</t>
        </is>
      </c>
      <c r="D569" s="6" t="n">
        <v>250</v>
      </c>
      <c r="E569" s="6" t="n"/>
    </row>
    <row r="570" ht="15" customHeight="1">
      <c r="B570" s="2" t="inlineStr">
        <is>
          <t>9-95-EC-621110000</t>
        </is>
      </c>
      <c r="C570" s="2" t="inlineStr">
        <is>
          <t>621110000 - REMUNERACION BASICA</t>
        </is>
      </c>
      <c r="D570" s="6" t="n">
        <v>1785</v>
      </c>
      <c r="E570" s="6" t="n"/>
    </row>
    <row r="571" ht="15" customHeight="1">
      <c r="B571" s="2" t="inlineStr">
        <is>
          <t>9-95-EC-621110003</t>
        </is>
      </c>
      <c r="C571" s="2" t="inlineStr">
        <is>
          <t>621110003 - REMUN.BASICA-LAUDO 2023</t>
        </is>
      </c>
      <c r="D571" s="6" t="n">
        <v>200</v>
      </c>
      <c r="E571" s="6" t="n"/>
    </row>
    <row r="572" ht="15" customHeight="1">
      <c r="B572" s="2" t="inlineStr">
        <is>
          <t>9-96--622100003</t>
        </is>
      </c>
      <c r="C572" s="2" t="inlineStr">
        <is>
          <t>622100003 - ASIGNACION RIESGO DE CAJA Y VALORES</t>
        </is>
      </c>
      <c r="D572" s="6" t="n">
        <v>40</v>
      </c>
      <c r="E572" s="6" t="n"/>
    </row>
    <row r="573" ht="15" customHeight="1">
      <c r="B573" s="2" t="inlineStr">
        <is>
          <t>9-96--622100005</t>
        </is>
      </c>
      <c r="C573" s="2" t="inlineStr">
        <is>
          <t>622100005 - ASIGNACION FAMILIAR</t>
        </is>
      </c>
      <c r="D573" s="6" t="n">
        <v>113</v>
      </c>
      <c r="E573" s="6" t="n"/>
    </row>
    <row r="574" ht="15" customHeight="1">
      <c r="B574" s="2" t="inlineStr">
        <is>
          <t>9-96--622100014</t>
        </is>
      </c>
      <c r="C574" s="2" t="inlineStr">
        <is>
          <t>622100014 - BONIF. MOVILIDAD 2023 - LAUDO 2023 SITAPASAM</t>
        </is>
      </c>
      <c r="D574" s="6" t="n">
        <v>32.94</v>
      </c>
      <c r="E574" s="6" t="n"/>
    </row>
    <row r="575" ht="15" customHeight="1">
      <c r="B575" s="2" t="inlineStr">
        <is>
          <t>9-96--622200009</t>
        </is>
      </c>
      <c r="C575" s="2" t="inlineStr">
        <is>
          <t>622200009 - BONIFICACION MOVILIDAD - LAUDO 2022</t>
        </is>
      </c>
      <c r="D575" s="6" t="n">
        <v>81</v>
      </c>
      <c r="E575" s="6" t="n"/>
    </row>
    <row r="576" ht="15" customHeight="1">
      <c r="B576" s="2" t="inlineStr">
        <is>
          <t>9-96--627100000</t>
        </is>
      </c>
      <c r="C576" s="2" t="inlineStr">
        <is>
          <t>627100000 - REGIMEN DE PRESTACIONES DE SALUD</t>
        </is>
      </c>
      <c r="D576" s="6" t="n">
        <v>196.35</v>
      </c>
      <c r="E576" s="6" t="n"/>
    </row>
    <row r="577" ht="15" customHeight="1">
      <c r="B577" s="2" t="inlineStr">
        <is>
          <t>9-96--627300000</t>
        </is>
      </c>
      <c r="C577" s="2" t="inlineStr">
        <is>
          <t>627300000 - SEGURO COMPL. DE TRABAJO DE RIESGO, ACC.DE TR.Y ENF.PROF.</t>
        </is>
      </c>
      <c r="D577" s="6" t="n">
        <v>26.84</v>
      </c>
      <c r="E577" s="6" t="n"/>
    </row>
    <row r="578" ht="15" customHeight="1">
      <c r="B578" s="2" t="inlineStr">
        <is>
          <t>9-96--635210000</t>
        </is>
      </c>
      <c r="C578" s="2" t="inlineStr">
        <is>
          <t>635210000 - EDIFICIOS</t>
        </is>
      </c>
      <c r="D578" s="6" t="n">
        <v>500</v>
      </c>
      <c r="E578" s="6" t="n"/>
    </row>
    <row r="579" ht="15" customHeight="1">
      <c r="B579" s="2" t="inlineStr">
        <is>
          <t>9-96--636100000</t>
        </is>
      </c>
      <c r="C579" s="2" t="inlineStr">
        <is>
          <t>636100000 - ENERGIA ELECTRICA</t>
        </is>
      </c>
      <c r="D579" s="6" t="n">
        <v>35.25</v>
      </c>
      <c r="E579" s="6" t="n"/>
    </row>
    <row r="580" ht="15" customHeight="1">
      <c r="B580" s="2" t="inlineStr">
        <is>
          <t>9-96--637300000</t>
        </is>
      </c>
      <c r="C580" s="2" t="inlineStr">
        <is>
          <t>637300000 - IMPRESIONES Y REPRODUCCIONES</t>
        </is>
      </c>
      <c r="D580" s="6" t="n">
        <v>404.8</v>
      </c>
      <c r="E580" s="6" t="n"/>
    </row>
    <row r="581" ht="15" customHeight="1">
      <c r="B581" s="2" t="inlineStr">
        <is>
          <t>9-96--638100000</t>
        </is>
      </c>
      <c r="C581" s="2" t="inlineStr">
        <is>
          <t>638100000 - ADMINISTRATIVOS</t>
        </is>
      </c>
      <c r="D581" s="6" t="n">
        <v>1402</v>
      </c>
      <c r="E581" s="6" t="n"/>
    </row>
    <row r="582" ht="15" customHeight="1">
      <c r="B582" s="2" t="inlineStr">
        <is>
          <t>9-96--638800006</t>
        </is>
      </c>
      <c r="C582" s="2" t="inlineStr">
        <is>
          <t>638800006 - SERVICIO DE INSPECCION POR CONSUMOS ATIPICOS</t>
        </is>
      </c>
      <c r="D582" s="6" t="n">
        <v>33.39</v>
      </c>
      <c r="E582" s="6" t="n"/>
    </row>
    <row r="583" ht="15" customHeight="1">
      <c r="B583" s="2" t="inlineStr">
        <is>
          <t>9-96--638800007</t>
        </is>
      </c>
      <c r="C583" s="2" t="inlineStr">
        <is>
          <t>638800007 - REPARTO DE RECIBOS</t>
        </is>
      </c>
      <c r="D583" s="6" t="n">
        <v>1004.16</v>
      </c>
      <c r="E583" s="6" t="n"/>
    </row>
    <row r="584" ht="15" customHeight="1">
      <c r="B584" s="2" t="inlineStr">
        <is>
          <t>9-96--638800008</t>
        </is>
      </c>
      <c r="C584" s="2" t="inlineStr">
        <is>
          <t>638800008 - LECTURA DE MEDIDORES</t>
        </is>
      </c>
      <c r="D584" s="6" t="n">
        <v>1653.6</v>
      </c>
      <c r="E584" s="6" t="n"/>
    </row>
    <row r="585" ht="15" customHeight="1">
      <c r="B585" s="2" t="inlineStr">
        <is>
          <t>9-96--638800012</t>
        </is>
      </c>
      <c r="C585" s="2" t="inlineStr">
        <is>
          <t>638800012 - COBRANZA PENSION AGUA</t>
        </is>
      </c>
      <c r="D585" s="6" t="n">
        <v>100.56</v>
      </c>
      <c r="E585" s="6" t="n"/>
    </row>
    <row r="586" ht="15" customHeight="1">
      <c r="B586" s="2" t="inlineStr">
        <is>
          <t>9-96--639900009</t>
        </is>
      </c>
      <c r="C586" s="2" t="inlineStr">
        <is>
          <t>639900009 - DIVERSOS</t>
        </is>
      </c>
      <c r="D586" s="6" t="n">
        <v>857.6900000000001</v>
      </c>
      <c r="E586" s="6" t="n"/>
    </row>
    <row r="587" ht="15" customHeight="1">
      <c r="B587" s="2" t="inlineStr">
        <is>
          <t>9-96--641901000</t>
        </is>
      </c>
      <c r="C587" s="2" t="inlineStr">
        <is>
          <t>641901000 - SUPERINT. NACIONAL DE SERVICIOS DE SANEAMIENTO(SUNASS)</t>
        </is>
      </c>
      <c r="D587" s="6" t="n">
        <v>782.5700000000001</v>
      </c>
      <c r="E587" s="6" t="n"/>
    </row>
    <row r="588" ht="15" customHeight="1">
      <c r="B588" s="2" t="inlineStr">
        <is>
          <t>9-96--651000000</t>
        </is>
      </c>
      <c r="C588" s="2" t="inlineStr">
        <is>
          <t>651000000 - SEGURO VIDA LEY 688</t>
        </is>
      </c>
      <c r="D588" s="6" t="n">
        <v>10.7</v>
      </c>
      <c r="E588" s="6" t="n"/>
    </row>
    <row r="589" ht="15" customHeight="1">
      <c r="B589" s="2" t="inlineStr">
        <is>
          <t>9-96--651060001</t>
        </is>
      </c>
      <c r="C589" s="2" t="inlineStr">
        <is>
          <t>651060001 - SEGURO COMPLEMENTARIO DE TRABAJO DE RIESGO - PENSION</t>
        </is>
      </c>
      <c r="D589" s="6" t="n">
        <v>14.17</v>
      </c>
      <c r="E589" s="6" t="n"/>
    </row>
    <row r="590" ht="15" customHeight="1">
      <c r="B590" s="2" t="inlineStr">
        <is>
          <t>9-96--659300030</t>
        </is>
      </c>
      <c r="C590" s="2" t="inlineStr">
        <is>
          <t>659300030 - OTROS</t>
        </is>
      </c>
      <c r="D590" s="6" t="n">
        <v>94.69</v>
      </c>
      <c r="E590" s="6" t="n"/>
    </row>
    <row r="591" ht="15" customHeight="1">
      <c r="B591" s="2" t="inlineStr">
        <is>
          <t>9-96--659300031</t>
        </is>
      </c>
      <c r="C591" s="2" t="inlineStr">
        <is>
          <t>659300031 - ALIMENTO PARA PERSONAL</t>
        </is>
      </c>
      <c r="D591" s="6" t="n">
        <v>250</v>
      </c>
      <c r="E591" s="6" t="n"/>
    </row>
    <row r="592" ht="15" customHeight="1">
      <c r="B592" s="2" t="inlineStr">
        <is>
          <t>9-96-EE-621110000</t>
        </is>
      </c>
      <c r="C592" s="2" t="inlineStr">
        <is>
          <t>621110000 - REMUNERACION BASICA</t>
        </is>
      </c>
      <c r="D592" s="6" t="n">
        <v>1313</v>
      </c>
      <c r="E592" s="6" t="n"/>
    </row>
    <row r="593" ht="15" customHeight="1">
      <c r="B593" s="2" t="inlineStr">
        <is>
          <t>9-96-EE-621110002</t>
        </is>
      </c>
      <c r="C593" s="2" t="inlineStr">
        <is>
          <t>621110002 - REMUN. BASICA - LAUDO 2022</t>
        </is>
      </c>
      <c r="D593" s="6" t="n">
        <v>150</v>
      </c>
      <c r="E593" s="6" t="n"/>
    </row>
    <row r="594" ht="15" customHeight="1">
      <c r="B594" s="2" t="inlineStr">
        <is>
          <t>9-96-EE-621110003</t>
        </is>
      </c>
      <c r="C594" s="2" t="inlineStr">
        <is>
          <t>621110003 - REMUN.BASICA-LAUDO 2023</t>
        </is>
      </c>
      <c r="D594" s="6" t="n">
        <v>100</v>
      </c>
      <c r="E594" s="6" t="n"/>
    </row>
    <row r="595" ht="15" customHeight="1">
      <c r="B595" s="2" t="inlineStr">
        <is>
          <t>9-96-EE-622200000</t>
        </is>
      </c>
      <c r="C595" s="2" t="inlineStr">
        <is>
          <t>622200000 - BONIFICACION D.L. 25897(10.23%)</t>
        </is>
      </c>
      <c r="D595" s="6" t="n">
        <v>70.53</v>
      </c>
      <c r="E595" s="6" t="n"/>
    </row>
    <row r="596" ht="15" customHeight="1">
      <c r="B596" s="2" t="inlineStr">
        <is>
          <t>9-96-EE-622200001</t>
        </is>
      </c>
      <c r="C596" s="2" t="inlineStr">
        <is>
          <t>622200001 - BONIFICACION D.L. 25897(3%)</t>
        </is>
      </c>
      <c r="D596" s="6" t="n">
        <v>22.8</v>
      </c>
      <c r="E596" s="6" t="n"/>
    </row>
    <row r="597" ht="15" customHeight="1">
      <c r="B597" s="2" t="inlineStr">
        <is>
          <t>9-96-EE-622200002</t>
        </is>
      </c>
      <c r="C597" s="2" t="inlineStr">
        <is>
          <t>622200002 - BONIFICACION CONSOLIDADA R.M. 075-99-EF</t>
        </is>
      </c>
      <c r="D597" s="6" t="n">
        <v>258.43</v>
      </c>
      <c r="E597" s="6" t="n"/>
    </row>
    <row r="598" ht="15" customHeight="1">
      <c r="B598" s="2" t="inlineStr">
        <is>
          <t>Total general</t>
        </is>
      </c>
      <c r="C598" s="2" t="n"/>
      <c r="D598" s="6" t="n">
        <v>1487047.670000001</v>
      </c>
      <c r="E598" s="6" t="n"/>
    </row>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5" customHeight="1"/>
    <row r="1228" ht="15" customHeight="1"/>
    <row r="1229" ht="15" customHeight="1"/>
    <row r="1230" ht="15" customHeight="1"/>
    <row r="1231" ht="15" customHeight="1"/>
    <row r="1232" ht="15" customHeight="1"/>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sheetData>
  <conditionalFormatting sqref="H7:H162">
    <cfRule type="duplicateValues" priority="18" dxfId="0"/>
  </conditionalFormatting>
  <conditionalFormatting sqref="D7:D420" pivot="1">
    <cfRule type="cellIs" priority="1" operator="lessThan" dxfId="0">
      <formula>0</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codeName="Hoja3">
    <outlinePr summaryBelow="1" summaryRight="1"/>
    <pageSetUpPr/>
  </sheetPr>
  <dimension ref="A1:O2198"/>
  <sheetViews>
    <sheetView tabSelected="1" zoomScale="80" zoomScaleNormal="80" workbookViewId="0">
      <selection activeCell="A1" sqref="A1"/>
    </sheetView>
  </sheetViews>
  <sheetFormatPr baseColWidth="10" defaultColWidth="11.5703125" defaultRowHeight="15"/>
  <cols>
    <col width="16.7109375" customWidth="1" style="10" min="1" max="1"/>
    <col width="16" customWidth="1" style="10" min="2" max="2"/>
    <col width="22" customWidth="1" style="10" min="3" max="3"/>
    <col width="5.7109375" customWidth="1" style="10" min="4" max="4"/>
    <col width="17.7109375" customWidth="1" style="10" min="5" max="5"/>
    <col width="11.5703125" customWidth="1" style="10" min="6" max="6"/>
    <col width="7.7109375" customWidth="1" style="10" min="7" max="7"/>
    <col width="10.42578125" customWidth="1" style="10" min="8" max="8"/>
    <col width="33.7109375" customWidth="1" style="10" min="9" max="9"/>
    <col width="11.5703125" customWidth="1" style="10" min="10" max="10"/>
    <col width="16" customWidth="1" style="10" min="11" max="11"/>
    <col width="11.5703125" customWidth="1" style="10" min="12" max="12"/>
    <col width="7.85546875" customWidth="1" style="10" min="13" max="13"/>
    <col width="10.7109375" customWidth="1" style="10" min="14" max="14"/>
    <col width="11.140625" customWidth="1" style="10" min="15" max="15"/>
    <col width="18.7109375" bestFit="1" customWidth="1" style="10" min="16" max="16"/>
    <col width="4.7109375" customWidth="1" style="10" min="17" max="17"/>
    <col width="47.42578125" customWidth="1" style="10" min="18" max="18"/>
    <col width="11.5703125" customWidth="1" style="10" min="19" max="24"/>
    <col width="11.5703125" customWidth="1" style="10" min="25" max="16384"/>
  </cols>
  <sheetData>
    <row r="1">
      <c r="A1" s="10" t="inlineStr">
        <is>
          <t>ANTIGUO</t>
        </is>
      </c>
      <c r="I1" s="10" t="inlineStr">
        <is>
          <t>ANTIGUO</t>
        </is>
      </c>
    </row>
    <row r="2">
      <c r="B2" s="54" t="n"/>
      <c r="D2" s="11" t="n"/>
    </row>
    <row r="3" ht="15" customHeight="1">
      <c r="C3" s="12" t="inlineStr">
        <is>
          <t>INDICE ACA</t>
        </is>
      </c>
      <c r="H3" s="56" t="inlineStr">
        <is>
          <t>=SI(EXTRAE([@[Suc - Tipo - Nro]];8;2)="11";ESPACIOS(DERECHA(SUSTITUIR([@[Glosa / Proveedor]];" ";REPETIR(" ";LARGO([@[Glosa / Proveedor]])));LARGO([@[Glosa / Proveedor]])*2));"")</t>
        </is>
      </c>
    </row>
    <row r="4" ht="15" customHeight="1">
      <c r="A4" s="55" t="inlineStr">
        <is>
          <t>=SI.ERROR(BUSCARV([@BK];DICT[[EEFF]:[Ppto]];2;FALSO);"No Encontrado")</t>
        </is>
      </c>
      <c r="B4" s="56" t="inlineStr">
        <is>
          <t>=EXTRAE([@SUC];2;1)&amp;"-"&amp;[@CC]&amp;"-"&amp;[@[REGI_RES]]&amp;"-"&amp;EXTRAE([@CTA];1;9)</t>
        </is>
      </c>
      <c r="D4" s="13" t="inlineStr">
        <is>
          <t>=ESPACIOS(EXTRAE('BD6'!E6;3;2))</t>
        </is>
      </c>
      <c r="E4" s="14" t="n"/>
      <c r="F4" s="14" t="n"/>
      <c r="G4" s="56" t="inlineStr">
        <is>
          <t>=SI(EXTRAE([@[Suc - Tipo - Nro]];8;2)="11";IZQUIERDA([@REGIMEN]; 1) &amp; IZQUIERDA(DERECHA([@REGIMEN]; LARGO([@REGIMEN]) - ENCONTRAR(" "; [@REGIMEN])); 1);"")</t>
        </is>
      </c>
      <c r="H4" s="14" t="n"/>
      <c r="I4" s="14" t="n"/>
      <c r="J4" s="14" t="inlineStr">
        <is>
          <t>IMPORTE</t>
        </is>
      </c>
      <c r="K4" s="57" t="inlineStr">
        <is>
          <t>=SI('BD6'!J6=90;"AGUA";SI('BD6'!J6=91;"ALCANTARILLADO";SI('BD6'!J6=93;"ALCANTARILLADO";SI('BD6'!J6=95;"ADMIN";SI('BD6'!J6=96;"COMERCIAL";"G_Finan")))))</t>
        </is>
      </c>
      <c r="L4" s="14" t="n"/>
      <c r="M4" s="14" t="n"/>
    </row>
    <row r="5">
      <c r="A5" s="10" t="inlineStr">
        <is>
          <t>PPTO</t>
        </is>
      </c>
      <c r="B5" s="15" t="inlineStr">
        <is>
          <t>BK</t>
        </is>
      </c>
      <c r="C5" s="15" t="inlineStr">
        <is>
          <t>CTA</t>
        </is>
      </c>
      <c r="D5" s="16" t="inlineStr">
        <is>
          <t>SUC</t>
        </is>
      </c>
      <c r="E5" s="17" t="inlineStr">
        <is>
          <t>Suc - Tipo - Nro</t>
        </is>
      </c>
      <c r="F5" s="18" t="inlineStr">
        <is>
          <t>FECHA</t>
        </is>
      </c>
      <c r="G5" s="19" t="inlineStr">
        <is>
          <t>REGI_RES</t>
        </is>
      </c>
      <c r="H5" s="19" t="inlineStr">
        <is>
          <t>REGIMEN</t>
        </is>
      </c>
      <c r="I5" s="19" t="inlineStr">
        <is>
          <t>Glosa / Proveedor</t>
        </is>
      </c>
      <c r="J5" s="19" t="inlineStr">
        <is>
          <t>CC</t>
        </is>
      </c>
      <c r="K5" s="19" t="inlineStr">
        <is>
          <t>CC_REM</t>
        </is>
      </c>
      <c r="L5" s="19" t="inlineStr">
        <is>
          <t>Debe</t>
        </is>
      </c>
      <c r="M5" s="19" t="inlineStr">
        <is>
          <t>Haber</t>
        </is>
      </c>
      <c r="N5" s="20" t="n"/>
    </row>
    <row r="6">
      <c r="A6" s="54">
        <f>IFERROR(VLOOKUP(BD[[#This Row],[BK]],DICT[[EEFF]:[Ppto]],2,FALSE),"No Encontrado")</f>
        <v/>
      </c>
      <c r="B6" s="54">
        <f>MID(BD[[#This Row],[SUC]],2,1)&amp;"-"&amp;BD[[#This Row],[CC]]&amp;"-"&amp;BD[[#This Row],[REGI_RES]]&amp;"-"&amp;MID(BD[[#This Row],[CTA]],1,9)</f>
        <v/>
      </c>
      <c r="C6" t="inlineStr">
        <is>
          <t>639410004 - FONDO DE RESERVAS-GASTOS CORRIENTES/COSTOS DE MANT. DE INFRAESTRUCT. Y REPOSIC. DE EQUIPOS Y MAQUINARIAS</t>
        </is>
      </c>
      <c r="D6" s="13">
        <f>TRIM(MID('BD6'!E6,3,2))</f>
        <v/>
      </c>
      <c r="E6" s="33" t="inlineStr">
        <is>
          <t xml:space="preserve">  01 - 3 - o/s:/Cmppag:(01)E001163/520</t>
        </is>
      </c>
      <c r="F6" s="32" t="n">
        <v>45853</v>
      </c>
      <c r="G6" s="54">
        <f>IF(MID(BD[[#This Row],[Suc - Tipo - Nro]],8,2)="11",LEFT(BD[[#This Row],[REGIMEN]], 1) &amp; LEFT(RIGHT(BD[[#This Row],[REGIMEN]], LEN(BD[[#This Row],[REGIMEN]]) - FIND(" ", BD[[#This Row],[REGIMEN]])), 1),"")</f>
        <v/>
      </c>
      <c r="H6" s="54">
        <f>IF(MID(BD[[#This Row],[Suc - Tipo - Nro]],8,2)="11",TRIM(RIGHT(SUBSTITUTE(BD[[#This Row],[Glosa / Proveedor]]," ",REPT(" ",LEN(BD[[#This Row],[Glosa / Proveedor]]))),LEN(BD[[#This Row],[Glosa / Proveedor]])*2)),"")</f>
        <v/>
      </c>
      <c r="I6" s="31" t="inlineStr">
        <is>
          <t>IVAL CONTRATISTAS E.I.R.L. SERVICIO DE ELABORACION DEL DIAGNOSTICO Y TERMINOS DE REFERENCIA PARA EL MANTENIMIENTO DE DATALOGGERS Y CALIBRACION DE SENSORES DE PRESION DE LOS SISTEMAS DE DISTRIBUCION DE AGUA POTABLE DE LA EPS EMAPA SAN MARTIN S.A.</t>
        </is>
      </c>
      <c r="J6" s="38" t="n">
        <v>90</v>
      </c>
      <c r="K6" s="53">
        <f>IF('BD6'!J6=90,"AGUA",IF('BD6'!J6=91,"ALCANTARILLADO",IF('BD6'!J6=93,"ALCANTARILLADO",IF('BD6'!J6=95,"ADMIN",IF('BD6'!J6=96,"COMERCIAL","G_Finan")))))</f>
        <v/>
      </c>
      <c r="L6" s="49" t="n">
        <v>14410.75</v>
      </c>
      <c r="M6" s="37" t="n"/>
      <c r="N6" s="51" t="n"/>
      <c r="O6" s="51" t="n"/>
    </row>
    <row r="7">
      <c r="A7" s="10">
        <f>IFERROR(VLOOKUP(BD[[#This Row],[BK]],DICT[[EEFF]:[Ppto]],2,FALSE),"No Encontrado")</f>
        <v/>
      </c>
      <c r="B7" s="54">
        <f>MID(BD[[#This Row],[SUC]],2,1)&amp;"-"&amp;BD[[#This Row],[CC]]&amp;"-"&amp;BD[[#This Row],[REGI_RES]]&amp;"-"&amp;MID(BD[[#This Row],[CTA]],1,9)</f>
        <v/>
      </c>
      <c r="C7" t="inlineStr">
        <is>
          <t>639410004 - FONDO DE RESERVAS-GASTOS CORRIENTES/COSTOS DE MANT. DE INFRAESTRUCT. Y REPOSIC. DE EQUIPOS Y MAQUINARIAS</t>
        </is>
      </c>
      <c r="D7" s="54">
        <f>TRIM(MID('BD6'!E7,3,2))</f>
        <v/>
      </c>
      <c r="E7" s="33" t="inlineStr">
        <is>
          <t xml:space="preserve">  01 - 3 - o/s:/Cmppag:(01)E001163/520</t>
        </is>
      </c>
      <c r="F7" s="34" t="n">
        <v>45853</v>
      </c>
      <c r="G7" s="54">
        <f>IF(MID(BD[[#This Row],[Suc - Tipo - Nro]],8,2)="11",LEFT(BD[[#This Row],[REGIMEN]], 1) &amp; LEFT(RIGHT(BD[[#This Row],[REGIMEN]], LEN(BD[[#This Row],[REGIMEN]]) - FIND(" ", BD[[#This Row],[REGIMEN]])), 1),"")</f>
        <v/>
      </c>
      <c r="H7" s="54">
        <f>IF(MID(BD[[#This Row],[Suc - Tipo - Nro]],8,2)="11",TRIM(RIGHT(SUBSTITUTE(BD[[#This Row],[Glosa / Proveedor]]," ",REPT(" ",LEN(BD[[#This Row],[Glosa / Proveedor]]))),LEN(BD[[#This Row],[Glosa / Proveedor]])*2)),"")</f>
        <v/>
      </c>
      <c r="I7" s="33" t="inlineStr">
        <is>
          <t>IVAL CONTRATISTAS E.I.R.L. SERVICIO DE ELABORACION DEL DIAGNOSTICO Y TERMINOS DE REFERENCIA PARA EL MANTENIMIENTO DE DATALOGGERS Y CALIBRACION DE SENSORES DE PRESION DE LOS SISTEMAS DE DISTRIBUCION DE AGUA POTABLE DE LA EPS EMAPA SAN MARTIN S.A.</t>
        </is>
      </c>
      <c r="J7" s="35" t="n">
        <v>90</v>
      </c>
      <c r="K7" s="36">
        <f>IF('BD6'!J7=90,"AGUA",IF('BD6'!J7=91,"ALCANTARILLADO",IF('BD6'!J7=93,"ALCANTARILLADO",IF('BD6'!J7=95,"ADMIN",IF('BD6'!J7=96,"COMERCIAL","G_Finan")))))</f>
        <v/>
      </c>
      <c r="L7" s="40" t="n">
        <v>14410.75</v>
      </c>
      <c r="M7" s="37" t="n"/>
      <c r="N7" s="51" t="n"/>
      <c r="O7" s="51" t="n"/>
    </row>
    <row r="8">
      <c r="A8" s="10">
        <f>IFERROR(VLOOKUP(BD[[#This Row],[BK]],DICT[[EEFF]:[Ppto]],2,FALSE),"No Encontrado")</f>
        <v/>
      </c>
      <c r="B8" s="54">
        <f>MID(BD[[#This Row],[SUC]],2,1)&amp;"-"&amp;BD[[#This Row],[CC]]&amp;"-"&amp;BD[[#This Row],[REGI_RES]]&amp;"-"&amp;MID(BD[[#This Row],[CTA]],1,9)</f>
        <v/>
      </c>
      <c r="C8" t="inlineStr">
        <is>
          <t>638800012 - COBRANZA PENSION AGUA</t>
        </is>
      </c>
      <c r="D8" s="54">
        <f>TRIM(MID('BD6'!E8,3,2))</f>
        <v/>
      </c>
      <c r="E8" s="33" t="inlineStr">
        <is>
          <t xml:space="preserve">  01 - 3 - o/s:/Cmppag:(01)E001323/711</t>
        </is>
      </c>
      <c r="F8" s="34" t="n">
        <v>45860</v>
      </c>
      <c r="G8" s="54">
        <f>IF(MID(BD[[#This Row],[Suc - Tipo - Nro]],8,2)="11",LEFT(BD[[#This Row],[REGIMEN]], 1) &amp; LEFT(RIGHT(BD[[#This Row],[REGIMEN]], LEN(BD[[#This Row],[REGIMEN]]) - FIND(" ", BD[[#This Row],[REGIMEN]])), 1),"")</f>
        <v/>
      </c>
      <c r="H8" s="54">
        <f>IF(MID(BD[[#This Row],[Suc - Tipo - Nro]],8,2)="11",TRIM(RIGHT(SUBSTITUTE(BD[[#This Row],[Glosa / Proveedor]]," ",REPT(" ",LEN(BD[[#This Row],[Glosa / Proveedor]]))),LEN(BD[[#This Row],[Glosa / Proveedor]])*2)),"")</f>
        <v/>
      </c>
      <c r="I8" s="33" t="inlineStr">
        <is>
          <t>AZANG SAAVEDRA LIKCIA MYRELLA SERVICIO DE CENTRO AUTORIZADO DE RECAUDACION CORRESPONDIENTE AL PERIODO DEL 21 JUNIO AL 20 JULIO 2025.</t>
        </is>
      </c>
      <c r="J8" s="35" t="n">
        <v>96</v>
      </c>
      <c r="K8" s="36">
        <f>IF('BD6'!J8=90,"AGUA",IF('BD6'!J8=91,"ALCANTARILLADO",IF('BD6'!J8=93,"ALCANTARILLADO",IF('BD6'!J8=95,"ADMIN",IF('BD6'!J8=96,"COMERCIAL","G_Finan")))))</f>
        <v/>
      </c>
      <c r="L8" s="40" t="n">
        <v>327.5</v>
      </c>
      <c r="M8" s="37" t="n"/>
      <c r="N8" s="51" t="n"/>
      <c r="O8" s="51" t="n"/>
    </row>
    <row r="9">
      <c r="A9" s="10">
        <f>IFERROR(VLOOKUP(BD[[#This Row],[BK]],DICT[[EEFF]:[Ppto]],2,FALSE),"No Encontrado")</f>
        <v/>
      </c>
      <c r="B9" s="54">
        <f>MID(BD[[#This Row],[SUC]],2,1)&amp;"-"&amp;BD[[#This Row],[CC]]&amp;"-"&amp;BD[[#This Row],[REGI_RES]]&amp;"-"&amp;MID(BD[[#This Row],[CTA]],1,9)</f>
        <v/>
      </c>
      <c r="C9" t="inlineStr">
        <is>
          <t>638800012 - COBRANZA PENSION AGUA</t>
        </is>
      </c>
      <c r="D9" s="54">
        <f>TRIM(MID('BD6'!E9,3,2))</f>
        <v/>
      </c>
      <c r="E9" s="33" t="inlineStr">
        <is>
          <t xml:space="preserve">  01 - 3 - o/s:/Cmppag:(03)EB0198/712</t>
        </is>
      </c>
      <c r="F9" s="34" t="n">
        <v>45862</v>
      </c>
      <c r="G9" s="54">
        <f>IF(MID(BD[[#This Row],[Suc - Tipo - Nro]],8,2)="11",LEFT(BD[[#This Row],[REGIMEN]], 1) &amp; LEFT(RIGHT(BD[[#This Row],[REGIMEN]], LEN(BD[[#This Row],[REGIMEN]]) - FIND(" ", BD[[#This Row],[REGIMEN]])), 1),"")</f>
        <v/>
      </c>
      <c r="H9" s="54">
        <f>IF(MID(BD[[#This Row],[Suc - Tipo - Nro]],8,2)="11",TRIM(RIGHT(SUBSTITUTE(BD[[#This Row],[Glosa / Proveedor]]," ",REPT(" ",LEN(BD[[#This Row],[Glosa / Proveedor]]))),LEN(BD[[#This Row],[Glosa / Proveedor]])*2)),"")</f>
        <v/>
      </c>
      <c r="I9" s="33" t="inlineStr">
        <is>
          <t>RAMIREZ GARAY ESTHER PRESTACION DE SERVICIO DE CENTRO AUTORIZADO DE RECAUDACION SERVICIOS TETE II EN REPRESENTACIÃ“N DE LA SRA. ESTHER RAMÃREZ GARAY PERIODO DEL 21 DE JUNIOAL 20 DE JULIO DEL 2025</t>
        </is>
      </c>
      <c r="J9" s="35" t="n">
        <v>96</v>
      </c>
      <c r="K9" s="36">
        <f>IF('BD6'!J9=90,"AGUA",IF('BD6'!J9=91,"ALCANTARILLADO",IF('BD6'!J9=93,"ALCANTARILLADO",IF('BD6'!J9=95,"ADMIN",IF('BD6'!J9=96,"COMERCIAL","G_Finan")))))</f>
        <v/>
      </c>
      <c r="L9" s="40" t="n">
        <v>645</v>
      </c>
      <c r="M9" s="37" t="n"/>
      <c r="N9" s="51" t="n"/>
      <c r="O9" s="51" t="n"/>
    </row>
    <row r="10">
      <c r="A10" s="39">
        <f>IFERROR(VLOOKUP(BD[[#This Row],[BK]],DICT[[EEFF]:[Ppto]],2,FALSE),"No Encontrado")</f>
        <v/>
      </c>
      <c r="B10">
        <f>MID(BD[[#This Row],[SUC]],2,1)&amp;"-"&amp;BD[[#This Row],[CC]]&amp;"-"&amp;BD[[#This Row],[REGI_RES]]&amp;"-"&amp;MID(BD[[#This Row],[CTA]],1,9)</f>
        <v/>
      </c>
      <c r="C10" t="inlineStr">
        <is>
          <t>638800012 - COBRANZA PENSION AGUA</t>
        </is>
      </c>
      <c r="D10">
        <f>TRIM(MID('BD6'!E10,3,2))</f>
        <v/>
      </c>
      <c r="E10" s="33" t="inlineStr">
        <is>
          <t xml:space="preserve">  01 - 3 - o/s:/Cmppag:(03)EB0161/714</t>
        </is>
      </c>
      <c r="F10" s="34" t="n">
        <v>45862</v>
      </c>
      <c r="G10">
        <f>IF(MID(BD[[#This Row],[Suc - Tipo - Nro]],8,2)="11",LEFT(BD[[#This Row],[REGIMEN]], 1) &amp; LEFT(RIGHT(BD[[#This Row],[REGIMEN]], LEN(BD[[#This Row],[REGIMEN]]) - FIND(" ", BD[[#This Row],[REGIMEN]])), 1),"")</f>
        <v/>
      </c>
      <c r="H10">
        <f>IF(MID(BD[[#This Row],[Suc - Tipo - Nro]],8,2)="11",TRIM(RIGHT(SUBSTITUTE(BD[[#This Row],[Glosa / Proveedor]]," ",REPT(" ",LEN(BD[[#This Row],[Glosa / Proveedor]]))),LEN(BD[[#This Row],[Glosa / Proveedor]])*2)),"")</f>
        <v/>
      </c>
      <c r="I10" s="33" t="inlineStr">
        <is>
          <t>PEREZ DAVILA ANA PATRICIA SERVICIO DE CENTRO AUTORIZADO DE RECAUDACION CORRESPONDIENTE AL PERIODO DEL 20 DE JUNIO AL 21 DE JULIO 2025 (CONFECCIONES S&amp;S)</t>
        </is>
      </c>
      <c r="J10" s="35" t="n">
        <v>96</v>
      </c>
      <c r="K10" s="22">
        <f>IF('BD6'!J10=90,"AGUA",IF('BD6'!J10=91,"ALCANTARILLADO",IF('BD6'!J10=93,"ALCANTARILLADO",IF('BD6'!J10=95,"ADMIN",IF('BD6'!J10=96,"COMERCIAL","G_Finan")))))</f>
        <v/>
      </c>
      <c r="L10" s="49" t="n">
        <v>237</v>
      </c>
      <c r="M10" s="37" t="n"/>
      <c r="N10" s="51" t="n"/>
      <c r="O10" s="51" t="n"/>
    </row>
    <row r="11">
      <c r="A11" s="39">
        <f>IFERROR(VLOOKUP(BD[[#This Row],[BK]],DICT[[EEFF]:[Ppto]],2,FALSE),"No Encontrado")</f>
        <v/>
      </c>
      <c r="B11">
        <f>MID(BD[[#This Row],[SUC]],2,1)&amp;"-"&amp;BD[[#This Row],[CC]]&amp;"-"&amp;BD[[#This Row],[REGI_RES]]&amp;"-"&amp;MID(BD[[#This Row],[CTA]],1,9)</f>
        <v/>
      </c>
      <c r="C11" t="inlineStr">
        <is>
          <t>638800012 - COBRANZA PENSION AGUA</t>
        </is>
      </c>
      <c r="D11">
        <f>TRIM(MID('BD6'!E11,3,2))</f>
        <v/>
      </c>
      <c r="E11" s="33" t="inlineStr">
        <is>
          <t xml:space="preserve">  01 - 3 - o/s:/Cmppag:(01)E001237/713</t>
        </is>
      </c>
      <c r="F11" s="34" t="n">
        <v>45868</v>
      </c>
      <c r="G11">
        <f>IF(MID(BD[[#This Row],[Suc - Tipo - Nro]],8,2)="11",LEFT(BD[[#This Row],[REGIMEN]], 1) &amp; LEFT(RIGHT(BD[[#This Row],[REGIMEN]], LEN(BD[[#This Row],[REGIMEN]]) - FIND(" ", BD[[#This Row],[REGIMEN]])), 1),"")</f>
        <v/>
      </c>
      <c r="H11">
        <f>IF(MID(BD[[#This Row],[Suc - Tipo - Nro]],8,2)="11",TRIM(RIGHT(SUBSTITUTE(BD[[#This Row],[Glosa / Proveedor]]," ",REPT(" ",LEN(BD[[#This Row],[Glosa / Proveedor]]))),LEN(BD[[#This Row],[Glosa / Proveedor]])*2)),"")</f>
        <v/>
      </c>
      <c r="I11" s="33" t="inlineStr">
        <is>
          <t>ROBLEDO ROBLEDO CARMEN MARIA PRESTACION DE SERVICIO DE CENTRO AUTORIZADO DE RECAUDACION MINIMARKET LAS DOS HERMANITAS EN REPRESENTACIÃ“N DE LA SRA. CARMEN ROBLEDO ROBLEDO PERIODO DEL 21 DE JUNIO AL 20 DE JULIO DEL 2025.</t>
        </is>
      </c>
      <c r="J11" s="35" t="n">
        <v>96</v>
      </c>
      <c r="K11" s="22">
        <f>IF('BD6'!J11=90,"AGUA",IF('BD6'!J11=91,"ALCANTARILLADO",IF('BD6'!J11=93,"ALCANTARILLADO",IF('BD6'!J11=95,"ADMIN",IF('BD6'!J11=96,"COMERCIAL","G_Finan")))))</f>
        <v/>
      </c>
      <c r="L11" s="49" t="n">
        <v>173.5</v>
      </c>
      <c r="M11" s="37" t="n"/>
      <c r="N11" s="51" t="n"/>
      <c r="O11" s="51" t="n"/>
    </row>
    <row r="12">
      <c r="A12">
        <f>IFERROR(VLOOKUP(BD[[#This Row],[BK]],DICT[[EEFF]:[Ppto]],2,FALSE),"No Encontrado")</f>
        <v/>
      </c>
      <c r="B12">
        <f>MID(BD[[#This Row],[SUC]],2,1)&amp;"-"&amp;BD[[#This Row],[CC]]&amp;"-"&amp;BD[[#This Row],[REGI_RES]]&amp;"-"&amp;MID(BD[[#This Row],[CTA]],1,9)</f>
        <v/>
      </c>
      <c r="C12" t="inlineStr">
        <is>
          <t>638800012 - COBRANZA PENSION AGUA</t>
        </is>
      </c>
      <c r="D12">
        <f>TRIM(MID('BD6'!E12,3,2))</f>
        <v/>
      </c>
      <c r="E12" s="33" t="inlineStr">
        <is>
          <t xml:space="preserve">  01 - 3 - o/s:/Cmppag:(01)E001420/715</t>
        </is>
      </c>
      <c r="F12" s="32" t="n">
        <v>45868</v>
      </c>
      <c r="G12">
        <f>IF(MID(BD[[#This Row],[Suc - Tipo - Nro]],8,2)="11",LEFT(BD[[#This Row],[REGIMEN]], 1) &amp; LEFT(RIGHT(BD[[#This Row],[REGIMEN]], LEN(BD[[#This Row],[REGIMEN]]) - FIND(" ", BD[[#This Row],[REGIMEN]])), 1),"")</f>
        <v/>
      </c>
      <c r="H12">
        <f>IF(MID(BD[[#This Row],[Suc - Tipo - Nro]],8,2)="11",TRIM(RIGHT(SUBSTITUTE(BD[[#This Row],[Glosa / Proveedor]]," ",REPT(" ",LEN(BD[[#This Row],[Glosa / Proveedor]]))),LEN(BD[[#This Row],[Glosa / Proveedor]])*2)),"")</f>
        <v/>
      </c>
      <c r="I12" s="31" t="inlineStr">
        <is>
          <t>VISALOTH TENAZOA FIORELA DEL PILAR PRESTACION DE SERVICIO DE CENTRO AUTORIZADO DE RECAUDACION MULTISERVICIOS MATEO, EN REPRESENTACIÃ“N DE LA SRA. FIORELA DEL PILAR VISALOTH TENAZOAPERIODO DEL 21 DE JUNIO AL 20 DE JULIO DEL 2025.</t>
        </is>
      </c>
      <c r="J12" s="38" t="n">
        <v>96</v>
      </c>
      <c r="K12" s="22">
        <f>IF('BD6'!J12=90,"AGUA",IF('BD6'!J12=91,"ALCANTARILLADO",IF('BD6'!J12=93,"ALCANTARILLADO",IF('BD6'!J12=95,"ADMIN",IF('BD6'!J12=96,"COMERCIAL","G_Finan")))))</f>
        <v/>
      </c>
      <c r="L12" s="49" t="n">
        <v>512</v>
      </c>
      <c r="M12" s="37" t="n"/>
      <c r="N12" s="51" t="n"/>
      <c r="O12" s="51" t="n"/>
    </row>
    <row r="13">
      <c r="A13" s="10">
        <f>IFERROR(VLOOKUP(BD[[#This Row],[BK]],DICT[[EEFF]:[Ppto]],2,FALSE),"No Encontrado")</f>
        <v/>
      </c>
      <c r="B13" s="54">
        <f>MID(BD[[#This Row],[SUC]],2,1)&amp;"-"&amp;BD[[#This Row],[CC]]&amp;"-"&amp;BD[[#This Row],[REGI_RES]]&amp;"-"&amp;MID(BD[[#This Row],[CTA]],1,9)</f>
        <v/>
      </c>
      <c r="C13" t="inlineStr">
        <is>
          <t>651000000 - SEGURO VIDA LEY 688</t>
        </is>
      </c>
      <c r="D13" s="54">
        <f>TRIM(MID('BD6'!E13,3,2))</f>
        <v/>
      </c>
      <c r="E13" s="33" t="inlineStr">
        <is>
          <t xml:space="preserve">  01 - 3 - o/s:/Cmppag:(01)F01486597/747</t>
        </is>
      </c>
      <c r="F13" s="34" t="n">
        <v>45873</v>
      </c>
      <c r="G13" s="54">
        <f>IF(MID(BD[[#This Row],[Suc - Tipo - Nro]],8,2)="11",LEFT(BD[[#This Row],[REGIMEN]], 1) &amp; LEFT(RIGHT(BD[[#This Row],[REGIMEN]], LEN(BD[[#This Row],[REGIMEN]]) - FIND(" ", BD[[#This Row],[REGIMEN]])), 1),"")</f>
        <v/>
      </c>
      <c r="H13" s="54">
        <f>IF(MID(BD[[#This Row],[Suc - Tipo - Nro]],8,2)="11",TRIM(RIGHT(SUBSTITUTE(BD[[#This Row],[Glosa / Proveedor]]," ",REPT(" ",LEN(BD[[#This Row],[Glosa / Proveedor]]))),LEN(BD[[#This Row],[Glosa / Proveedor]])*2)),"")</f>
        <v/>
      </c>
      <c r="I13" s="33" t="inlineStr">
        <is>
          <t>PROTECTA S.A. COMPAÃ‘IA DE SEGUROS Y REASEGUROS PAGO SEGURO DE VIDA LEY 688 PARA EL PERSONAL EMPLEADO Y OBRERO DE SEDE CENTRAL, COMERCIAL, Y OFICINAS ZONALES DE LA EPS EMAPA SAN MARTIN S.A. PARA EL PERIODO 01/07/2025 AL 31/07/2025.</t>
        </is>
      </c>
      <c r="J13" s="35" t="n">
        <v>90</v>
      </c>
      <c r="K13" s="36">
        <f>IF('BD6'!J13=90,"AGUA",IF('BD6'!J13=91,"ALCANTARILLADO",IF('BD6'!J13=93,"ALCANTARILLADO",IF('BD6'!J13=95,"ADMIN",IF('BD6'!J13=96,"COMERCIAL","G_Finan")))))</f>
        <v/>
      </c>
      <c r="L13" s="40" t="n">
        <v>102.81</v>
      </c>
      <c r="M13" s="37" t="n"/>
      <c r="N13" s="51" t="n"/>
      <c r="O13" s="51" t="n"/>
    </row>
    <row r="14">
      <c r="A14" s="10">
        <f>IFERROR(VLOOKUP(BD[[#This Row],[BK]],DICT[[EEFF]:[Ppto]],2,FALSE),"No Encontrado")</f>
        <v/>
      </c>
      <c r="B14" s="54">
        <f>MID(BD[[#This Row],[SUC]],2,1)&amp;"-"&amp;BD[[#This Row],[CC]]&amp;"-"&amp;BD[[#This Row],[REGI_RES]]&amp;"-"&amp;MID(BD[[#This Row],[CTA]],1,9)</f>
        <v/>
      </c>
      <c r="C14" t="inlineStr">
        <is>
          <t>651000000 - SEGURO VIDA LEY 688</t>
        </is>
      </c>
      <c r="D14" s="54">
        <f>TRIM(MID('BD6'!E14,3,2))</f>
        <v/>
      </c>
      <c r="E14" s="33" t="inlineStr">
        <is>
          <t xml:space="preserve">  01 - 3 - o/s:/Cmppag:(01)F01486597/747</t>
        </is>
      </c>
      <c r="F14" s="34" t="n">
        <v>45873</v>
      </c>
      <c r="G14" s="54">
        <f>IF(MID(BD[[#This Row],[Suc - Tipo - Nro]],8,2)="11",LEFT(BD[[#This Row],[REGIMEN]], 1) &amp; LEFT(RIGHT(BD[[#This Row],[REGIMEN]], LEN(BD[[#This Row],[REGIMEN]]) - FIND(" ", BD[[#This Row],[REGIMEN]])), 1),"")</f>
        <v/>
      </c>
      <c r="H14" s="54">
        <f>IF(MID(BD[[#This Row],[Suc - Tipo - Nro]],8,2)="11",TRIM(RIGHT(SUBSTITUTE(BD[[#This Row],[Glosa / Proveedor]]," ",REPT(" ",LEN(BD[[#This Row],[Glosa / Proveedor]]))),LEN(BD[[#This Row],[Glosa / Proveedor]])*2)),"")</f>
        <v/>
      </c>
      <c r="I14" s="33" t="inlineStr">
        <is>
          <t>PROTECTA S.A. COMPAÃ‘IA DE SEGUROS Y REASEGUROS PAGO SEGURO DE VIDA LEY 688 PARA EL PERSONAL EMPLEADO Y OBRERO DE SEDE CENTRAL, COMERCIAL, Y OFICINAS ZONALES DE LA EPS EMAPA SAN MARTIN S.A. PARA EL PERIODO 01/07/2025 AL 31/07/2025.</t>
        </is>
      </c>
      <c r="J14" s="35" t="n">
        <v>90</v>
      </c>
      <c r="K14" s="36">
        <f>IF('BD6'!J14=90,"AGUA",IF('BD6'!J14=91,"ALCANTARILLADO",IF('BD6'!J14=93,"ALCANTARILLADO",IF('BD6'!J14=95,"ADMIN",IF('BD6'!J14=96,"COMERCIAL","G_Finan")))))</f>
        <v/>
      </c>
      <c r="L14" s="40" t="n">
        <v>10.97</v>
      </c>
      <c r="M14" s="37" t="n"/>
      <c r="N14" s="51" t="n"/>
      <c r="O14" s="51" t="n"/>
    </row>
    <row r="15">
      <c r="A15" s="10">
        <f>IFERROR(VLOOKUP(BD[[#This Row],[BK]],DICT[[EEFF]:[Ppto]],2,FALSE),"No Encontrado")</f>
        <v/>
      </c>
      <c r="B15" s="54">
        <f>MID(BD[[#This Row],[SUC]],2,1)&amp;"-"&amp;BD[[#This Row],[CC]]&amp;"-"&amp;BD[[#This Row],[REGI_RES]]&amp;"-"&amp;MID(BD[[#This Row],[CTA]],1,9)</f>
        <v/>
      </c>
      <c r="C15" t="inlineStr">
        <is>
          <t>651000000 - SEGURO VIDA LEY 688</t>
        </is>
      </c>
      <c r="D15" s="54">
        <f>TRIM(MID('BD6'!E15,3,2))</f>
        <v/>
      </c>
      <c r="E15" s="33" t="inlineStr">
        <is>
          <t xml:space="preserve">  01 - 3 - o/s:/Cmppag:(01)F01486597/747</t>
        </is>
      </c>
      <c r="F15" s="34" t="n">
        <v>45873</v>
      </c>
      <c r="G15" s="54">
        <f>IF(MID(BD[[#This Row],[Suc - Tipo - Nro]],8,2)="11",LEFT(BD[[#This Row],[REGIMEN]], 1) &amp; LEFT(RIGHT(BD[[#This Row],[REGIMEN]], LEN(BD[[#This Row],[REGIMEN]]) - FIND(" ", BD[[#This Row],[REGIMEN]])), 1),"")</f>
        <v/>
      </c>
      <c r="H15" s="54">
        <f>IF(MID(BD[[#This Row],[Suc - Tipo - Nro]],8,2)="11",TRIM(RIGHT(SUBSTITUTE(BD[[#This Row],[Glosa / Proveedor]]," ",REPT(" ",LEN(BD[[#This Row],[Glosa / Proveedor]]))),LEN(BD[[#This Row],[Glosa / Proveedor]])*2)),"")</f>
        <v/>
      </c>
      <c r="I15" s="33" t="inlineStr">
        <is>
          <t>PROTECTA S.A. COMPAÃ‘IA DE SEGUROS Y REASEGUROS PAGO SEGURO DE VIDA LEY 688 PARA EL PERSONAL EMPLEADO Y OBRERO DE SEDE CENTRAL, COMERCIAL, Y OFICINAS ZONALES DE LA EPS EMAPA SAN MARTIN S.A. PARA EL PERIODO 01/07/2025 AL 31/07/2025.</t>
        </is>
      </c>
      <c r="J15" s="35" t="n">
        <v>95</v>
      </c>
      <c r="K15" s="36">
        <f>IF('BD6'!J15=90,"AGUA",IF('BD6'!J15=91,"ALCANTARILLADO",IF('BD6'!J15=93,"ALCANTARILLADO",IF('BD6'!J15=95,"ADMIN",IF('BD6'!J15=96,"COMERCIAL","G_Finan")))))</f>
        <v/>
      </c>
      <c r="L15" s="40" t="n">
        <v>41.08</v>
      </c>
      <c r="M15" s="37" t="n"/>
      <c r="N15" s="51" t="n"/>
      <c r="O15" s="51" t="n"/>
    </row>
    <row r="16">
      <c r="A16">
        <f>IFERROR(VLOOKUP(BD[[#This Row],[BK]],DICT[[EEFF]:[Ppto]],2,FALSE),"No Encontrado")</f>
        <v/>
      </c>
      <c r="B16">
        <f>MID(BD[[#This Row],[SUC]],2,1)&amp;"-"&amp;BD[[#This Row],[CC]]&amp;"-"&amp;BD[[#This Row],[REGI_RES]]&amp;"-"&amp;MID(BD[[#This Row],[CTA]],1,9)</f>
        <v/>
      </c>
      <c r="C16" t="inlineStr">
        <is>
          <t>651000000 - SEGURO VIDA LEY 688</t>
        </is>
      </c>
      <c r="D16">
        <f>TRIM(MID('BD6'!E16,3,2))</f>
        <v/>
      </c>
      <c r="E16" s="33" t="inlineStr">
        <is>
          <t xml:space="preserve">  01 - 3 - o/s:/Cmppag:(01)F01486597/747</t>
        </is>
      </c>
      <c r="F16" s="32" t="n">
        <v>45873</v>
      </c>
      <c r="G16">
        <f>IF(MID(BD[[#This Row],[Suc - Tipo - Nro]],8,2)="11",LEFT(BD[[#This Row],[REGIMEN]], 1) &amp; LEFT(RIGHT(BD[[#This Row],[REGIMEN]], LEN(BD[[#This Row],[REGIMEN]]) - FIND(" ", BD[[#This Row],[REGIMEN]])), 1),"")</f>
        <v/>
      </c>
      <c r="H16">
        <f>IF(MID(BD[[#This Row],[Suc - Tipo - Nro]],8,2)="11",TRIM(RIGHT(SUBSTITUTE(BD[[#This Row],[Glosa / Proveedor]]," ",REPT(" ",LEN(BD[[#This Row],[Glosa / Proveedor]]))),LEN(BD[[#This Row],[Glosa / Proveedor]])*2)),"")</f>
        <v/>
      </c>
      <c r="I16" s="31" t="inlineStr">
        <is>
          <t>PROTECTA S.A. COMPAÃ‘IA DE SEGUROS Y REASEGUROS PAGO SEGURO DE VIDA LEY 688 PARA EL PERSONAL EMPLEADO Y OBRERO DE SEDE CENTRAL, COMERCIAL, Y OFICINAS ZONALES DE LA EPS EMAPA SAN MARTIN S.A. PARA EL PERIODO 01/07/2025 AL 31/07/2025.</t>
        </is>
      </c>
      <c r="J16" s="38" t="n">
        <v>95</v>
      </c>
      <c r="K16" s="22">
        <f>IF('BD6'!J16=90,"AGUA",IF('BD6'!J16=91,"ALCANTARILLADO",IF('BD6'!J16=93,"ALCANTARILLADO",IF('BD6'!J16=95,"ADMIN",IF('BD6'!J16=96,"COMERCIAL","G_Finan")))))</f>
        <v/>
      </c>
      <c r="L16" s="49" t="n">
        <v>12.89</v>
      </c>
      <c r="M16" s="37" t="n"/>
      <c r="N16" s="51" t="n"/>
      <c r="O16" s="51" t="n"/>
    </row>
    <row r="17">
      <c r="A17" s="42">
        <f>IFERROR(VLOOKUP(BD[[#This Row],[BK]],DICT[[EEFF]:[Ppto]],2,FALSE),"No Encontrado")</f>
        <v/>
      </c>
      <c r="B17">
        <f>MID(BD[[#This Row],[SUC]],2,1)&amp;"-"&amp;BD[[#This Row],[CC]]&amp;"-"&amp;BD[[#This Row],[REGI_RES]]&amp;"-"&amp;MID(BD[[#This Row],[CTA]],1,9)</f>
        <v/>
      </c>
      <c r="C17" t="inlineStr">
        <is>
          <t>651000000 - SEGURO VIDA LEY 688</t>
        </is>
      </c>
      <c r="D17">
        <f>TRIM(MID('BD6'!E17,3,2))</f>
        <v/>
      </c>
      <c r="E17" s="33" t="inlineStr">
        <is>
          <t xml:space="preserve">  01 - 3 - o/s:/Cmppag:(01)F01486597/747</t>
        </is>
      </c>
      <c r="F17" s="32" t="n">
        <v>45873</v>
      </c>
      <c r="G17">
        <f>IF(MID(BD[[#This Row],[Suc - Tipo - Nro]],8,2)="11",LEFT(BD[[#This Row],[REGIMEN]], 1) &amp; LEFT(RIGHT(BD[[#This Row],[REGIMEN]], LEN(BD[[#This Row],[REGIMEN]]) - FIND(" ", BD[[#This Row],[REGIMEN]])), 1),"")</f>
        <v/>
      </c>
      <c r="H17">
        <f>IF(MID(BD[[#This Row],[Suc - Tipo - Nro]],8,2)="11",TRIM(RIGHT(SUBSTITUTE(BD[[#This Row],[Glosa / Proveedor]]," ",REPT(" ",LEN(BD[[#This Row],[Glosa / Proveedor]]))),LEN(BD[[#This Row],[Glosa / Proveedor]])*2)),"")</f>
        <v/>
      </c>
      <c r="I17" s="31" t="inlineStr">
        <is>
          <t>PROTECTA S.A. COMPAÃ‘IA DE SEGUROS Y REASEGUROS PAGO SEGURO DE VIDA LEY 688 PARA EL PERSONAL EMPLEADO Y OBRERO DE SEDE CENTRAL, COMERCIAL, Y OFICINAS ZONALES DE LA EPS EMAPA SAN MARTIN S.A. PARA EL PERIODO 01/07/2025 AL 31/07/2025.</t>
        </is>
      </c>
      <c r="J17" s="38" t="n">
        <v>96</v>
      </c>
      <c r="K17" s="22">
        <f>IF('BD6'!J17=90,"AGUA",IF('BD6'!J17=91,"ALCANTARILLADO",IF('BD6'!J17=93,"ALCANTARILLADO",IF('BD6'!J17=95,"ADMIN",IF('BD6'!J17=96,"COMERCIAL","G_Finan")))))</f>
        <v/>
      </c>
      <c r="L17" s="49" t="n">
        <v>21.89</v>
      </c>
      <c r="M17" s="37" t="n"/>
      <c r="N17" s="51" t="n"/>
      <c r="O17" s="51" t="n"/>
    </row>
    <row r="18">
      <c r="A18" s="42">
        <f>IFERROR(VLOOKUP(BD[[#This Row],[BK]],DICT[[EEFF]:[Ppto]],2,FALSE),"No Encontrado")</f>
        <v/>
      </c>
      <c r="B18">
        <f>MID(BD[[#This Row],[SUC]],2,1)&amp;"-"&amp;BD[[#This Row],[CC]]&amp;"-"&amp;BD[[#This Row],[REGI_RES]]&amp;"-"&amp;MID(BD[[#This Row],[CTA]],1,9)</f>
        <v/>
      </c>
      <c r="C18" t="inlineStr">
        <is>
          <t>651000000 - SEGURO VIDA LEY 688</t>
        </is>
      </c>
      <c r="D18">
        <f>TRIM(MID('BD6'!E18,3,2))</f>
        <v/>
      </c>
      <c r="E18" s="33" t="inlineStr">
        <is>
          <t xml:space="preserve">  01 - 3 - o/s:/Cmppag:(01)F01486597/747</t>
        </is>
      </c>
      <c r="F18" s="32" t="n">
        <v>45873</v>
      </c>
      <c r="G18">
        <f>IF(MID(BD[[#This Row],[Suc - Tipo - Nro]],8,2)="11",LEFT(BD[[#This Row],[REGIMEN]], 1) &amp; LEFT(RIGHT(BD[[#This Row],[REGIMEN]], LEN(BD[[#This Row],[REGIMEN]]) - FIND(" ", BD[[#This Row],[REGIMEN]])), 1),"")</f>
        <v/>
      </c>
      <c r="H18">
        <f>IF(MID(BD[[#This Row],[Suc - Tipo - Nro]],8,2)="11",TRIM(RIGHT(SUBSTITUTE(BD[[#This Row],[Glosa / Proveedor]]," ",REPT(" ",LEN(BD[[#This Row],[Glosa / Proveedor]]))),LEN(BD[[#This Row],[Glosa / Proveedor]])*2)),"")</f>
        <v/>
      </c>
      <c r="I18" s="31" t="inlineStr">
        <is>
          <t>PROTECTA S.A. COMPAÃ‘IA DE SEGUROS Y REASEGUROS PAGO SEGURO DE VIDA LEY 688 PARA EL PERSONAL EMPLEADO Y OBRERO DE SEDE CENTRAL, COMERCIAL, Y OFICINAS ZONALES DE LA EPS EMAPA SAN MARTIN S.A. PARA EL PERIODO 01/07/2025 AL 31/07/2025.</t>
        </is>
      </c>
      <c r="J18" s="38" t="n">
        <v>96</v>
      </c>
      <c r="K18" s="22">
        <f>IF('BD6'!J18=90,"AGUA",IF('BD6'!J18=91,"ALCANTARILLADO",IF('BD6'!J18=93,"ALCANTARILLADO",IF('BD6'!J18=95,"ADMIN",IF('BD6'!J18=96,"COMERCIAL","G_Finan")))))</f>
        <v/>
      </c>
      <c r="L18" s="49" t="n">
        <v>124.89</v>
      </c>
      <c r="M18" s="37" t="n"/>
      <c r="N18" s="51" t="n"/>
      <c r="O18" s="51" t="n"/>
    </row>
    <row r="19">
      <c r="A19" s="10">
        <f>IFERROR(VLOOKUP(BD[[#This Row],[BK]],DICT[[EEFF]:[Ppto]],2,FALSE),"No Encontrado")</f>
        <v/>
      </c>
      <c r="B19" s="54">
        <f>MID(BD[[#This Row],[SUC]],2,1)&amp;"-"&amp;BD[[#This Row],[CC]]&amp;"-"&amp;BD[[#This Row],[REGI_RES]]&amp;"-"&amp;MID(BD[[#This Row],[CTA]],1,9)</f>
        <v/>
      </c>
      <c r="C19" t="inlineStr">
        <is>
          <t>651000000 - SEGURO VIDA LEY 688</t>
        </is>
      </c>
      <c r="D19" s="54">
        <f>TRIM(MID('BD6'!E19,3,2))</f>
        <v/>
      </c>
      <c r="E19" s="33" t="inlineStr">
        <is>
          <t xml:space="preserve">  01 - 3 - o/s:/Cmppag:(01)F01486597/747</t>
        </is>
      </c>
      <c r="F19" s="34" t="n">
        <v>45873</v>
      </c>
      <c r="G19" s="54">
        <f>IF(MID(BD[[#This Row],[Suc - Tipo - Nro]],8,2)="11",LEFT(BD[[#This Row],[REGIMEN]], 1) &amp; LEFT(RIGHT(BD[[#This Row],[REGIMEN]], LEN(BD[[#This Row],[REGIMEN]]) - FIND(" ", BD[[#This Row],[REGIMEN]])), 1),"")</f>
        <v/>
      </c>
      <c r="H19" s="54">
        <f>IF(MID(BD[[#This Row],[Suc - Tipo - Nro]],8,2)="11",TRIM(RIGHT(SUBSTITUTE(BD[[#This Row],[Glosa / Proveedor]]," ",REPT(" ",LEN(BD[[#This Row],[Glosa / Proveedor]]))),LEN(BD[[#This Row],[Glosa / Proveedor]])*2)),"")</f>
        <v/>
      </c>
      <c r="I19" s="33" t="inlineStr">
        <is>
          <t>PROTECTA S.A. COMPAÃ‘IA DE SEGUROS Y REASEGUROS PAGO SEGURO DE VIDA LEY 688 PARA EL PERSONAL EMPLEADO Y OBRERO DE SEDE CENTRAL, COMERCIAL, Y OFICINAS ZONALES DE LA EPS EMAPA SAN MARTIN S.A. PARA EL PERIODO 01/07/2025 AL 31/07/2025.</t>
        </is>
      </c>
      <c r="J19" s="35" t="n">
        <v>95</v>
      </c>
      <c r="K19" s="36">
        <f>IF('BD6'!J19=90,"AGUA",IF('BD6'!J19=91,"ALCANTARILLADO",IF('BD6'!J19=93,"ALCANTARILLADO",IF('BD6'!J19=95,"ADMIN",IF('BD6'!J19=96,"COMERCIAL","G_Finan")))))</f>
        <v/>
      </c>
      <c r="L19" s="40" t="n">
        <v>1.74</v>
      </c>
      <c r="M19" s="37" t="n"/>
      <c r="N19" s="51" t="n"/>
      <c r="O19" s="51" t="n"/>
    </row>
    <row r="20">
      <c r="A20" s="10">
        <f>IFERROR(VLOOKUP(BD[[#This Row],[BK]],DICT[[EEFF]:[Ppto]],2,FALSE),"No Encontrado")</f>
        <v/>
      </c>
      <c r="B20" s="54">
        <f>MID(BD[[#This Row],[SUC]],2,1)&amp;"-"&amp;BD[[#This Row],[CC]]&amp;"-"&amp;BD[[#This Row],[REGI_RES]]&amp;"-"&amp;MID(BD[[#This Row],[CTA]],1,9)</f>
        <v/>
      </c>
      <c r="C20" t="inlineStr">
        <is>
          <t>651000000 - SEGURO VIDA LEY 688</t>
        </is>
      </c>
      <c r="D20" s="54">
        <f>TRIM(MID('BD6'!E20,3,2))</f>
        <v/>
      </c>
      <c r="E20" s="33" t="inlineStr">
        <is>
          <t xml:space="preserve">  01 - 3 - o/s:/Cmppag:(01)F01486597/747</t>
        </is>
      </c>
      <c r="F20" s="34" t="n">
        <v>45873</v>
      </c>
      <c r="G20" s="54">
        <f>IF(MID(BD[[#This Row],[Suc - Tipo - Nro]],8,2)="11",LEFT(BD[[#This Row],[REGIMEN]], 1) &amp; LEFT(RIGHT(BD[[#This Row],[REGIMEN]], LEN(BD[[#This Row],[REGIMEN]]) - FIND(" ", BD[[#This Row],[REGIMEN]])), 1),"")</f>
        <v/>
      </c>
      <c r="H20" s="54">
        <f>IF(MID(BD[[#This Row],[Suc - Tipo - Nro]],8,2)="11",TRIM(RIGHT(SUBSTITUTE(BD[[#This Row],[Glosa / Proveedor]]," ",REPT(" ",LEN(BD[[#This Row],[Glosa / Proveedor]]))),LEN(BD[[#This Row],[Glosa / Proveedor]])*2)),"")</f>
        <v/>
      </c>
      <c r="I20" s="33" t="inlineStr">
        <is>
          <t>PROTECTA S.A. COMPAÃ‘IA DE SEGUROS Y REASEGUROS PAGO SEGURO DE VIDA LEY 688 PARA EL PERSONAL EMPLEADO Y OBRERO DE SEDE CENTRAL, COMERCIAL, Y OFICINAS ZONALES DE LA EPS EMAPA SAN MARTIN S.A. PARA EL PERIODO 01/07/2025 AL 31/07/2025.</t>
        </is>
      </c>
      <c r="J20" s="35" t="n">
        <v>96</v>
      </c>
      <c r="K20" s="36">
        <f>IF('BD6'!J20=90,"AGUA",IF('BD6'!J20=91,"ALCANTARILLADO",IF('BD6'!J20=93,"ALCANTARILLADO",IF('BD6'!J20=95,"ADMIN",IF('BD6'!J20=96,"COMERCIAL","G_Finan")))))</f>
        <v/>
      </c>
      <c r="L20" s="40" t="n">
        <v>10.56</v>
      </c>
      <c r="M20" s="37" t="n"/>
      <c r="N20" s="51" t="n"/>
      <c r="O20" s="51" t="n"/>
    </row>
    <row r="21">
      <c r="A21" s="42">
        <f>IFERROR(VLOOKUP(BD[[#This Row],[BK]],DICT[[EEFF]:[Ppto]],2,FALSE),"No Encontrado")</f>
        <v/>
      </c>
      <c r="B21">
        <f>MID(BD[[#This Row],[SUC]],2,1)&amp;"-"&amp;BD[[#This Row],[CC]]&amp;"-"&amp;BD[[#This Row],[REGI_RES]]&amp;"-"&amp;MID(BD[[#This Row],[CTA]],1,9)</f>
        <v/>
      </c>
      <c r="C21" t="inlineStr">
        <is>
          <t>651000000 - SEGURO VIDA LEY 688</t>
        </is>
      </c>
      <c r="D21">
        <f>TRIM(MID('BD6'!E21,3,2))</f>
        <v/>
      </c>
      <c r="E21" s="33" t="inlineStr">
        <is>
          <t xml:space="preserve">  01 - 3 - o/s:/Cmppag:(01)F01486597/747</t>
        </is>
      </c>
      <c r="F21" s="32" t="n">
        <v>45873</v>
      </c>
      <c r="G21">
        <f>IF(MID(BD[[#This Row],[Suc - Tipo - Nro]],8,2)="11",LEFT(BD[[#This Row],[REGIMEN]], 1) &amp; LEFT(RIGHT(BD[[#This Row],[REGIMEN]], LEN(BD[[#This Row],[REGIMEN]]) - FIND(" ", BD[[#This Row],[REGIMEN]])), 1),"")</f>
        <v/>
      </c>
      <c r="H21">
        <f>IF(MID(BD[[#This Row],[Suc - Tipo - Nro]],8,2)="11",TRIM(RIGHT(SUBSTITUTE(BD[[#This Row],[Glosa / Proveedor]]," ",REPT(" ",LEN(BD[[#This Row],[Glosa / Proveedor]]))),LEN(BD[[#This Row],[Glosa / Proveedor]])*2)),"")</f>
        <v/>
      </c>
      <c r="I21" s="31" t="inlineStr">
        <is>
          <t>PROTECTA S.A. COMPAÃ‘IA DE SEGUROS Y REASEGUROS PAGO SEGURO DE VIDA LEY 688 PARA EL PERSONAL EMPLEADO Y OBRERO DE SEDE CENTRAL, COMERCIAL, Y OFICINAS ZONALES DE LA EPS EMAPA SAN MARTIN S.A. PARA EL PERIODO 01/07/2025 AL 31/07/2025.</t>
        </is>
      </c>
      <c r="J21" s="38" t="n">
        <v>90</v>
      </c>
      <c r="K21" s="22">
        <f>IF('BD6'!J21=90,"AGUA",IF('BD6'!J21=91,"ALCANTARILLADO",IF('BD6'!J21=93,"ALCANTARILLADO",IF('BD6'!J21=95,"ADMIN",IF('BD6'!J21=96,"COMERCIAL","G_Finan")))))</f>
        <v/>
      </c>
      <c r="L21" s="49" t="n">
        <v>20</v>
      </c>
      <c r="M21" s="37" t="n"/>
      <c r="N21" s="51" t="n"/>
      <c r="O21" s="51" t="n"/>
    </row>
    <row r="22">
      <c r="A22" s="39">
        <f>IFERROR(VLOOKUP(BD[[#This Row],[BK]],DICT[[EEFF]:[Ppto]],2,FALSE),"No Encontrado")</f>
        <v/>
      </c>
      <c r="B22">
        <f>MID(BD[[#This Row],[SUC]],2,1)&amp;"-"&amp;BD[[#This Row],[CC]]&amp;"-"&amp;BD[[#This Row],[REGI_RES]]&amp;"-"&amp;MID(BD[[#This Row],[CTA]],1,9)</f>
        <v/>
      </c>
      <c r="C22" t="inlineStr">
        <is>
          <t>651000000 - SEGURO VIDA LEY 688</t>
        </is>
      </c>
      <c r="D22">
        <f>TRIM(MID('BD6'!E22,3,2))</f>
        <v/>
      </c>
      <c r="E22" s="33" t="inlineStr">
        <is>
          <t xml:space="preserve">  01 - 3 - o/s:/Cmppag:(01)F01486597/747</t>
        </is>
      </c>
      <c r="F22" s="34" t="n">
        <v>45873</v>
      </c>
      <c r="G22">
        <f>IF(MID(BD[[#This Row],[Suc - Tipo - Nro]],8,2)="11",LEFT(BD[[#This Row],[REGIMEN]], 1) &amp; LEFT(RIGHT(BD[[#This Row],[REGIMEN]], LEN(BD[[#This Row],[REGIMEN]]) - FIND(" ", BD[[#This Row],[REGIMEN]])), 1),"")</f>
        <v/>
      </c>
      <c r="H22">
        <f>IF(MID(BD[[#This Row],[Suc - Tipo - Nro]],8,2)="11",TRIM(RIGHT(SUBSTITUTE(BD[[#This Row],[Glosa / Proveedor]]," ",REPT(" ",LEN(BD[[#This Row],[Glosa / Proveedor]]))),LEN(BD[[#This Row],[Glosa / Proveedor]])*2)),"")</f>
        <v/>
      </c>
      <c r="I22" s="33" t="inlineStr">
        <is>
          <t>PROTECTA S.A. COMPAÃ‘IA DE SEGUROS Y REASEGUROS PAGO SEGURO DE VIDA LEY 688 PARA EL PERSONAL EMPLEADO Y OBRERO DE SEDE CENTRAL, COMERCIAL, Y OFICINAS ZONALES DE LA EPS EMAPA SAN MARTIN S.A. PARA EL PERIODO 01/07/2025 AL 31/07/2025.</t>
        </is>
      </c>
      <c r="J22" s="35" t="n">
        <v>95</v>
      </c>
      <c r="K22" s="22">
        <f>IF('BD6'!J22=90,"AGUA",IF('BD6'!J22=91,"ALCANTARILLADO",IF('BD6'!J22=93,"ALCANTARILLADO",IF('BD6'!J22=95,"ADMIN",IF('BD6'!J22=96,"COMERCIAL","G_Finan")))))</f>
        <v/>
      </c>
      <c r="L22" s="49" t="n">
        <v>16.32</v>
      </c>
      <c r="M22" s="37" t="n"/>
      <c r="N22" s="51" t="n"/>
      <c r="O22" s="51" t="n"/>
    </row>
    <row r="23">
      <c r="A23" s="10">
        <f>IFERROR(VLOOKUP(BD[[#This Row],[BK]],DICT[[EEFF]:[Ppto]],2,FALSE),"No Encontrado")</f>
        <v/>
      </c>
      <c r="B23" s="54">
        <f>MID(BD[[#This Row],[SUC]],2,1)&amp;"-"&amp;BD[[#This Row],[CC]]&amp;"-"&amp;BD[[#This Row],[REGI_RES]]&amp;"-"&amp;MID(BD[[#This Row],[CTA]],1,9)</f>
        <v/>
      </c>
      <c r="C23" t="inlineStr">
        <is>
          <t>651000000 - SEGURO VIDA LEY 688</t>
        </is>
      </c>
      <c r="D23" s="54">
        <f>TRIM(MID('BD6'!E23,3,2))</f>
        <v/>
      </c>
      <c r="E23" s="33" t="inlineStr">
        <is>
          <t xml:space="preserve">  01 - 3 - o/s:/Cmppag:(01)F01486597/747</t>
        </is>
      </c>
      <c r="F23" s="34" t="n">
        <v>45873</v>
      </c>
      <c r="G23" s="54">
        <f>IF(MID(BD[[#This Row],[Suc - Tipo - Nro]],8,2)="11",LEFT(BD[[#This Row],[REGIMEN]], 1) &amp; LEFT(RIGHT(BD[[#This Row],[REGIMEN]], LEN(BD[[#This Row],[REGIMEN]]) - FIND(" ", BD[[#This Row],[REGIMEN]])), 1),"")</f>
        <v/>
      </c>
      <c r="H23" s="54">
        <f>IF(MID(BD[[#This Row],[Suc - Tipo - Nro]],8,2)="11",TRIM(RIGHT(SUBSTITUTE(BD[[#This Row],[Glosa / Proveedor]]," ",REPT(" ",LEN(BD[[#This Row],[Glosa / Proveedor]]))),LEN(BD[[#This Row],[Glosa / Proveedor]])*2)),"")</f>
        <v/>
      </c>
      <c r="I23" s="33" t="inlineStr">
        <is>
          <t>PROTECTA S.A. COMPAÃ‘IA DE SEGUROS Y REASEGUROS PAGO SEGURO DE VIDA LEY 688 PARA EL PERSONAL EMPLEADO Y OBRERO DE SEDE CENTRAL, COMERCIAL, Y OFICINAS ZONALES DE LA EPS EMAPA SAN MARTIN S.A. PARA EL PERIODO 01/07/2025 AL 31/07/2025.</t>
        </is>
      </c>
      <c r="J23" s="35" t="n">
        <v>95</v>
      </c>
      <c r="K23" s="36">
        <f>IF('BD6'!J23=90,"AGUA",IF('BD6'!J23=91,"ALCANTARILLADO",IF('BD6'!J23=93,"ALCANTARILLADO",IF('BD6'!J23=95,"ADMIN",IF('BD6'!J23=96,"COMERCIAL","G_Finan")))))</f>
        <v/>
      </c>
      <c r="L23" s="40" t="n">
        <v>15.03</v>
      </c>
      <c r="M23" s="37" t="n"/>
      <c r="N23" s="51" t="n"/>
      <c r="O23" s="51" t="n"/>
    </row>
    <row r="24">
      <c r="A24" s="42">
        <f>IFERROR(VLOOKUP(BD[[#This Row],[BK]],DICT[[EEFF]:[Ppto]],2,FALSE),"No Encontrado")</f>
        <v/>
      </c>
      <c r="B24">
        <f>MID(BD[[#This Row],[SUC]],2,1)&amp;"-"&amp;BD[[#This Row],[CC]]&amp;"-"&amp;BD[[#This Row],[REGI_RES]]&amp;"-"&amp;MID(BD[[#This Row],[CTA]],1,9)</f>
        <v/>
      </c>
      <c r="C24" t="inlineStr">
        <is>
          <t>651000000 - SEGURO VIDA LEY 688</t>
        </is>
      </c>
      <c r="D24">
        <f>TRIM(MID('BD6'!E24,3,2))</f>
        <v/>
      </c>
      <c r="E24" s="33" t="inlineStr">
        <is>
          <t xml:space="preserve">  01 - 3 - o/s:/Cmppag:(01)F01486597/747</t>
        </is>
      </c>
      <c r="F24" s="32" t="n">
        <v>45873</v>
      </c>
      <c r="G24">
        <f>IF(MID(BD[[#This Row],[Suc - Tipo - Nro]],8,2)="11",LEFT(BD[[#This Row],[REGIMEN]], 1) &amp; LEFT(RIGHT(BD[[#This Row],[REGIMEN]], LEN(BD[[#This Row],[REGIMEN]]) - FIND(" ", BD[[#This Row],[REGIMEN]])), 1),"")</f>
        <v/>
      </c>
      <c r="H24">
        <f>IF(MID(BD[[#This Row],[Suc - Tipo - Nro]],8,2)="11",TRIM(RIGHT(SUBSTITUTE(BD[[#This Row],[Glosa / Proveedor]]," ",REPT(" ",LEN(BD[[#This Row],[Glosa / Proveedor]]))),LEN(BD[[#This Row],[Glosa / Proveedor]])*2)),"")</f>
        <v/>
      </c>
      <c r="I24" s="31" t="inlineStr">
        <is>
          <t>PROTECTA S.A. COMPAÃ‘IA DE SEGUROS Y REASEGUROS PAGO SEGURO DE VIDA LEY 688 PARA EL PERSONAL EMPLEADO Y OBRERO DE SEDE CENTRAL, COMERCIAL, Y OFICINAS ZONALES DE LA EPS EMAPA SAN MARTIN S.A. PARA EL PERIODO 01/07/2025 AL 31/07/2025.</t>
        </is>
      </c>
      <c r="J24" s="38" t="n">
        <v>95</v>
      </c>
      <c r="K24" s="22">
        <f>IF('BD6'!J24=90,"AGUA",IF('BD6'!J24=91,"ALCANTARILLADO",IF('BD6'!J24=93,"ALCANTARILLADO",IF('BD6'!J24=95,"ADMIN",IF('BD6'!J24=96,"COMERCIAL","G_Finan")))))</f>
        <v/>
      </c>
      <c r="L24" s="49" t="n">
        <v>11.89</v>
      </c>
      <c r="M24" s="37" t="n"/>
      <c r="N24" s="51" t="n"/>
      <c r="O24" s="51" t="n"/>
    </row>
    <row r="25">
      <c r="A25">
        <f>IFERROR(VLOOKUP(BD[[#This Row],[BK]],DICT[[EEFF]:[Ppto]],2,FALSE),"No Encontrado")</f>
        <v/>
      </c>
      <c r="B25">
        <f>MID(BD[[#This Row],[SUC]],2,1)&amp;"-"&amp;BD[[#This Row],[CC]]&amp;"-"&amp;BD[[#This Row],[REGI_RES]]&amp;"-"&amp;MID(BD[[#This Row],[CTA]],1,9)</f>
        <v/>
      </c>
      <c r="C25" t="inlineStr">
        <is>
          <t>651000000 - SEGURO VIDA LEY 688</t>
        </is>
      </c>
      <c r="D25">
        <f>TRIM(MID('BD6'!E25,3,2))</f>
        <v/>
      </c>
      <c r="E25" s="33" t="inlineStr">
        <is>
          <t xml:space="preserve">  01 - 3 - o/s:/Cmppag:(01)F01486597/747</t>
        </is>
      </c>
      <c r="F25" s="32" t="n">
        <v>45873</v>
      </c>
      <c r="G25">
        <f>IF(MID(BD[[#This Row],[Suc - Tipo - Nro]],8,2)="11",LEFT(BD[[#This Row],[REGIMEN]], 1) &amp; LEFT(RIGHT(BD[[#This Row],[REGIMEN]], LEN(BD[[#This Row],[REGIMEN]]) - FIND(" ", BD[[#This Row],[REGIMEN]])), 1),"")</f>
        <v/>
      </c>
      <c r="H25">
        <f>IF(MID(BD[[#This Row],[Suc - Tipo - Nro]],8,2)="11",TRIM(RIGHT(SUBSTITUTE(BD[[#This Row],[Glosa / Proveedor]]," ",REPT(" ",LEN(BD[[#This Row],[Glosa / Proveedor]]))),LEN(BD[[#This Row],[Glosa / Proveedor]])*2)),"")</f>
        <v/>
      </c>
      <c r="I25" s="31" t="inlineStr">
        <is>
          <t>PROTECTA S.A. COMPAÃ‘IA DE SEGUROS Y REASEGUROS PAGO SEGURO DE VIDA LEY 688 PARA EL PERSONAL EMPLEADO Y OBRERO DE SEDE CENTRAL, COMERCIAL, Y OFICINAS ZONALES DE LA EPS EMAPA SAN MARTIN S.A. PARA EL PERIODO 01/07/2025 AL 31/07/2025.</t>
        </is>
      </c>
      <c r="J25" s="38" t="n">
        <v>90</v>
      </c>
      <c r="K25" s="22">
        <f>IF('BD6'!J25=90,"AGUA",IF('BD6'!J25=91,"ALCANTARILLADO",IF('BD6'!J25=93,"ALCANTARILLADO",IF('BD6'!J25=95,"ADMIN",IF('BD6'!J25=96,"COMERCIAL","G_Finan")))))</f>
        <v/>
      </c>
      <c r="L25" s="49" t="n">
        <v>9.23</v>
      </c>
      <c r="M25" s="37" t="n"/>
      <c r="N25" s="51" t="n"/>
      <c r="O25" s="51" t="n"/>
    </row>
    <row r="26">
      <c r="A26" s="10">
        <f>IFERROR(VLOOKUP(BD[[#This Row],[BK]],DICT[[EEFF]:[Ppto]],2,FALSE),"No Encontrado")</f>
        <v/>
      </c>
      <c r="B26" s="54">
        <f>MID(BD[[#This Row],[SUC]],2,1)&amp;"-"&amp;BD[[#This Row],[CC]]&amp;"-"&amp;BD[[#This Row],[REGI_RES]]&amp;"-"&amp;MID(BD[[#This Row],[CTA]],1,9)</f>
        <v/>
      </c>
      <c r="C26" t="inlineStr">
        <is>
          <t>651000000 - SEGURO VIDA LEY 688</t>
        </is>
      </c>
      <c r="D26" s="54">
        <f>TRIM(MID('BD6'!E26,3,2))</f>
        <v/>
      </c>
      <c r="E26" s="33" t="inlineStr">
        <is>
          <t xml:space="preserve">  01 - 3 - o/s:/Cmppag:(01)F01486597/747</t>
        </is>
      </c>
      <c r="F26" s="34" t="n">
        <v>45873</v>
      </c>
      <c r="G26" s="54">
        <f>IF(MID(BD[[#This Row],[Suc - Tipo - Nro]],8,2)="11",LEFT(BD[[#This Row],[REGIMEN]], 1) &amp; LEFT(RIGHT(BD[[#This Row],[REGIMEN]], LEN(BD[[#This Row],[REGIMEN]]) - FIND(" ", BD[[#This Row],[REGIMEN]])), 1),"")</f>
        <v/>
      </c>
      <c r="H26" s="54">
        <f>IF(MID(BD[[#This Row],[Suc - Tipo - Nro]],8,2)="11",TRIM(RIGHT(SUBSTITUTE(BD[[#This Row],[Glosa / Proveedor]]," ",REPT(" ",LEN(BD[[#This Row],[Glosa / Proveedor]]))),LEN(BD[[#This Row],[Glosa / Proveedor]])*2)),"")</f>
        <v/>
      </c>
      <c r="I26" s="33" t="inlineStr">
        <is>
          <t>PROTECTA S.A. COMPAÃ‘IA DE SEGUROS Y REASEGUROS PAGO SEGURO DE VIDA LEY 688 PARA EL PERSONAL EMPLEADO Y OBRERO DE SEDE CENTRAL, COMERCIAL, Y OFICINAS ZONALES DE LA EPS EMAPA SAN MARTIN S.A. PARA EL PERIODO 01/07/2025 AL 31/07/2025.</t>
        </is>
      </c>
      <c r="J26" s="35" t="n">
        <v>96</v>
      </c>
      <c r="K26" s="36">
        <f>IF('BD6'!J26=90,"AGUA",IF('BD6'!J26=91,"ALCANTARILLADO",IF('BD6'!J26=93,"ALCANTARILLADO",IF('BD6'!J26=95,"ADMIN",IF('BD6'!J26=96,"COMERCIAL","G_Finan")))))</f>
        <v/>
      </c>
      <c r="L26" s="40" t="n">
        <v>37.92</v>
      </c>
      <c r="M26" s="37" t="n"/>
      <c r="N26" s="51" t="n"/>
      <c r="O26" s="51" t="n"/>
    </row>
    <row r="27">
      <c r="A27" s="42">
        <f>IFERROR(VLOOKUP(BD[[#This Row],[BK]],DICT[[EEFF]:[Ppto]],2,FALSE),"No Encontrado")</f>
        <v/>
      </c>
      <c r="B27">
        <f>MID(BD[[#This Row],[SUC]],2,1)&amp;"-"&amp;BD[[#This Row],[CC]]&amp;"-"&amp;BD[[#This Row],[REGI_RES]]&amp;"-"&amp;MID(BD[[#This Row],[CTA]],1,9)</f>
        <v/>
      </c>
      <c r="C27" t="inlineStr">
        <is>
          <t>651000000 - SEGURO VIDA LEY 688</t>
        </is>
      </c>
      <c r="D27">
        <f>TRIM(MID('BD6'!E27,3,2))</f>
        <v/>
      </c>
      <c r="E27" s="33" t="inlineStr">
        <is>
          <t xml:space="preserve">  01 - 3 - o/s:/Cmppag:(01)F01486597/747</t>
        </is>
      </c>
      <c r="F27" s="32" t="n">
        <v>45873</v>
      </c>
      <c r="G27">
        <f>IF(MID(BD[[#This Row],[Suc - Tipo - Nro]],8,2)="11",LEFT(BD[[#This Row],[REGIMEN]], 1) &amp; LEFT(RIGHT(BD[[#This Row],[REGIMEN]], LEN(BD[[#This Row],[REGIMEN]]) - FIND(" ", BD[[#This Row],[REGIMEN]])), 1),"")</f>
        <v/>
      </c>
      <c r="H27">
        <f>IF(MID(BD[[#This Row],[Suc - Tipo - Nro]],8,2)="11",TRIM(RIGHT(SUBSTITUTE(BD[[#This Row],[Glosa / Proveedor]]," ",REPT(" ",LEN(BD[[#This Row],[Glosa / Proveedor]]))),LEN(BD[[#This Row],[Glosa / Proveedor]])*2)),"")</f>
        <v/>
      </c>
      <c r="I27" s="31" t="inlineStr">
        <is>
          <t>PROTECTA S.A. COMPAÃ‘IA DE SEGUROS Y REASEGUROS PAGO SEGURO DE VIDA LEY 688 PARA EL PERSONAL EMPLEADO Y OBRERO DE SEDE CENTRAL, COMERCIAL, Y OFICINAS ZONALES DE LA EPS EMAPA SAN MARTIN S.A. PARA EL PERIODO 01/07/2025 AL 31/07/2025.</t>
        </is>
      </c>
      <c r="J27" s="38" t="n">
        <v>96</v>
      </c>
      <c r="K27" s="22">
        <f>IF('BD6'!J27=90,"AGUA",IF('BD6'!J27=91,"ALCANTARILLADO",IF('BD6'!J27=93,"ALCANTARILLADO",IF('BD6'!J27=95,"ADMIN",IF('BD6'!J27=96,"COMERCIAL","G_Finan")))))</f>
        <v/>
      </c>
      <c r="L27" s="49" t="n">
        <v>33.57</v>
      </c>
      <c r="M27" s="37" t="n"/>
      <c r="N27" s="51" t="n"/>
      <c r="O27" s="51" t="n"/>
    </row>
    <row r="28">
      <c r="A28" s="42">
        <f>IFERROR(VLOOKUP(BD[[#This Row],[BK]],DICT[[EEFF]:[Ppto]],2,FALSE),"No Encontrado")</f>
        <v/>
      </c>
      <c r="B28">
        <f>MID(BD[[#This Row],[SUC]],2,1)&amp;"-"&amp;BD[[#This Row],[CC]]&amp;"-"&amp;BD[[#This Row],[REGI_RES]]&amp;"-"&amp;MID(BD[[#This Row],[CTA]],1,9)</f>
        <v/>
      </c>
      <c r="C28" t="inlineStr">
        <is>
          <t>651000000 - SEGURO VIDA LEY 688</t>
        </is>
      </c>
      <c r="D28">
        <f>TRIM(MID('BD6'!E28,3,2))</f>
        <v/>
      </c>
      <c r="E28" s="33" t="inlineStr">
        <is>
          <t xml:space="preserve">  01 - 3 - o/s:/Cmppag:(01)F01486597/747</t>
        </is>
      </c>
      <c r="F28" s="32" t="n">
        <v>45873</v>
      </c>
      <c r="G28">
        <f>IF(MID(BD[[#This Row],[Suc - Tipo - Nro]],8,2)="11",LEFT(BD[[#This Row],[REGIMEN]], 1) &amp; LEFT(RIGHT(BD[[#This Row],[REGIMEN]], LEN(BD[[#This Row],[REGIMEN]]) - FIND(" ", BD[[#This Row],[REGIMEN]])), 1),"")</f>
        <v/>
      </c>
      <c r="H28">
        <f>IF(MID(BD[[#This Row],[Suc - Tipo - Nro]],8,2)="11",TRIM(RIGHT(SUBSTITUTE(BD[[#This Row],[Glosa / Proveedor]]," ",REPT(" ",LEN(BD[[#This Row],[Glosa / Proveedor]]))),LEN(BD[[#This Row],[Glosa / Proveedor]])*2)),"")</f>
        <v/>
      </c>
      <c r="I28" s="31" t="inlineStr">
        <is>
          <t>PROTECTA S.A. COMPAÃ‘IA DE SEGUROS Y REASEGUROS PAGO SEGURO DE VIDA LEY 688 PARA EL PERSONAL EMPLEADO Y OBRERO DE SEDE CENTRAL, COMERCIAL, Y OFICINAS ZONALES DE LA EPS EMAPA SAN MARTIN S.A. PARA EL PERIODO 01/07/2025 AL 31/07/2025.</t>
        </is>
      </c>
      <c r="J28" s="38" t="n">
        <v>90</v>
      </c>
      <c r="K28" s="22">
        <f>IF('BD6'!J28=90,"AGUA",IF('BD6'!J28=91,"ALCANTARILLADO",IF('BD6'!J28=93,"ALCANTARILLADO",IF('BD6'!J28=95,"ADMIN",IF('BD6'!J28=96,"COMERCIAL","G_Finan")))))</f>
        <v/>
      </c>
      <c r="L28" s="49" t="n">
        <v>28.33</v>
      </c>
      <c r="M28" s="37" t="n"/>
      <c r="N28" s="51" t="n"/>
      <c r="O28" s="51" t="n"/>
    </row>
    <row r="29">
      <c r="A29" s="39">
        <f>IFERROR(VLOOKUP(BD[[#This Row],[BK]],DICT[[EEFF]:[Ppto]],2,FALSE),"No Encontrado")</f>
        <v/>
      </c>
      <c r="B29">
        <f>MID(BD[[#This Row],[SUC]],2,1)&amp;"-"&amp;BD[[#This Row],[CC]]&amp;"-"&amp;BD[[#This Row],[REGI_RES]]&amp;"-"&amp;MID(BD[[#This Row],[CTA]],1,9)</f>
        <v/>
      </c>
      <c r="C29" t="inlineStr">
        <is>
          <t>651000000 - SEGURO VIDA LEY 688</t>
        </is>
      </c>
      <c r="D29">
        <f>TRIM(MID('BD6'!E29,3,2))</f>
        <v/>
      </c>
      <c r="E29" s="33" t="inlineStr">
        <is>
          <t xml:space="preserve">  01 - 3 - o/s:/Cmppag:(01)F01486597/747</t>
        </is>
      </c>
      <c r="F29" s="34" t="n">
        <v>45873</v>
      </c>
      <c r="G29">
        <f>IF(MID(BD[[#This Row],[Suc - Tipo - Nro]],8,2)="11",LEFT(BD[[#This Row],[REGIMEN]], 1) &amp; LEFT(RIGHT(BD[[#This Row],[REGIMEN]], LEN(BD[[#This Row],[REGIMEN]]) - FIND(" ", BD[[#This Row],[REGIMEN]])), 1),"")</f>
        <v/>
      </c>
      <c r="H29">
        <f>IF(MID(BD[[#This Row],[Suc - Tipo - Nro]],8,2)="11",TRIM(RIGHT(SUBSTITUTE(BD[[#This Row],[Glosa / Proveedor]]," ",REPT(" ",LEN(BD[[#This Row],[Glosa / Proveedor]]))),LEN(BD[[#This Row],[Glosa / Proveedor]])*2)),"")</f>
        <v/>
      </c>
      <c r="I29" s="33" t="inlineStr">
        <is>
          <t>PROTECTA S.A. COMPAÃ‘IA DE SEGUROS Y REASEGUROS PAGO SEGURO DE VIDA LEY 688 PARA EL PERSONAL EMPLEADO Y OBRERO DE SEDE CENTRAL, COMERCIAL, Y OFICINAS ZONALES DE LA EPS EMAPA SAN MARTIN S.A. PARA EL PERIODO 01/07/2025 AL 31/07/2025.</t>
        </is>
      </c>
      <c r="J29" s="35" t="n">
        <v>95</v>
      </c>
      <c r="K29" s="22">
        <f>IF('BD6'!J29=90,"AGUA",IF('BD6'!J29=91,"ALCANTARILLADO",IF('BD6'!J29=93,"ALCANTARILLADO",IF('BD6'!J29=95,"ADMIN",IF('BD6'!J29=96,"COMERCIAL","G_Finan")))))</f>
        <v/>
      </c>
      <c r="L29" s="49" t="n">
        <v>14.54</v>
      </c>
      <c r="M29" s="37" t="n"/>
      <c r="N29" s="51" t="n"/>
      <c r="O29" s="51" t="n"/>
    </row>
    <row r="30">
      <c r="A30" s="10">
        <f>IFERROR(VLOOKUP(BD[[#This Row],[BK]],DICT[[EEFF]:[Ppto]],2,FALSE),"No Encontrado")</f>
        <v/>
      </c>
      <c r="B30" s="54">
        <f>MID(BD[[#This Row],[SUC]],2,1)&amp;"-"&amp;BD[[#This Row],[CC]]&amp;"-"&amp;BD[[#This Row],[REGI_RES]]&amp;"-"&amp;MID(BD[[#This Row],[CTA]],1,9)</f>
        <v/>
      </c>
      <c r="C30" t="inlineStr">
        <is>
          <t>651000000 - SEGURO VIDA LEY 688</t>
        </is>
      </c>
      <c r="D30" s="54">
        <f>TRIM(MID('BD6'!E30,3,2))</f>
        <v/>
      </c>
      <c r="E30" s="33" t="inlineStr">
        <is>
          <t xml:space="preserve">  01 - 3 - o/s:/Cmppag:(01)F01486597/747</t>
        </is>
      </c>
      <c r="F30" s="34" t="n">
        <v>45873</v>
      </c>
      <c r="G30" s="54">
        <f>IF(MID(BD[[#This Row],[Suc - Tipo - Nro]],8,2)="11",LEFT(BD[[#This Row],[REGIMEN]], 1) &amp; LEFT(RIGHT(BD[[#This Row],[REGIMEN]], LEN(BD[[#This Row],[REGIMEN]]) - FIND(" ", BD[[#This Row],[REGIMEN]])), 1),"")</f>
        <v/>
      </c>
      <c r="H30" s="54">
        <f>IF(MID(BD[[#This Row],[Suc - Tipo - Nro]],8,2)="11",TRIM(RIGHT(SUBSTITUTE(BD[[#This Row],[Glosa / Proveedor]]," ",REPT(" ",LEN(BD[[#This Row],[Glosa / Proveedor]]))),LEN(BD[[#This Row],[Glosa / Proveedor]])*2)),"")</f>
        <v/>
      </c>
      <c r="I30" s="33" t="inlineStr">
        <is>
          <t>PROTECTA S.A. COMPAÃ‘IA DE SEGUROS Y REASEGUROS PAGO SEGURO DE VIDA LEY 688 PARA EL PERSONAL EMPLEADO Y OBRERO DE SEDE CENTRAL, COMERCIAL, Y OFICINAS ZONALES DE LA EPS EMAPA SAN MARTIN S.A. PARA EL PERIODO 01/07/2025 AL 31/07/2025.</t>
        </is>
      </c>
      <c r="J30" s="35" t="n">
        <v>90</v>
      </c>
      <c r="K30" s="36">
        <f>IF('BD6'!J30=90,"AGUA",IF('BD6'!J30=91,"ALCANTARILLADO",IF('BD6'!J30=93,"ALCANTARILLADO",IF('BD6'!J30=95,"ADMIN",IF('BD6'!J30=96,"COMERCIAL","G_Finan")))))</f>
        <v/>
      </c>
      <c r="L30" s="40" t="n">
        <v>51.71</v>
      </c>
      <c r="M30" s="37" t="n"/>
      <c r="N30" s="51" t="n"/>
      <c r="O30" s="51" t="n"/>
    </row>
    <row r="31">
      <c r="A31" s="42">
        <f>IFERROR(VLOOKUP(BD[[#This Row],[BK]],DICT[[EEFF]:[Ppto]],2,FALSE),"No Encontrado")</f>
        <v/>
      </c>
      <c r="B31">
        <f>MID(BD[[#This Row],[SUC]],2,1)&amp;"-"&amp;BD[[#This Row],[CC]]&amp;"-"&amp;BD[[#This Row],[REGI_RES]]&amp;"-"&amp;MID(BD[[#This Row],[CTA]],1,9)</f>
        <v/>
      </c>
      <c r="C31" t="inlineStr">
        <is>
          <t>651000000 - SEGURO VIDA LEY 688</t>
        </is>
      </c>
      <c r="D31">
        <f>TRIM(MID('BD6'!E31,3,2))</f>
        <v/>
      </c>
      <c r="E31" s="33" t="inlineStr">
        <is>
          <t xml:space="preserve">  01 - 3 - o/s:/Cmppag:(01)F01486597/747</t>
        </is>
      </c>
      <c r="F31" s="32" t="n">
        <v>45873</v>
      </c>
      <c r="G31">
        <f>IF(MID(BD[[#This Row],[Suc - Tipo - Nro]],8,2)="11",LEFT(BD[[#This Row],[REGIMEN]], 1) &amp; LEFT(RIGHT(BD[[#This Row],[REGIMEN]], LEN(BD[[#This Row],[REGIMEN]]) - FIND(" ", BD[[#This Row],[REGIMEN]])), 1),"")</f>
        <v/>
      </c>
      <c r="H31">
        <f>IF(MID(BD[[#This Row],[Suc - Tipo - Nro]],8,2)="11",TRIM(RIGHT(SUBSTITUTE(BD[[#This Row],[Glosa / Proveedor]]," ",REPT(" ",LEN(BD[[#This Row],[Glosa / Proveedor]]))),LEN(BD[[#This Row],[Glosa / Proveedor]])*2)),"")</f>
        <v/>
      </c>
      <c r="I31" s="31" t="inlineStr">
        <is>
          <t>PROTECTA S.A. COMPAÃ‘IA DE SEGUROS Y REASEGUROS PAGO SEGURO DE VIDA LEY 688 PARA EL PERSONAL EMPLEADO Y OBRERO DE SEDE CENTRAL, COMERCIAL, Y OFICINAS ZONALES DE LA EPS EMAPA SAN MARTIN S.A. PARA EL PERIODO 01/07/2025 AL 31/07/2025.</t>
        </is>
      </c>
      <c r="J31" s="38" t="n">
        <v>95</v>
      </c>
      <c r="K31" s="22">
        <f>IF('BD6'!J31=90,"AGUA",IF('BD6'!J31=91,"ALCANTARILLADO",IF('BD6'!J31=93,"ALCANTARILLADO",IF('BD6'!J31=95,"ADMIN",IF('BD6'!J31=96,"COMERCIAL","G_Finan")))))</f>
        <v/>
      </c>
      <c r="L31" s="49" t="n">
        <v>35.75</v>
      </c>
      <c r="M31" s="37" t="n"/>
      <c r="N31" s="51" t="n"/>
      <c r="O31" s="51" t="n"/>
    </row>
    <row r="32">
      <c r="A32">
        <f>IFERROR(VLOOKUP(BD[[#This Row],[BK]],DICT[[EEFF]:[Ppto]],2,FALSE),"No Encontrado")</f>
        <v/>
      </c>
      <c r="B32">
        <f>MID(BD[[#This Row],[SUC]],2,1)&amp;"-"&amp;BD[[#This Row],[CC]]&amp;"-"&amp;BD[[#This Row],[REGI_RES]]&amp;"-"&amp;MID(BD[[#This Row],[CTA]],1,9)</f>
        <v/>
      </c>
      <c r="C32" t="inlineStr">
        <is>
          <t>651000000 - SEGURO VIDA LEY 688</t>
        </is>
      </c>
      <c r="D32">
        <f>TRIM(MID('BD6'!E32,3,2))</f>
        <v/>
      </c>
      <c r="E32" s="33" t="inlineStr">
        <is>
          <t xml:space="preserve">  01 - 3 - o/s:/Cmppag:(01)F01486597/747</t>
        </is>
      </c>
      <c r="F32" s="32" t="n">
        <v>45873</v>
      </c>
      <c r="G32">
        <f>IF(MID(BD[[#This Row],[Suc - Tipo - Nro]],8,2)="11",LEFT(BD[[#This Row],[REGIMEN]], 1) &amp; LEFT(RIGHT(BD[[#This Row],[REGIMEN]], LEN(BD[[#This Row],[REGIMEN]]) - FIND(" ", BD[[#This Row],[REGIMEN]])), 1),"")</f>
        <v/>
      </c>
      <c r="H32">
        <f>IF(MID(BD[[#This Row],[Suc - Tipo - Nro]],8,2)="11",TRIM(RIGHT(SUBSTITUTE(BD[[#This Row],[Glosa / Proveedor]]," ",REPT(" ",LEN(BD[[#This Row],[Glosa / Proveedor]]))),LEN(BD[[#This Row],[Glosa / Proveedor]])*2)),"")</f>
        <v/>
      </c>
      <c r="I32" s="31" t="inlineStr">
        <is>
          <t>PROTECTA S.A. COMPAÃ‘IA DE SEGUROS Y REASEGUROS PAGO SEGURO DE VIDA LEY 688 PARA EL PERSONAL EMPLEADO Y OBRERO DE SEDE CENTRAL, COMERCIAL, Y OFICINAS ZONALES DE LA EPS EMAPA SAN MARTIN S.A. PARA EL PERIODO 01/07/2025 AL 31/07/2025.</t>
        </is>
      </c>
      <c r="J32" s="38" t="n">
        <v>95</v>
      </c>
      <c r="K32" s="22">
        <f>IF('BD6'!J32=90,"AGUA",IF('BD6'!J32=91,"ALCANTARILLADO",IF('BD6'!J32=93,"ALCANTARILLADO",IF('BD6'!J32=95,"ADMIN",IF('BD6'!J32=96,"COMERCIAL","G_Finan")))))</f>
        <v/>
      </c>
      <c r="L32" s="49" t="n">
        <v>102.92</v>
      </c>
      <c r="M32" s="37" t="n"/>
      <c r="N32" s="51" t="n"/>
      <c r="O32" s="51" t="n"/>
    </row>
    <row r="33">
      <c r="A33">
        <f>IFERROR(VLOOKUP(BD[[#This Row],[BK]],DICT[[EEFF]:[Ppto]],2,FALSE),"No Encontrado")</f>
        <v/>
      </c>
      <c r="B33">
        <f>MID(BD[[#This Row],[SUC]],2,1)&amp;"-"&amp;BD[[#This Row],[CC]]&amp;"-"&amp;BD[[#This Row],[REGI_RES]]&amp;"-"&amp;MID(BD[[#This Row],[CTA]],1,9)</f>
        <v/>
      </c>
      <c r="C33" t="inlineStr">
        <is>
          <t>651000000 - SEGURO VIDA LEY 688</t>
        </is>
      </c>
      <c r="D33">
        <f>TRIM(MID('BD6'!E33,3,2))</f>
        <v/>
      </c>
      <c r="E33" s="33" t="inlineStr">
        <is>
          <t xml:space="preserve">  01 - 3 - o/s:/Cmppag:(01)F01486597/747</t>
        </is>
      </c>
      <c r="F33" s="32" t="n">
        <v>45873</v>
      </c>
      <c r="G33">
        <f>IF(MID(BD[[#This Row],[Suc - Tipo - Nro]],8,2)="11",LEFT(BD[[#This Row],[REGIMEN]], 1) &amp; LEFT(RIGHT(BD[[#This Row],[REGIMEN]], LEN(BD[[#This Row],[REGIMEN]]) - FIND(" ", BD[[#This Row],[REGIMEN]])), 1),"")</f>
        <v/>
      </c>
      <c r="H33">
        <f>IF(MID(BD[[#This Row],[Suc - Tipo - Nro]],8,2)="11",TRIM(RIGHT(SUBSTITUTE(BD[[#This Row],[Glosa / Proveedor]]," ",REPT(" ",LEN(BD[[#This Row],[Glosa / Proveedor]]))),LEN(BD[[#This Row],[Glosa / Proveedor]])*2)),"")</f>
        <v/>
      </c>
      <c r="I33" s="31" t="inlineStr">
        <is>
          <t>PROTECTA S.A. COMPAÃ‘IA DE SEGUROS Y REASEGUROS PAGO SEGURO DE VIDA LEY 688 PARA EL PERSONAL EMPLEADO Y OBRERO DE SEDE CENTRAL, COMERCIAL, Y OFICINAS ZONALES DE LA EPS EMAPA SAN MARTIN S.A. PARA EL PERIODO 01/07/2025 AL 31/07/2025.</t>
        </is>
      </c>
      <c r="J33" s="38" t="n">
        <v>95</v>
      </c>
      <c r="K33" s="22">
        <f>IF('BD6'!J33=90,"AGUA",IF('BD6'!J33=91,"ALCANTARILLADO",IF('BD6'!J33=93,"ALCANTARILLADO",IF('BD6'!J33=95,"ADMIN",IF('BD6'!J33=96,"COMERCIAL","G_Finan")))))</f>
        <v/>
      </c>
      <c r="L33" s="49" t="n">
        <v>11.6</v>
      </c>
      <c r="M33" s="37" t="n"/>
      <c r="N33" s="51" t="n"/>
      <c r="O33" s="51" t="n"/>
    </row>
    <row r="34">
      <c r="A34" s="42">
        <f>IFERROR(VLOOKUP(BD[[#This Row],[BK]],DICT[[EEFF]:[Ppto]],2,FALSE),"No Encontrado")</f>
        <v/>
      </c>
      <c r="B34">
        <f>MID(BD[[#This Row],[SUC]],2,1)&amp;"-"&amp;BD[[#This Row],[CC]]&amp;"-"&amp;BD[[#This Row],[REGI_RES]]&amp;"-"&amp;MID(BD[[#This Row],[CTA]],1,9)</f>
        <v/>
      </c>
      <c r="C34" t="inlineStr">
        <is>
          <t>651000000 - SEGURO VIDA LEY 688</t>
        </is>
      </c>
      <c r="D34">
        <f>TRIM(MID('BD6'!E34,3,2))</f>
        <v/>
      </c>
      <c r="E34" s="33" t="inlineStr">
        <is>
          <t xml:space="preserve">  01 - 3 - o/s:/Cmppag:(01)F01486597/747</t>
        </is>
      </c>
      <c r="F34" s="32" t="n">
        <v>45873</v>
      </c>
      <c r="G34">
        <f>IF(MID(BD[[#This Row],[Suc - Tipo - Nro]],8,2)="11",LEFT(BD[[#This Row],[REGIMEN]], 1) &amp; LEFT(RIGHT(BD[[#This Row],[REGIMEN]], LEN(BD[[#This Row],[REGIMEN]]) - FIND(" ", BD[[#This Row],[REGIMEN]])), 1),"")</f>
        <v/>
      </c>
      <c r="H34">
        <f>IF(MID(BD[[#This Row],[Suc - Tipo - Nro]],8,2)="11",TRIM(RIGHT(SUBSTITUTE(BD[[#This Row],[Glosa / Proveedor]]," ",REPT(" ",LEN(BD[[#This Row],[Glosa / Proveedor]]))),LEN(BD[[#This Row],[Glosa / Proveedor]])*2)),"")</f>
        <v/>
      </c>
      <c r="I34" s="31" t="inlineStr">
        <is>
          <t>PROTECTA S.A. COMPAÃ‘IA DE SEGUROS Y REASEGUROS PAGO SEGURO DE VIDA LEY 688 PARA EL PERSONAL EMPLEADO Y OBRERO DE SEDE CENTRAL, COMERCIAL, Y OFICINAS ZONALES DE LA EPS EMAPA SAN MARTIN S.A. PARA EL PERIODO 01/07/2025 AL 31/07/2025.</t>
        </is>
      </c>
      <c r="J34" s="38" t="n">
        <v>95</v>
      </c>
      <c r="K34" s="22">
        <f>IF('BD6'!J34=90,"AGUA",IF('BD6'!J34=91,"ALCANTARILLADO",IF('BD6'!J34=93,"ALCANTARILLADO",IF('BD6'!J34=95,"ADMIN",IF('BD6'!J34=96,"COMERCIAL","G_Finan")))))</f>
        <v/>
      </c>
      <c r="L34" s="49" t="n">
        <v>58.44</v>
      </c>
      <c r="M34" s="37" t="n"/>
      <c r="N34" s="51" t="n"/>
      <c r="O34" s="51" t="n"/>
    </row>
    <row r="35">
      <c r="A35" s="42">
        <f>IFERROR(VLOOKUP(BD[[#This Row],[BK]],DICT[[EEFF]:[Ppto]],2,FALSE),"No Encontrado")</f>
        <v/>
      </c>
      <c r="B35">
        <f>MID(BD[[#This Row],[SUC]],2,1)&amp;"-"&amp;BD[[#This Row],[CC]]&amp;"-"&amp;BD[[#This Row],[REGI_RES]]&amp;"-"&amp;MID(BD[[#This Row],[CTA]],1,9)</f>
        <v/>
      </c>
      <c r="C35" t="inlineStr">
        <is>
          <t>651000000 - SEGURO VIDA LEY 688</t>
        </is>
      </c>
      <c r="D35">
        <f>TRIM(MID('BD6'!E35,3,2))</f>
        <v/>
      </c>
      <c r="E35" s="33" t="inlineStr">
        <is>
          <t xml:space="preserve">  01 - 3 - o/s:/Cmppag:(01)F01486597/747</t>
        </is>
      </c>
      <c r="F35" s="32" t="n">
        <v>45873</v>
      </c>
      <c r="G35">
        <f>IF(MID(BD[[#This Row],[Suc - Tipo - Nro]],8,2)="11",LEFT(BD[[#This Row],[REGIMEN]], 1) &amp; LEFT(RIGHT(BD[[#This Row],[REGIMEN]], LEN(BD[[#This Row],[REGIMEN]]) - FIND(" ", BD[[#This Row],[REGIMEN]])), 1),"")</f>
        <v/>
      </c>
      <c r="H35">
        <f>IF(MID(BD[[#This Row],[Suc - Tipo - Nro]],8,2)="11",TRIM(RIGHT(SUBSTITUTE(BD[[#This Row],[Glosa / Proveedor]]," ",REPT(" ",LEN(BD[[#This Row],[Glosa / Proveedor]]))),LEN(BD[[#This Row],[Glosa / Proveedor]])*2)),"")</f>
        <v/>
      </c>
      <c r="I35" s="31" t="inlineStr">
        <is>
          <t>PROTECTA S.A. COMPAÃ‘IA DE SEGUROS Y REASEGUROS PAGO SEGURO DE VIDA LEY 688 PARA EL PERSONAL EMPLEADO Y OBRERO DE SEDE CENTRAL, COMERCIAL, Y OFICINAS ZONALES DE LA EPS EMAPA SAN MARTIN S.A. PARA EL PERIODO 01/07/2025 AL 31/07/2025.</t>
        </is>
      </c>
      <c r="J35" s="38" t="n">
        <v>95</v>
      </c>
      <c r="K35" s="22">
        <f>IF('BD6'!J35=90,"AGUA",IF('BD6'!J35=91,"ALCANTARILLADO",IF('BD6'!J35=93,"ALCANTARILLADO",IF('BD6'!J35=95,"ADMIN",IF('BD6'!J35=96,"COMERCIAL","G_Finan")))))</f>
        <v/>
      </c>
      <c r="L35" s="49" t="n">
        <v>58.08</v>
      </c>
      <c r="M35" s="37" t="n"/>
      <c r="N35" s="51" t="n"/>
      <c r="O35" s="51" t="n"/>
    </row>
    <row r="36">
      <c r="A36" s="42">
        <f>IFERROR(VLOOKUP(BD[[#This Row],[BK]],DICT[[EEFF]:[Ppto]],2,FALSE),"No Encontrado")</f>
        <v/>
      </c>
      <c r="B36">
        <f>MID(BD[[#This Row],[SUC]],2,1)&amp;"-"&amp;BD[[#This Row],[CC]]&amp;"-"&amp;BD[[#This Row],[REGI_RES]]&amp;"-"&amp;MID(BD[[#This Row],[CTA]],1,9)</f>
        <v/>
      </c>
      <c r="C36" t="inlineStr">
        <is>
          <t>651000000 - SEGURO VIDA LEY 688</t>
        </is>
      </c>
      <c r="D36">
        <f>TRIM(MID('BD6'!E36,3,2))</f>
        <v/>
      </c>
      <c r="E36" s="33" t="inlineStr">
        <is>
          <t xml:space="preserve">  01 - 3 - o/s:/Cmppag:(01)F01486597/747</t>
        </is>
      </c>
      <c r="F36" s="32" t="n">
        <v>45873</v>
      </c>
      <c r="G36">
        <f>IF(MID(BD[[#This Row],[Suc - Tipo - Nro]],8,2)="11",LEFT(BD[[#This Row],[REGIMEN]], 1) &amp; LEFT(RIGHT(BD[[#This Row],[REGIMEN]], LEN(BD[[#This Row],[REGIMEN]]) - FIND(" ", BD[[#This Row],[REGIMEN]])), 1),"")</f>
        <v/>
      </c>
      <c r="H36">
        <f>IF(MID(BD[[#This Row],[Suc - Tipo - Nro]],8,2)="11",TRIM(RIGHT(SUBSTITUTE(BD[[#This Row],[Glosa / Proveedor]]," ",REPT(" ",LEN(BD[[#This Row],[Glosa / Proveedor]]))),LEN(BD[[#This Row],[Glosa / Proveedor]])*2)),"")</f>
        <v/>
      </c>
      <c r="I36" s="31" t="inlineStr">
        <is>
          <t>PROTECTA S.A. COMPAÃ‘IA DE SEGUROS Y REASEGUROS PAGO SEGURO DE VIDA LEY 688 PARA EL PERSONAL EMPLEADO Y OBRERO DE SEDE CENTRAL, COMERCIAL, Y OFICINAS ZONALES DE LA EPS EMAPA SAN MARTIN S.A. PARA EL PERIODO 01/07/2025 AL 31/07/2025.</t>
        </is>
      </c>
      <c r="J36" s="38" t="n">
        <v>95</v>
      </c>
      <c r="K36" s="22">
        <f>IF('BD6'!J36=90,"AGUA",IF('BD6'!J36=91,"ALCANTARILLADO",IF('BD6'!J36=93,"ALCANTARILLADO",IF('BD6'!J36=95,"ADMIN",IF('BD6'!J36=96,"COMERCIAL","G_Finan")))))</f>
        <v/>
      </c>
      <c r="L36" s="49" t="n">
        <v>128.36</v>
      </c>
      <c r="M36" s="37" t="n"/>
      <c r="N36" s="51" t="n"/>
      <c r="O36" s="51" t="n"/>
    </row>
    <row r="37">
      <c r="A37" s="42">
        <f>IFERROR(VLOOKUP(BD[[#This Row],[BK]],DICT[[EEFF]:[Ppto]],2,FALSE),"No Encontrado")</f>
        <v/>
      </c>
      <c r="B37">
        <f>MID(BD[[#This Row],[SUC]],2,1)&amp;"-"&amp;BD[[#This Row],[CC]]&amp;"-"&amp;BD[[#This Row],[REGI_RES]]&amp;"-"&amp;MID(BD[[#This Row],[CTA]],1,9)</f>
        <v/>
      </c>
      <c r="C37" t="inlineStr">
        <is>
          <t>651000000 - SEGURO VIDA LEY 688</t>
        </is>
      </c>
      <c r="D37">
        <f>TRIM(MID('BD6'!E37,3,2))</f>
        <v/>
      </c>
      <c r="E37" s="33" t="inlineStr">
        <is>
          <t xml:space="preserve">  01 - 3 - o/s:/Cmppag:(01)F01486597/747</t>
        </is>
      </c>
      <c r="F37" s="32" t="n">
        <v>45873</v>
      </c>
      <c r="G37">
        <f>IF(MID(BD[[#This Row],[Suc - Tipo - Nro]],8,2)="11",LEFT(BD[[#This Row],[REGIMEN]], 1) &amp; LEFT(RIGHT(BD[[#This Row],[REGIMEN]], LEN(BD[[#This Row],[REGIMEN]]) - FIND(" ", BD[[#This Row],[REGIMEN]])), 1),"")</f>
        <v/>
      </c>
      <c r="H37">
        <f>IF(MID(BD[[#This Row],[Suc - Tipo - Nro]],8,2)="11",TRIM(RIGHT(SUBSTITUTE(BD[[#This Row],[Glosa / Proveedor]]," ",REPT(" ",LEN(BD[[#This Row],[Glosa / Proveedor]]))),LEN(BD[[#This Row],[Glosa / Proveedor]])*2)),"")</f>
        <v/>
      </c>
      <c r="I37" s="31" t="inlineStr">
        <is>
          <t>PROTECTA S.A. COMPAÃ‘IA DE SEGUROS Y REASEGUROS PAGO SEGURO DE VIDA LEY 688 PARA EL PERSONAL EMPLEADO Y OBRERO DE SEDE CENTRAL, COMERCIAL, Y OFICINAS ZONALES DE LA EPS EMAPA SAN MARTIN S.A. PARA EL PERIODO 01/07/2025 AL 31/07/2025.</t>
        </is>
      </c>
      <c r="J37" s="38" t="n">
        <v>95</v>
      </c>
      <c r="K37" s="22">
        <f>IF('BD6'!J37=90,"AGUA",IF('BD6'!J37=91,"ALCANTARILLADO",IF('BD6'!J37=93,"ALCANTARILLADO",IF('BD6'!J37=95,"ADMIN",IF('BD6'!J37=96,"COMERCIAL","G_Finan")))))</f>
        <v/>
      </c>
      <c r="L37" s="49" t="n">
        <v>96.12</v>
      </c>
      <c r="M37" s="37" t="n"/>
      <c r="N37" s="51" t="n"/>
      <c r="O37" s="51" t="n"/>
    </row>
    <row r="38">
      <c r="A38" s="42">
        <f>IFERROR(VLOOKUP(BD[[#This Row],[BK]],DICT[[EEFF]:[Ppto]],2,FALSE),"No Encontrado")</f>
        <v/>
      </c>
      <c r="B38">
        <f>MID(BD[[#This Row],[SUC]],2,1)&amp;"-"&amp;BD[[#This Row],[CC]]&amp;"-"&amp;BD[[#This Row],[REGI_RES]]&amp;"-"&amp;MID(BD[[#This Row],[CTA]],1,9)</f>
        <v/>
      </c>
      <c r="C38" t="inlineStr">
        <is>
          <t>651000000 - SEGURO VIDA LEY 688</t>
        </is>
      </c>
      <c r="D38">
        <f>TRIM(MID('BD6'!E38,3,2))</f>
        <v/>
      </c>
      <c r="E38" s="33" t="inlineStr">
        <is>
          <t xml:space="preserve">  01 - 3 - o/s:/Cmppag:(01)F01486597/747</t>
        </is>
      </c>
      <c r="F38" s="32" t="n">
        <v>45873</v>
      </c>
      <c r="G38">
        <f>IF(MID(BD[[#This Row],[Suc - Tipo - Nro]],8,2)="11",LEFT(BD[[#This Row],[REGIMEN]], 1) &amp; LEFT(RIGHT(BD[[#This Row],[REGIMEN]], LEN(BD[[#This Row],[REGIMEN]]) - FIND(" ", BD[[#This Row],[REGIMEN]])), 1),"")</f>
        <v/>
      </c>
      <c r="H38">
        <f>IF(MID(BD[[#This Row],[Suc - Tipo - Nro]],8,2)="11",TRIM(RIGHT(SUBSTITUTE(BD[[#This Row],[Glosa / Proveedor]]," ",REPT(" ",LEN(BD[[#This Row],[Glosa / Proveedor]]))),LEN(BD[[#This Row],[Glosa / Proveedor]])*2)),"")</f>
        <v/>
      </c>
      <c r="I38" s="31" t="inlineStr">
        <is>
          <t>PROTECTA S.A. COMPAÃ‘IA DE SEGUROS Y REASEGUROS PAGO SEGURO DE VIDA LEY 688 PARA EL PERSONAL EMPLEADO Y OBRERO DE SEDE CENTRAL, COMERCIAL, Y OFICINAS ZONALES DE LA EPS EMAPA SAN MARTIN S.A. PARA EL PERIODO 01/07/2025 AL 31/07/2025.</t>
        </is>
      </c>
      <c r="J38" s="38" t="n">
        <v>90</v>
      </c>
      <c r="K38" s="22">
        <f>IF('BD6'!J38=90,"AGUA",IF('BD6'!J38=91,"ALCANTARILLADO",IF('BD6'!J38=93,"ALCANTARILLADO",IF('BD6'!J38=95,"ADMIN",IF('BD6'!J38=96,"COMERCIAL","G_Finan")))))</f>
        <v/>
      </c>
      <c r="L38" s="49" t="n">
        <v>390.13</v>
      </c>
      <c r="M38" s="37" t="n"/>
      <c r="N38" s="51" t="n"/>
      <c r="O38" s="51" t="n"/>
    </row>
    <row r="39">
      <c r="A39" s="10">
        <f>IFERROR(VLOOKUP(BD[[#This Row],[BK]],DICT[[EEFF]:[Ppto]],2,FALSE),"No Encontrado")</f>
        <v/>
      </c>
      <c r="B39" s="54">
        <f>MID(BD[[#This Row],[SUC]],2,1)&amp;"-"&amp;BD[[#This Row],[CC]]&amp;"-"&amp;BD[[#This Row],[REGI_RES]]&amp;"-"&amp;MID(BD[[#This Row],[CTA]],1,9)</f>
        <v/>
      </c>
      <c r="C39" t="inlineStr">
        <is>
          <t>651000000 - SEGURO VIDA LEY 688</t>
        </is>
      </c>
      <c r="D39" s="54">
        <f>TRIM(MID('BD6'!E39,3,2))</f>
        <v/>
      </c>
      <c r="E39" s="33" t="inlineStr">
        <is>
          <t xml:space="preserve">  01 - 3 - o/s:/Cmppag:(01)F01486597/747</t>
        </is>
      </c>
      <c r="F39" s="34" t="n">
        <v>45873</v>
      </c>
      <c r="G39" s="54">
        <f>IF(MID(BD[[#This Row],[Suc - Tipo - Nro]],8,2)="11",LEFT(BD[[#This Row],[REGIMEN]], 1) &amp; LEFT(RIGHT(BD[[#This Row],[REGIMEN]], LEN(BD[[#This Row],[REGIMEN]]) - FIND(" ", BD[[#This Row],[REGIMEN]])), 1),"")</f>
        <v/>
      </c>
      <c r="H39" s="54">
        <f>IF(MID(BD[[#This Row],[Suc - Tipo - Nro]],8,2)="11",TRIM(RIGHT(SUBSTITUTE(BD[[#This Row],[Glosa / Proveedor]]," ",REPT(" ",LEN(BD[[#This Row],[Glosa / Proveedor]]))),LEN(BD[[#This Row],[Glosa / Proveedor]])*2)),"")</f>
        <v/>
      </c>
      <c r="I39" s="33" t="inlineStr">
        <is>
          <t>PROTECTA S.A. COMPAÃ‘IA DE SEGUROS Y REASEGUROS PAGO SEGURO DE VIDA LEY 688 PARA EL PERSONAL EMPLEADO Y OBRERO DE SEDE CENTRAL, COMERCIAL, Y OFICINAS ZONALES DE LA EPS EMAPA SAN MARTIN S.A. PARA EL PERIODO 01/07/2025 AL 31/07/2025.</t>
        </is>
      </c>
      <c r="J39" s="35" t="n">
        <v>90</v>
      </c>
      <c r="K39" s="36">
        <f>IF('BD6'!J39=90,"AGUA",IF('BD6'!J39=91,"ALCANTARILLADO",IF('BD6'!J39=93,"ALCANTARILLADO",IF('BD6'!J39=95,"ADMIN",IF('BD6'!J39=96,"COMERCIAL","G_Finan")))))</f>
        <v/>
      </c>
      <c r="L39" s="40" t="n">
        <v>59.44</v>
      </c>
      <c r="M39" s="37" t="n"/>
      <c r="N39" s="51" t="n"/>
      <c r="O39" s="51" t="n"/>
    </row>
    <row r="40">
      <c r="A40" s="10">
        <f>IFERROR(VLOOKUP(BD[[#This Row],[BK]],DICT[[EEFF]:[Ppto]],2,FALSE),"No Encontrado")</f>
        <v/>
      </c>
      <c r="B40" s="54">
        <f>MID(BD[[#This Row],[SUC]],2,1)&amp;"-"&amp;BD[[#This Row],[CC]]&amp;"-"&amp;BD[[#This Row],[REGI_RES]]&amp;"-"&amp;MID(BD[[#This Row],[CTA]],1,9)</f>
        <v/>
      </c>
      <c r="C40" t="inlineStr">
        <is>
          <t>651000000 - SEGURO VIDA LEY 688</t>
        </is>
      </c>
      <c r="D40" s="54">
        <f>TRIM(MID('BD6'!E40,3,2))</f>
        <v/>
      </c>
      <c r="E40" s="33" t="inlineStr">
        <is>
          <t xml:space="preserve">  01 - 3 - o/s:/Cmppag:(01)F01486597/747</t>
        </is>
      </c>
      <c r="F40" s="34" t="n">
        <v>45873</v>
      </c>
      <c r="G40" s="54">
        <f>IF(MID(BD[[#This Row],[Suc - Tipo - Nro]],8,2)="11",LEFT(BD[[#This Row],[REGIMEN]], 1) &amp; LEFT(RIGHT(BD[[#This Row],[REGIMEN]], LEN(BD[[#This Row],[REGIMEN]]) - FIND(" ", BD[[#This Row],[REGIMEN]])), 1),"")</f>
        <v/>
      </c>
      <c r="H40" s="54">
        <f>IF(MID(BD[[#This Row],[Suc - Tipo - Nro]],8,2)="11",TRIM(RIGHT(SUBSTITUTE(BD[[#This Row],[Glosa / Proveedor]]," ",REPT(" ",LEN(BD[[#This Row],[Glosa / Proveedor]]))),LEN(BD[[#This Row],[Glosa / Proveedor]])*2)),"")</f>
        <v/>
      </c>
      <c r="I40" s="33" t="inlineStr">
        <is>
          <t>PROTECTA S.A. COMPAÃ‘IA DE SEGUROS Y REASEGUROS PAGO SEGURO DE VIDA LEY 688 PARA EL PERSONAL EMPLEADO Y OBRERO DE SEDE CENTRAL, COMERCIAL, Y OFICINAS ZONALES DE LA EPS EMAPA SAN MARTIN S.A. PARA EL PERIODO 01/07/2025 AL 31/07/2025.</t>
        </is>
      </c>
      <c r="J40" s="35" t="n">
        <v>95</v>
      </c>
      <c r="K40" s="36">
        <f>IF('BD6'!J40=90,"AGUA",IF('BD6'!J40=91,"ALCANTARILLADO",IF('BD6'!J40=93,"ALCANTARILLADO",IF('BD6'!J40=95,"ADMIN",IF('BD6'!J40=96,"COMERCIAL","G_Finan")))))</f>
        <v/>
      </c>
      <c r="L40" s="40" t="n">
        <v>10.36</v>
      </c>
      <c r="M40" s="37" t="n"/>
      <c r="N40" s="51" t="n"/>
      <c r="O40" s="51" t="n"/>
    </row>
    <row r="41">
      <c r="A41" s="42">
        <f>IFERROR(VLOOKUP(BD[[#This Row],[BK]],DICT[[EEFF]:[Ppto]],2,FALSE),"No Encontrado")</f>
        <v/>
      </c>
      <c r="B41">
        <f>MID(BD[[#This Row],[SUC]],2,1)&amp;"-"&amp;BD[[#This Row],[CC]]&amp;"-"&amp;BD[[#This Row],[REGI_RES]]&amp;"-"&amp;MID(BD[[#This Row],[CTA]],1,9)</f>
        <v/>
      </c>
      <c r="C41" t="inlineStr">
        <is>
          <t>651000000 - SEGURO VIDA LEY 688</t>
        </is>
      </c>
      <c r="D41">
        <f>TRIM(MID('BD6'!E41,3,2))</f>
        <v/>
      </c>
      <c r="E41" s="33" t="inlineStr">
        <is>
          <t xml:space="preserve">  01 - 3 - o/s:/Cmppag:(01)F01486597/747</t>
        </is>
      </c>
      <c r="F41" s="32" t="n">
        <v>45873</v>
      </c>
      <c r="G41">
        <f>IF(MID(BD[[#This Row],[Suc - Tipo - Nro]],8,2)="11",LEFT(BD[[#This Row],[REGIMEN]], 1) &amp; LEFT(RIGHT(BD[[#This Row],[REGIMEN]], LEN(BD[[#This Row],[REGIMEN]]) - FIND(" ", BD[[#This Row],[REGIMEN]])), 1),"")</f>
        <v/>
      </c>
      <c r="H41">
        <f>IF(MID(BD[[#This Row],[Suc - Tipo - Nro]],8,2)="11",TRIM(RIGHT(SUBSTITUTE(BD[[#This Row],[Glosa / Proveedor]]," ",REPT(" ",LEN(BD[[#This Row],[Glosa / Proveedor]]))),LEN(BD[[#This Row],[Glosa / Proveedor]])*2)),"")</f>
        <v/>
      </c>
      <c r="I41" s="31" t="inlineStr">
        <is>
          <t>PROTECTA S.A. COMPAÃ‘IA DE SEGUROS Y REASEGUROS PAGO SEGURO DE VIDA LEY 688 PARA EL PERSONAL EMPLEADO Y OBRERO DE SEDE CENTRAL, COMERCIAL, Y OFICINAS ZONALES DE LA EPS EMAPA SAN MARTIN S.A. PARA EL PERIODO 01/07/2025 AL 31/07/2025.</t>
        </is>
      </c>
      <c r="J41" s="38" t="n">
        <v>95</v>
      </c>
      <c r="K41" s="22">
        <f>IF('BD6'!J41=90,"AGUA",IF('BD6'!J41=91,"ALCANTARILLADO",IF('BD6'!J41=93,"ALCANTARILLADO",IF('BD6'!J41=95,"ADMIN",IF('BD6'!J41=96,"COMERCIAL","G_Finan")))))</f>
        <v/>
      </c>
      <c r="L41" s="49" t="n">
        <v>53.49</v>
      </c>
      <c r="M41" s="37" t="n"/>
      <c r="N41" s="51" t="n"/>
      <c r="O41" s="51" t="n"/>
    </row>
    <row r="42">
      <c r="A42" s="10">
        <f>IFERROR(VLOOKUP(BD[[#This Row],[BK]],DICT[[EEFF]:[Ppto]],2,FALSE),"No Encontrado")</f>
        <v/>
      </c>
      <c r="B42" s="54">
        <f>MID(BD[[#This Row],[SUC]],2,1)&amp;"-"&amp;BD[[#This Row],[CC]]&amp;"-"&amp;BD[[#This Row],[REGI_RES]]&amp;"-"&amp;MID(BD[[#This Row],[CTA]],1,9)</f>
        <v/>
      </c>
      <c r="C42" t="inlineStr">
        <is>
          <t>651000000 - SEGURO VIDA LEY 688</t>
        </is>
      </c>
      <c r="D42" s="54">
        <f>TRIM(MID('BD6'!E42,3,2))</f>
        <v/>
      </c>
      <c r="E42" s="33" t="inlineStr">
        <is>
          <t xml:space="preserve">  01 - 3 - o/s:/Cmppag:(01)F01486597/747</t>
        </is>
      </c>
      <c r="F42" s="34" t="n">
        <v>45873</v>
      </c>
      <c r="G42" s="54">
        <f>IF(MID(BD[[#This Row],[Suc - Tipo - Nro]],8,2)="11",LEFT(BD[[#This Row],[REGIMEN]], 1) &amp; LEFT(RIGHT(BD[[#This Row],[REGIMEN]], LEN(BD[[#This Row],[REGIMEN]]) - FIND(" ", BD[[#This Row],[REGIMEN]])), 1),"")</f>
        <v/>
      </c>
      <c r="H42" s="54">
        <f>IF(MID(BD[[#This Row],[Suc - Tipo - Nro]],8,2)="11",TRIM(RIGHT(SUBSTITUTE(BD[[#This Row],[Glosa / Proveedor]]," ",REPT(" ",LEN(BD[[#This Row],[Glosa / Proveedor]]))),LEN(BD[[#This Row],[Glosa / Proveedor]])*2)),"")</f>
        <v/>
      </c>
      <c r="I42" s="33" t="inlineStr">
        <is>
          <t>PROTECTA S.A. COMPAÃ‘IA DE SEGUROS Y REASEGUROS PAGO SEGURO DE VIDA LEY 688 PARA EL PERSONAL EMPLEADO Y OBRERO DE SEDE CENTRAL, COMERCIAL, Y OFICINAS ZONALES DE LA EPS EMAPA SAN MARTIN S.A. PARA EL PERIODO 01/07/2025 AL 31/07/2025.</t>
        </is>
      </c>
      <c r="J42" s="35" t="n">
        <v>95</v>
      </c>
      <c r="K42" s="36">
        <f>IF('BD6'!J42=90,"AGUA",IF('BD6'!J42=91,"ALCANTARILLADO",IF('BD6'!J42=93,"ALCANTARILLADO",IF('BD6'!J42=95,"ADMIN",IF('BD6'!J42=96,"COMERCIAL","G_Finan")))))</f>
        <v/>
      </c>
      <c r="L42" s="40" t="n">
        <v>100.8</v>
      </c>
      <c r="M42" s="37" t="n"/>
      <c r="N42" s="51" t="n"/>
      <c r="O42" s="51" t="n"/>
    </row>
    <row r="43">
      <c r="A43" s="10">
        <f>IFERROR(VLOOKUP(BD[[#This Row],[BK]],DICT[[EEFF]:[Ppto]],2,FALSE),"No Encontrado")</f>
        <v/>
      </c>
      <c r="B43" s="54">
        <f>MID(BD[[#This Row],[SUC]],2,1)&amp;"-"&amp;BD[[#This Row],[CC]]&amp;"-"&amp;BD[[#This Row],[REGI_RES]]&amp;"-"&amp;MID(BD[[#This Row],[CTA]],1,9)</f>
        <v/>
      </c>
      <c r="C43" t="inlineStr">
        <is>
          <t>651000000 - SEGURO VIDA LEY 688</t>
        </is>
      </c>
      <c r="D43" s="54">
        <f>TRIM(MID('BD6'!E43,3,2))</f>
        <v/>
      </c>
      <c r="E43" s="33" t="inlineStr">
        <is>
          <t xml:space="preserve">  01 - 3 - o/s:/Cmppag:(01)F01486597/747</t>
        </is>
      </c>
      <c r="F43" s="34" t="n">
        <v>45873</v>
      </c>
      <c r="G43" s="54">
        <f>IF(MID(BD[[#This Row],[Suc - Tipo - Nro]],8,2)="11",LEFT(BD[[#This Row],[REGIMEN]], 1) &amp; LEFT(RIGHT(BD[[#This Row],[REGIMEN]], LEN(BD[[#This Row],[REGIMEN]]) - FIND(" ", BD[[#This Row],[REGIMEN]])), 1),"")</f>
        <v/>
      </c>
      <c r="H43" s="54">
        <f>IF(MID(BD[[#This Row],[Suc - Tipo - Nro]],8,2)="11",TRIM(RIGHT(SUBSTITUTE(BD[[#This Row],[Glosa / Proveedor]]," ",REPT(" ",LEN(BD[[#This Row],[Glosa / Proveedor]]))),LEN(BD[[#This Row],[Glosa / Proveedor]])*2)),"")</f>
        <v/>
      </c>
      <c r="I43" s="33" t="inlineStr">
        <is>
          <t>PROTECTA S.A. COMPAÃ‘IA DE SEGUROS Y REASEGUROS PAGO SEGURO DE VIDA LEY 688 PARA EL PERSONAL EMPLEADO Y OBRERO DE SEDE CENTRAL, COMERCIAL, Y OFICINAS ZONALES DE LA EPS EMAPA SAN MARTIN S.A. PARA EL PERIODO 01/07/2025 AL 31/07/2025.</t>
        </is>
      </c>
      <c r="J43" s="35" t="n">
        <v>90</v>
      </c>
      <c r="K43" s="36">
        <f>IF('BD6'!J43=90,"AGUA",IF('BD6'!J43=91,"ALCANTARILLADO",IF('BD6'!J43=93,"ALCANTARILLADO",IF('BD6'!J43=95,"ADMIN",IF('BD6'!J43=96,"COMERCIAL","G_Finan")))))</f>
        <v/>
      </c>
      <c r="L43" s="40" t="n">
        <v>19.93</v>
      </c>
      <c r="M43" s="37" t="n"/>
      <c r="N43" s="51" t="n"/>
      <c r="O43" s="51" t="n"/>
    </row>
    <row r="44">
      <c r="A44" s="39">
        <f>IFERROR(VLOOKUP(BD[[#This Row],[BK]],DICT[[EEFF]:[Ppto]],2,FALSE),"No Encontrado")</f>
        <v/>
      </c>
      <c r="B44">
        <f>MID(BD[[#This Row],[SUC]],2,1)&amp;"-"&amp;BD[[#This Row],[CC]]&amp;"-"&amp;BD[[#This Row],[REGI_RES]]&amp;"-"&amp;MID(BD[[#This Row],[CTA]],1,9)</f>
        <v/>
      </c>
      <c r="C44" t="inlineStr">
        <is>
          <t>651000000 - SEGURO VIDA LEY 688</t>
        </is>
      </c>
      <c r="D44">
        <f>TRIM(MID('BD6'!E44,3,2))</f>
        <v/>
      </c>
      <c r="E44" s="33" t="inlineStr">
        <is>
          <t xml:space="preserve">  01 - 3 - o/s:/Cmppag:(01)F01486597/747</t>
        </is>
      </c>
      <c r="F44" s="34" t="n">
        <v>45873</v>
      </c>
      <c r="G44">
        <f>IF(MID(BD[[#This Row],[Suc - Tipo - Nro]],8,2)="11",LEFT(BD[[#This Row],[REGIMEN]], 1) &amp; LEFT(RIGHT(BD[[#This Row],[REGIMEN]], LEN(BD[[#This Row],[REGIMEN]]) - FIND(" ", BD[[#This Row],[REGIMEN]])), 1),"")</f>
        <v/>
      </c>
      <c r="H44">
        <f>IF(MID(BD[[#This Row],[Suc - Tipo - Nro]],8,2)="11",TRIM(RIGHT(SUBSTITUTE(BD[[#This Row],[Glosa / Proveedor]]," ",REPT(" ",LEN(BD[[#This Row],[Glosa / Proveedor]]))),LEN(BD[[#This Row],[Glosa / Proveedor]])*2)),"")</f>
        <v/>
      </c>
      <c r="I44" s="33" t="inlineStr">
        <is>
          <t>PROTECTA S.A. COMPAÃ‘IA DE SEGUROS Y REASEGUROS PAGO SEGURO DE VIDA LEY 688 PARA EL PERSONAL EMPLEADO Y OBRERO DE SEDE CENTRAL, COMERCIAL, Y OFICINAS ZONALES DE LA EPS EMAPA SAN MARTIN S.A. PARA EL PERIODO 01/07/2025 AL 31/07/2025.</t>
        </is>
      </c>
      <c r="J44" s="35" t="n">
        <v>90</v>
      </c>
      <c r="K44" s="22">
        <f>IF('BD6'!J44=90,"AGUA",IF('BD6'!J44=91,"ALCANTARILLADO",IF('BD6'!J44=93,"ALCANTARILLADO",IF('BD6'!J44=95,"ADMIN",IF('BD6'!J44=96,"COMERCIAL","G_Finan")))))</f>
        <v/>
      </c>
      <c r="L44" s="49" t="n">
        <v>26.88</v>
      </c>
      <c r="M44" s="37" t="n"/>
      <c r="N44" s="51" t="n"/>
      <c r="O44" s="51" t="n"/>
    </row>
    <row r="45">
      <c r="A45" s="42">
        <f>IFERROR(VLOOKUP(BD[[#This Row],[BK]],DICT[[EEFF]:[Ppto]],2,FALSE),"No Encontrado")</f>
        <v/>
      </c>
      <c r="B45">
        <f>MID(BD[[#This Row],[SUC]],2,1)&amp;"-"&amp;BD[[#This Row],[CC]]&amp;"-"&amp;BD[[#This Row],[REGI_RES]]&amp;"-"&amp;MID(BD[[#This Row],[CTA]],1,9)</f>
        <v/>
      </c>
      <c r="C45" t="inlineStr">
        <is>
          <t>651000000 - SEGURO VIDA LEY 688</t>
        </is>
      </c>
      <c r="D45">
        <f>TRIM(MID('BD6'!E45,3,2))</f>
        <v/>
      </c>
      <c r="E45" s="33" t="inlineStr">
        <is>
          <t xml:space="preserve">  01 - 3 - o/s:/Cmppag:(01)F01486597/747</t>
        </is>
      </c>
      <c r="F45" s="32" t="n">
        <v>45873</v>
      </c>
      <c r="G45">
        <f>IF(MID(BD[[#This Row],[Suc - Tipo - Nro]],8,2)="11",LEFT(BD[[#This Row],[REGIMEN]], 1) &amp; LEFT(RIGHT(BD[[#This Row],[REGIMEN]], LEN(BD[[#This Row],[REGIMEN]]) - FIND(" ", BD[[#This Row],[REGIMEN]])), 1),"")</f>
        <v/>
      </c>
      <c r="H45">
        <f>IF(MID(BD[[#This Row],[Suc - Tipo - Nro]],8,2)="11",TRIM(RIGHT(SUBSTITUTE(BD[[#This Row],[Glosa / Proveedor]]," ",REPT(" ",LEN(BD[[#This Row],[Glosa / Proveedor]]))),LEN(BD[[#This Row],[Glosa / Proveedor]])*2)),"")</f>
        <v/>
      </c>
      <c r="I45" s="31" t="inlineStr">
        <is>
          <t>PROTECTA S.A. COMPAÃ‘IA DE SEGUROS Y REASEGUROS PAGO SEGURO DE VIDA LEY 688 PARA EL PERSONAL EMPLEADO Y OBRERO DE SEDE CENTRAL, COMERCIAL, Y OFICINAS ZONALES DE LA EPS EMAPA SAN MARTIN S.A. PARA EL PERIODO 01/07/2025 AL 31/07/2025.</t>
        </is>
      </c>
      <c r="J45" s="38" t="n">
        <v>95</v>
      </c>
      <c r="K45" s="22">
        <f>IF('BD6'!J45=90,"AGUA",IF('BD6'!J45=91,"ALCANTARILLADO",IF('BD6'!J45=93,"ALCANTARILLADO",IF('BD6'!J45=95,"ADMIN",IF('BD6'!J45=96,"COMERCIAL","G_Finan")))))</f>
        <v/>
      </c>
      <c r="L45" s="49" t="n">
        <v>25.54</v>
      </c>
      <c r="M45" s="37" t="n"/>
      <c r="N45" s="51" t="n"/>
      <c r="O45" s="51" t="n"/>
    </row>
    <row r="46">
      <c r="A46" s="42">
        <f>IFERROR(VLOOKUP(BD[[#This Row],[BK]],DICT[[EEFF]:[Ppto]],2,FALSE),"No Encontrado")</f>
        <v/>
      </c>
      <c r="B46">
        <f>MID(BD[[#This Row],[SUC]],2,1)&amp;"-"&amp;BD[[#This Row],[CC]]&amp;"-"&amp;BD[[#This Row],[REGI_RES]]&amp;"-"&amp;MID(BD[[#This Row],[CTA]],1,9)</f>
        <v/>
      </c>
      <c r="C46" t="inlineStr">
        <is>
          <t>651000000 - SEGURO VIDA LEY 688</t>
        </is>
      </c>
      <c r="D46">
        <f>TRIM(MID('BD6'!E46,3,2))</f>
        <v/>
      </c>
      <c r="E46" s="33" t="inlineStr">
        <is>
          <t xml:space="preserve">  01 - 3 - o/s:/Cmppag:(01)F01486597/747</t>
        </is>
      </c>
      <c r="F46" s="32" t="n">
        <v>45873</v>
      </c>
      <c r="G46">
        <f>IF(MID(BD[[#This Row],[Suc - Tipo - Nro]],8,2)="11",LEFT(BD[[#This Row],[REGIMEN]], 1) &amp; LEFT(RIGHT(BD[[#This Row],[REGIMEN]], LEN(BD[[#This Row],[REGIMEN]]) - FIND(" ", BD[[#This Row],[REGIMEN]])), 1),"")</f>
        <v/>
      </c>
      <c r="H46">
        <f>IF(MID(BD[[#This Row],[Suc - Tipo - Nro]],8,2)="11",TRIM(RIGHT(SUBSTITUTE(BD[[#This Row],[Glosa / Proveedor]]," ",REPT(" ",LEN(BD[[#This Row],[Glosa / Proveedor]]))),LEN(BD[[#This Row],[Glosa / Proveedor]])*2)),"")</f>
        <v/>
      </c>
      <c r="I46" s="31" t="inlineStr">
        <is>
          <t>PROTECTA S.A. COMPAÃ‘IA DE SEGUROS Y REASEGUROS PAGO SEGURO DE VIDA LEY 688 PARA EL PERSONAL EMPLEADO Y OBRERO DE SEDE CENTRAL, COMERCIAL, Y OFICINAS ZONALES DE LA EPS EMAPA SAN MARTIN S.A. PARA EL PERIODO 01/07/2025 AL 31/07/2025.</t>
        </is>
      </c>
      <c r="J46" s="38" t="n">
        <v>91</v>
      </c>
      <c r="K46" s="22">
        <f>IF('BD6'!J46=90,"AGUA",IF('BD6'!J46=91,"ALCANTARILLADO",IF('BD6'!J46=93,"ALCANTARILLADO",IF('BD6'!J46=95,"ADMIN",IF('BD6'!J46=96,"COMERCIAL","G_Finan")))))</f>
        <v/>
      </c>
      <c r="L46" s="49" t="n">
        <v>10.36</v>
      </c>
      <c r="M46" s="37" t="n"/>
      <c r="N46" s="51" t="n"/>
      <c r="O46" s="51" t="n"/>
    </row>
    <row r="47">
      <c r="A47" s="42">
        <f>IFERROR(VLOOKUP(BD[[#This Row],[BK]],DICT[[EEFF]:[Ppto]],2,FALSE),"No Encontrado")</f>
        <v/>
      </c>
      <c r="B47">
        <f>MID(BD[[#This Row],[SUC]],2,1)&amp;"-"&amp;BD[[#This Row],[CC]]&amp;"-"&amp;BD[[#This Row],[REGI_RES]]&amp;"-"&amp;MID(BD[[#This Row],[CTA]],1,9)</f>
        <v/>
      </c>
      <c r="C47" t="inlineStr">
        <is>
          <t>651000000 - SEGURO VIDA LEY 688</t>
        </is>
      </c>
      <c r="D47">
        <f>TRIM(MID('BD6'!E47,3,2))</f>
        <v/>
      </c>
      <c r="E47" s="33" t="inlineStr">
        <is>
          <t xml:space="preserve">  01 - 3 - o/s:/Cmppag:(01)F01486597/747</t>
        </is>
      </c>
      <c r="F47" s="32" t="n">
        <v>45873</v>
      </c>
      <c r="G47">
        <f>IF(MID(BD[[#This Row],[Suc - Tipo - Nro]],8,2)="11",LEFT(BD[[#This Row],[REGIMEN]], 1) &amp; LEFT(RIGHT(BD[[#This Row],[REGIMEN]], LEN(BD[[#This Row],[REGIMEN]]) - FIND(" ", BD[[#This Row],[REGIMEN]])), 1),"")</f>
        <v/>
      </c>
      <c r="H47">
        <f>IF(MID(BD[[#This Row],[Suc - Tipo - Nro]],8,2)="11",TRIM(RIGHT(SUBSTITUTE(BD[[#This Row],[Glosa / Proveedor]]," ",REPT(" ",LEN(BD[[#This Row],[Glosa / Proveedor]]))),LEN(BD[[#This Row],[Glosa / Proveedor]])*2)),"")</f>
        <v/>
      </c>
      <c r="I47" s="31" t="inlineStr">
        <is>
          <t>PROTECTA S.A. COMPAÃ‘IA DE SEGUROS Y REASEGUROS PAGO SEGURO DE VIDA LEY 688 PARA EL PERSONAL EMPLEADO Y OBRERO DE SEDE CENTRAL, COMERCIAL, Y OFICINAS ZONALES DE LA EPS EMAPA SAN MARTIN S.A. PARA EL PERIODO 01/07/2025 AL 31/07/2025.</t>
        </is>
      </c>
      <c r="J47" s="38" t="n">
        <v>95</v>
      </c>
      <c r="K47" s="22">
        <f>IF('BD6'!J47=90,"AGUA",IF('BD6'!J47=91,"ALCANTARILLADO",IF('BD6'!J47=93,"ALCANTARILLADO",IF('BD6'!J47=95,"ADMIN",IF('BD6'!J47=96,"COMERCIAL","G_Finan")))))</f>
        <v/>
      </c>
      <c r="L47" s="49" t="n">
        <v>102.33</v>
      </c>
      <c r="M47" s="37" t="n"/>
      <c r="N47" s="51" t="n"/>
      <c r="O47" s="51" t="n"/>
    </row>
    <row r="48">
      <c r="A48" s="10">
        <f>IFERROR(VLOOKUP(BD[[#This Row],[BK]],DICT[[EEFF]:[Ppto]],2,FALSE),"No Encontrado")</f>
        <v/>
      </c>
      <c r="B48" s="54">
        <f>MID(BD[[#This Row],[SUC]],2,1)&amp;"-"&amp;BD[[#This Row],[CC]]&amp;"-"&amp;BD[[#This Row],[REGI_RES]]&amp;"-"&amp;MID(BD[[#This Row],[CTA]],1,9)</f>
        <v/>
      </c>
      <c r="C48" t="inlineStr">
        <is>
          <t>639900005 - ALIMENTOS</t>
        </is>
      </c>
      <c r="D48" s="54">
        <f>TRIM(MID('BD6'!E48,3,2))</f>
        <v/>
      </c>
      <c r="E48" s="33" t="inlineStr">
        <is>
          <t xml:space="preserve">  01 - 3 - o/s:/Cmppag:(01)E00112/717</t>
        </is>
      </c>
      <c r="F48" s="34" t="n">
        <v>45883</v>
      </c>
      <c r="G48" s="54">
        <f>IF(MID(BD[[#This Row],[Suc - Tipo - Nro]],8,2)="11",LEFT(BD[[#This Row],[REGIMEN]], 1) &amp; LEFT(RIGHT(BD[[#This Row],[REGIMEN]], LEN(BD[[#This Row],[REGIMEN]]) - FIND(" ", BD[[#This Row],[REGIMEN]])), 1),"")</f>
        <v/>
      </c>
      <c r="H48" s="54">
        <f>IF(MID(BD[[#This Row],[Suc - Tipo - Nro]],8,2)="11",TRIM(RIGHT(SUBSTITUTE(BD[[#This Row],[Glosa / Proveedor]]," ",REPT(" ",LEN(BD[[#This Row],[Glosa / Proveedor]]))),LEN(BD[[#This Row],[Glosa / Proveedor]])*2)),"")</f>
        <v/>
      </c>
      <c r="I48" s="33" t="inlineStr">
        <is>
          <t>VELA RENGIFO KARINA SERVICIO DE CONSUMO DE ALIMENTO (07 UNIDADES DE ALIMENTO) PARA EL PERSONAL DE CAMPO QUE REALIZAN TRABAJOS DE REPARACION DE TUBO DE AGUA POTBALE Y ALCANTARILLADO SANITARIO, REPRATO DE AGUA EN CAMION CISTERNA EN HORARIO CORRIDO Y FUERA DE HORARIO.</t>
        </is>
      </c>
      <c r="J48" s="35" t="n">
        <v>90</v>
      </c>
      <c r="K48" s="36">
        <f>IF('BD6'!J48=90,"AGUA",IF('BD6'!J48=91,"ALCANTARILLADO",IF('BD6'!J48=93,"ALCANTARILLADO",IF('BD6'!J48=95,"ADMIN",IF('BD6'!J48=96,"COMERCIAL","G_Finan")))))</f>
        <v/>
      </c>
      <c r="L48" s="40" t="n">
        <v>56</v>
      </c>
      <c r="M48" s="37" t="n"/>
      <c r="N48" s="51" t="n"/>
      <c r="O48" s="51" t="n"/>
    </row>
    <row r="49">
      <c r="A49" s="39">
        <f>IFERROR(VLOOKUP(BD[[#This Row],[BK]],DICT[[EEFF]:[Ppto]],2,FALSE),"No Encontrado")</f>
        <v/>
      </c>
      <c r="B49">
        <f>MID(BD[[#This Row],[SUC]],2,1)&amp;"-"&amp;BD[[#This Row],[CC]]&amp;"-"&amp;BD[[#This Row],[REGI_RES]]&amp;"-"&amp;MID(BD[[#This Row],[CTA]],1,9)</f>
        <v/>
      </c>
      <c r="C49" t="inlineStr">
        <is>
          <t>638200000 - OPERATIVOS</t>
        </is>
      </c>
      <c r="D49">
        <f>TRIM(MID('BD6'!E49,3,2))</f>
        <v/>
      </c>
      <c r="E49" s="33" t="inlineStr">
        <is>
          <t xml:space="preserve">  01 - 3 - o/s:/Cmppag:(01)E00112/681</t>
        </is>
      </c>
      <c r="F49" s="34" t="n">
        <v>45887</v>
      </c>
      <c r="G49">
        <f>IF(MID(BD[[#This Row],[Suc - Tipo - Nro]],8,2)="11",LEFT(BD[[#This Row],[REGIMEN]], 1) &amp; LEFT(RIGHT(BD[[#This Row],[REGIMEN]], LEN(BD[[#This Row],[REGIMEN]]) - FIND(" ", BD[[#This Row],[REGIMEN]])), 1),"")</f>
        <v/>
      </c>
      <c r="H49">
        <f>IF(MID(BD[[#This Row],[Suc - Tipo - Nro]],8,2)="11",TRIM(RIGHT(SUBSTITUTE(BD[[#This Row],[Glosa / Proveedor]]," ",REPT(" ",LEN(BD[[#This Row],[Glosa / Proveedor]]))),LEN(BD[[#This Row],[Glosa / Proveedor]])*2)),"")</f>
        <v/>
      </c>
      <c r="I49" s="33" t="inlineStr">
        <is>
          <t>MORI ROMERO ALEN SERVICIOS DE CHOFER Y/O CONDUCTOR DE MAQUINARIA PESADA (CAMIÃ“N CISTERNA Y CAMIÃ“N), CONTROLADOR DE LLENADO DE CISTERNAS YAPOYO PARA EL REPARTO DE AGUA EN CAMIÃ“N CISTERNA, DE LA OFICINA DE DISTRIBUCIÃ“N Y RECOLECCIÃ“N DE EMAPA SAN MARTÃN S.A, CORRESPONDIENTE AL PRIMER ENTREGABLE.</t>
        </is>
      </c>
      <c r="J49" s="35" t="n">
        <v>90</v>
      </c>
      <c r="K49" s="22">
        <f>IF('BD6'!J49=90,"AGUA",IF('BD6'!J49=91,"ALCANTARILLADO",IF('BD6'!J49=93,"ALCANTARILLADO",IF('BD6'!J49=95,"ADMIN",IF('BD6'!J49=96,"COMERCIAL","G_Finan")))))</f>
        <v/>
      </c>
      <c r="L49" s="49" t="n">
        <v>7263</v>
      </c>
      <c r="M49" s="37" t="n"/>
      <c r="N49" s="51" t="n"/>
      <c r="O49" s="51" t="n"/>
    </row>
    <row r="50">
      <c r="A50" s="10">
        <f>IFERROR(VLOOKUP(BD[[#This Row],[BK]],DICT[[EEFF]:[Ppto]],2,FALSE),"No Encontrado")</f>
        <v/>
      </c>
      <c r="B50" s="54">
        <f>MID(BD[[#This Row],[SUC]],2,1)&amp;"-"&amp;BD[[#This Row],[CC]]&amp;"-"&amp;BD[[#This Row],[REGI_RES]]&amp;"-"&amp;MID(BD[[#This Row],[CTA]],1,9)</f>
        <v/>
      </c>
      <c r="C50" t="inlineStr">
        <is>
          <t>638200000 - OPERATIVOS</t>
        </is>
      </c>
      <c r="D50" s="54">
        <f>TRIM(MID('BD6'!E50,3,2))</f>
        <v/>
      </c>
      <c r="E50" s="33" t="inlineStr">
        <is>
          <t xml:space="preserve">  01 - 3 - o/s:/Cmppag:(01)E0013/701</t>
        </is>
      </c>
      <c r="F50" s="34" t="n">
        <v>45887</v>
      </c>
      <c r="G50" s="54">
        <f>IF(MID(BD[[#This Row],[Suc - Tipo - Nro]],8,2)="11",LEFT(BD[[#This Row],[REGIMEN]], 1) &amp; LEFT(RIGHT(BD[[#This Row],[REGIMEN]], LEN(BD[[#This Row],[REGIMEN]]) - FIND(" ", BD[[#This Row],[REGIMEN]])), 1),"")</f>
        <v/>
      </c>
      <c r="H50" s="54">
        <f>IF(MID(BD[[#This Row],[Suc - Tipo - Nro]],8,2)="11",TRIM(RIGHT(SUBSTITUTE(BD[[#This Row],[Glosa / Proveedor]]," ",REPT(" ",LEN(BD[[#This Row],[Glosa / Proveedor]]))),LEN(BD[[#This Row],[Glosa / Proveedor]])*2)),"")</f>
        <v/>
      </c>
      <c r="I50" s="33" t="inlineStr">
        <is>
          <t>RAMIREZ CAHUAZA LUIS ALBERTO SERVICIO DE OPERADOR, CHOFER Y/O CONDUCTOR DE MAQUINARIA PESADA (RETROEXCAVADORA Y CAMIÃ“N CISTERNA) Y PERSONAL DE CAMPO PARA LA OFICINA DE DISTRIBUCIÃ“N YRECOLECCIÃ“N DE LA EPS EMAPA SAN MARTÃN S.A-PRIMER ENTREGABLE.</t>
        </is>
      </c>
      <c r="J50" s="35" t="n">
        <v>90</v>
      </c>
      <c r="K50" s="36">
        <f>IF('BD6'!J50=90,"AGUA",IF('BD6'!J50=91,"ALCANTARILLADO",IF('BD6'!J50=93,"ALCANTARILLADO",IF('BD6'!J50=95,"ADMIN",IF('BD6'!J50=96,"COMERCIAL","G_Finan")))))</f>
        <v/>
      </c>
      <c r="L50" s="40" t="n">
        <v>4902</v>
      </c>
      <c r="M50" s="37" t="n"/>
      <c r="N50" s="51" t="n"/>
      <c r="O50" s="51" t="n"/>
    </row>
    <row r="51">
      <c r="A51" s="10">
        <f>IFERROR(VLOOKUP(BD[[#This Row],[BK]],DICT[[EEFF]:[Ppto]],2,FALSE),"No Encontrado")</f>
        <v/>
      </c>
      <c r="B51" s="54">
        <f>MID(BD[[#This Row],[SUC]],2,1)&amp;"-"&amp;BD[[#This Row],[CC]]&amp;"-"&amp;BD[[#This Row],[REGI_RES]]&amp;"-"&amp;MID(BD[[#This Row],[CTA]],1,9)</f>
        <v/>
      </c>
      <c r="C51" t="inlineStr">
        <is>
          <t>632110002 - HONORARIOS PROFESIONALES VARIOS</t>
        </is>
      </c>
      <c r="D51" s="54">
        <f>TRIM(MID('BD6'!E51,3,2))</f>
        <v/>
      </c>
      <c r="E51" s="33" t="inlineStr">
        <is>
          <t xml:space="preserve">  01 - 3 - o/s:/Cmppag:(01)E0017/682</t>
        </is>
      </c>
      <c r="F51" s="34" t="n">
        <v>45888</v>
      </c>
      <c r="G51" s="54">
        <f>IF(MID(BD[[#This Row],[Suc - Tipo - Nro]],8,2)="11",LEFT(BD[[#This Row],[REGIMEN]], 1) &amp; LEFT(RIGHT(BD[[#This Row],[REGIMEN]], LEN(BD[[#This Row],[REGIMEN]]) - FIND(" ", BD[[#This Row],[REGIMEN]])), 1),"")</f>
        <v/>
      </c>
      <c r="H51" s="54">
        <f>IF(MID(BD[[#This Row],[Suc - Tipo - Nro]],8,2)="11",TRIM(RIGHT(SUBSTITUTE(BD[[#This Row],[Glosa / Proveedor]]," ",REPT(" ",LEN(BD[[#This Row],[Glosa / Proveedor]]))),LEN(BD[[#This Row],[Glosa / Proveedor]])*2)),"")</f>
        <v/>
      </c>
      <c r="I51" s="33" t="inlineStr">
        <is>
          <t>LEVEAU RAMIREZ JUNIOR CONSULTORIA DE SUPERVISION EN ACTIVIDADES OPERACIONALES DE MANTENIMIENTO PREVENTIVO Y CORRECTIVO DE LOS SISTEMAS DE DISTRIBUCIÃ“N DE AGUA POTABLE Y DEL SISTEMA DE COLECTORES Y ALCANTARILLADO SANITARIO, CORRESPONDIENTE AL PRIMER ENTREGABLE.</t>
        </is>
      </c>
      <c r="J51" s="35" t="n">
        <v>90</v>
      </c>
      <c r="K51" s="36">
        <f>IF('BD6'!J51=90,"AGUA",IF('BD6'!J51=91,"ALCANTARILLADO",IF('BD6'!J51=93,"ALCANTARILLADO",IF('BD6'!J51=95,"ADMIN",IF('BD6'!J51=96,"COMERCIAL","G_Finan")))))</f>
        <v/>
      </c>
      <c r="L51" s="40" t="n">
        <v>3112</v>
      </c>
      <c r="M51" s="37" t="n"/>
      <c r="N51" s="51" t="n"/>
      <c r="O51" s="51" t="n"/>
    </row>
    <row r="52">
      <c r="A52">
        <f>IFERROR(VLOOKUP(BD[[#This Row],[BK]],DICT[[EEFF]:[Ppto]],2,FALSE),"No Encontrado")</f>
        <v/>
      </c>
      <c r="B52">
        <f>MID(BD[[#This Row],[SUC]],2,1)&amp;"-"&amp;BD[[#This Row],[CC]]&amp;"-"&amp;BD[[#This Row],[REGI_RES]]&amp;"-"&amp;MID(BD[[#This Row],[CTA]],1,9)</f>
        <v/>
      </c>
      <c r="C52" t="inlineStr">
        <is>
          <t>632110002 - HONORARIOS PROFESIONALES VARIOS</t>
        </is>
      </c>
      <c r="D52">
        <f>TRIM(MID('BD6'!E52,3,2))</f>
        <v/>
      </c>
      <c r="E52" s="33" t="inlineStr">
        <is>
          <t xml:space="preserve">  01 - 3 - o/s:/Cmppag:(02)E001237/693</t>
        </is>
      </c>
      <c r="F52" s="32" t="n">
        <v>45888</v>
      </c>
      <c r="G52">
        <f>IF(MID(BD[[#This Row],[Suc - Tipo - Nro]],8,2)="11",LEFT(BD[[#This Row],[REGIMEN]], 1) &amp; LEFT(RIGHT(BD[[#This Row],[REGIMEN]], LEN(BD[[#This Row],[REGIMEN]]) - FIND(" ", BD[[#This Row],[REGIMEN]])), 1),"")</f>
        <v/>
      </c>
      <c r="H52">
        <f>IF(MID(BD[[#This Row],[Suc - Tipo - Nro]],8,2)="11",TRIM(RIGHT(SUBSTITUTE(BD[[#This Row],[Glosa / Proveedor]]," ",REPT(" ",LEN(BD[[#This Row],[Glosa / Proveedor]]))),LEN(BD[[#This Row],[Glosa / Proveedor]])*2)),"")</f>
        <v/>
      </c>
      <c r="I52" s="31" t="inlineStr">
        <is>
          <t>RUIZ SANTILLAN ENITH MERCEDES ASESORIA LEGAL EXTERNA A LA SECRETARIA TECNICA ALTERNA DE LA EPS EMAPA SAN MARTIN S.A.</t>
        </is>
      </c>
      <c r="J52" s="38" t="n">
        <v>95</v>
      </c>
      <c r="K52" s="22">
        <f>IF('BD6'!J52=90,"AGUA",IF('BD6'!J52=91,"ALCANTARILLADO",IF('BD6'!J52=93,"ALCANTARILLADO",IF('BD6'!J52=95,"ADMIN",IF('BD6'!J52=96,"COMERCIAL","G_Finan")))))</f>
        <v/>
      </c>
      <c r="L52" s="49" t="n">
        <v>1000</v>
      </c>
      <c r="M52" s="37" t="n"/>
      <c r="N52" s="51" t="n"/>
      <c r="O52" s="51" t="n"/>
    </row>
    <row r="53">
      <c r="A53">
        <f>IFERROR(VLOOKUP(BD[[#This Row],[BK]],DICT[[EEFF]:[Ppto]],2,FALSE),"No Encontrado")</f>
        <v/>
      </c>
      <c r="B53">
        <f>MID(BD[[#This Row],[SUC]],2,1)&amp;"-"&amp;BD[[#This Row],[CC]]&amp;"-"&amp;BD[[#This Row],[REGI_RES]]&amp;"-"&amp;MID(BD[[#This Row],[CTA]],1,9)</f>
        <v/>
      </c>
      <c r="C53" t="inlineStr">
        <is>
          <t>638200000 - OPERATIVOS</t>
        </is>
      </c>
      <c r="D53">
        <f>TRIM(MID('BD6'!E53,3,2))</f>
        <v/>
      </c>
      <c r="E53" s="33" t="inlineStr">
        <is>
          <t xml:space="preserve">  01 - 3 - o/s:/Cmppag:(01)E0019/684</t>
        </is>
      </c>
      <c r="F53" s="32" t="n">
        <v>45889</v>
      </c>
      <c r="G53">
        <f>IF(MID(BD[[#This Row],[Suc - Tipo - Nro]],8,2)="11",LEFT(BD[[#This Row],[REGIMEN]], 1) &amp; LEFT(RIGHT(BD[[#This Row],[REGIMEN]], LEN(BD[[#This Row],[REGIMEN]]) - FIND(" ", BD[[#This Row],[REGIMEN]])), 1),"")</f>
        <v/>
      </c>
      <c r="H53">
        <f>IF(MID(BD[[#This Row],[Suc - Tipo - Nro]],8,2)="11",TRIM(RIGHT(SUBSTITUTE(BD[[#This Row],[Glosa / Proveedor]]," ",REPT(" ",LEN(BD[[#This Row],[Glosa / Proveedor]]))),LEN(BD[[#This Row],[Glosa / Proveedor]])*2)),"")</f>
        <v/>
      </c>
      <c r="I53" s="31" t="inlineStr">
        <is>
          <t>PAIMA DIAZ JUAN TEOFILO SERVICIO DE PERSONAL OPERARIO PARA EL SERVICIO DE REPARACIÃ“N DE FUGAS DE AGUA POTABLE EN REDES DE DISTRIBUCIÃ“N,CONEXIONES DOMICILIARIAS Y CAJAS DE REGISTRO DE AGUA POTABLE PARA LA OFICINA DE DISTRIBUCIÃ“N Y RECOLECCIÃ“N DE EMAPA SAN MARTÃN S.A., CORRESPONDIENTE AL PRIMER ENTREGABLE.</t>
        </is>
      </c>
      <c r="J53" s="38" t="n">
        <v>90</v>
      </c>
      <c r="K53" s="22">
        <f>IF('BD6'!J53=90,"AGUA",IF('BD6'!J53=91,"ALCANTARILLADO",IF('BD6'!J53=93,"ALCANTARILLADO",IF('BD6'!J53=95,"ADMIN",IF('BD6'!J53=96,"COMERCIAL","G_Finan")))))</f>
        <v/>
      </c>
      <c r="L53" s="49" t="n">
        <v>7083</v>
      </c>
      <c r="M53" s="37" t="n"/>
      <c r="N53" s="51" t="n"/>
      <c r="O53" s="51" t="n"/>
    </row>
    <row r="54">
      <c r="A54" s="42">
        <f>IFERROR(VLOOKUP(BD[[#This Row],[BK]],DICT[[EEFF]:[Ppto]],2,FALSE),"No Encontrado")</f>
        <v/>
      </c>
      <c r="B54">
        <f>MID(BD[[#This Row],[SUC]],2,1)&amp;"-"&amp;BD[[#This Row],[CC]]&amp;"-"&amp;BD[[#This Row],[REGI_RES]]&amp;"-"&amp;MID(BD[[#This Row],[CTA]],1,9)</f>
        <v/>
      </c>
      <c r="C54" t="inlineStr">
        <is>
          <t>638200000 - OPERATIVOS</t>
        </is>
      </c>
      <c r="D54">
        <f>TRIM(MID('BD6'!E54,3,2))</f>
        <v/>
      </c>
      <c r="E54" s="33" t="inlineStr">
        <is>
          <t xml:space="preserve">  01 - 3 - o/s:/Cmppag:(01)E0012/689</t>
        </is>
      </c>
      <c r="F54" s="32" t="n">
        <v>45889</v>
      </c>
      <c r="G54">
        <f>IF(MID(BD[[#This Row],[Suc - Tipo - Nro]],8,2)="11",LEFT(BD[[#This Row],[REGIMEN]], 1) &amp; LEFT(RIGHT(BD[[#This Row],[REGIMEN]], LEN(BD[[#This Row],[REGIMEN]]) - FIND(" ", BD[[#This Row],[REGIMEN]])), 1),"")</f>
        <v/>
      </c>
      <c r="H54">
        <f>IF(MID(BD[[#This Row],[Suc - Tipo - Nro]],8,2)="11",TRIM(RIGHT(SUBSTITUTE(BD[[#This Row],[Glosa / Proveedor]]," ",REPT(" ",LEN(BD[[#This Row],[Glosa / Proveedor]]))),LEN(BD[[#This Row],[Glosa / Proveedor]])*2)),"")</f>
        <v/>
      </c>
      <c r="I54" s="31" t="inlineStr">
        <is>
          <t>SANCHEZ GARCIA VICTOR RUSBER TUBERIAS DE ALCANTARILLADO SANITARIODESATORO EN BUZONES COLECTORES, REDES Y CAJAS DE REGISTRO DE ALCANTARILLADO ENTARAPOTO, MORALES Y LA BANDA DE SHILCAYO DE EMAPA DEL MES AGOSTO.</t>
        </is>
      </c>
      <c r="J54" s="38" t="n">
        <v>90</v>
      </c>
      <c r="K54" s="22">
        <f>IF('BD6'!J54=90,"AGUA",IF('BD6'!J54=91,"ALCANTARILLADO",IF('BD6'!J54=93,"ALCANTARILLADO",IF('BD6'!J54=95,"ADMIN",IF('BD6'!J54=96,"COMERCIAL","G_Finan")))))</f>
        <v/>
      </c>
      <c r="L54" s="49" t="n">
        <v>7083</v>
      </c>
      <c r="M54" s="37" t="n"/>
      <c r="N54" s="51" t="n"/>
      <c r="O54" s="51" t="n"/>
    </row>
    <row r="55">
      <c r="A55" s="10">
        <f>IFERROR(VLOOKUP(BD[[#This Row],[BK]],DICT[[EEFF]:[Ppto]],2,FALSE),"No Encontrado")</f>
        <v/>
      </c>
      <c r="B55" s="54">
        <f>MID(BD[[#This Row],[SUC]],2,1)&amp;"-"&amp;BD[[#This Row],[CC]]&amp;"-"&amp;BD[[#This Row],[REGI_RES]]&amp;"-"&amp;MID(BD[[#This Row],[CTA]],1,9)</f>
        <v/>
      </c>
      <c r="C55" t="inlineStr">
        <is>
          <t>638200000 - OPERATIVOS</t>
        </is>
      </c>
      <c r="D55" s="54">
        <f>TRIM(MID('BD6'!E55,3,2))</f>
        <v/>
      </c>
      <c r="E55" s="33" t="inlineStr">
        <is>
          <t xml:space="preserve">  01 - 3 - o/s:/Cmppag:(01)E0018/499</t>
        </is>
      </c>
      <c r="F55" s="34" t="n">
        <v>45890</v>
      </c>
      <c r="G55" s="54">
        <f>IF(MID(BD[[#This Row],[Suc - Tipo - Nro]],8,2)="11",LEFT(BD[[#This Row],[REGIMEN]], 1) &amp; LEFT(RIGHT(BD[[#This Row],[REGIMEN]], LEN(BD[[#This Row],[REGIMEN]]) - FIND(" ", BD[[#This Row],[REGIMEN]])), 1),"")</f>
        <v/>
      </c>
      <c r="H55" s="54">
        <f>IF(MID(BD[[#This Row],[Suc - Tipo - Nro]],8,2)="11",TRIM(RIGHT(SUBSTITUTE(BD[[#This Row],[Glosa / Proveedor]]," ",REPT(" ",LEN(BD[[#This Row],[Glosa / Proveedor]]))),LEN(BD[[#This Row],[Glosa / Proveedor]])*2)),"")</f>
        <v/>
      </c>
      <c r="I55" s="33" t="inlineStr">
        <is>
          <t>RAMIREZ TORRES LUIS ALBERTO CONTRATACION DE SERVICIO PARA LABORES OPERATIVAS EN LA OFICINA DE CATASTRO TÃ‰CNICO DE LA EPS EMAPA SAN MARTIN S.A., CORRESPONDIENTE AL TERCER ENTREGABLE.</t>
        </is>
      </c>
      <c r="J55" s="35" t="n">
        <v>95</v>
      </c>
      <c r="K55" s="36">
        <f>IF('BD6'!J55=90,"AGUA",IF('BD6'!J55=91,"ALCANTARILLADO",IF('BD6'!J55=93,"ALCANTARILLADO",IF('BD6'!J55=95,"ADMIN",IF('BD6'!J55=96,"COMERCIAL","G_Finan")))))</f>
        <v/>
      </c>
      <c r="L55" s="40" t="n">
        <v>1250</v>
      </c>
      <c r="M55" s="37" t="n"/>
      <c r="N55" s="51" t="n"/>
      <c r="O55" s="51" t="n"/>
    </row>
    <row r="56">
      <c r="A56">
        <f>IFERROR(VLOOKUP(BD[[#This Row],[BK]],DICT[[EEFF]:[Ppto]],2,FALSE),"No Encontrado")</f>
        <v/>
      </c>
      <c r="B56">
        <f>MID(BD[[#This Row],[SUC]],2,1)&amp;"-"&amp;BD[[#This Row],[CC]]&amp;"-"&amp;BD[[#This Row],[REGI_RES]]&amp;"-"&amp;MID(BD[[#This Row],[CTA]],1,9)</f>
        <v/>
      </c>
      <c r="C56" t="inlineStr">
        <is>
          <t>638200000 - OPERATIVOS</t>
        </is>
      </c>
      <c r="D56">
        <f>TRIM(MID('BD6'!E56,3,2))</f>
        <v/>
      </c>
      <c r="E56" s="33" t="inlineStr">
        <is>
          <t xml:space="preserve">  01 - 3 - o/s:/Cmppag:(01)E00111/613</t>
        </is>
      </c>
      <c r="F56" s="32" t="n">
        <v>45890</v>
      </c>
      <c r="G56">
        <f>IF(MID(BD[[#This Row],[Suc - Tipo - Nro]],8,2)="11",LEFT(BD[[#This Row],[REGIMEN]], 1) &amp; LEFT(RIGHT(BD[[#This Row],[REGIMEN]], LEN(BD[[#This Row],[REGIMEN]]) - FIND(" ", BD[[#This Row],[REGIMEN]])), 1),"")</f>
        <v/>
      </c>
      <c r="H56">
        <f>IF(MID(BD[[#This Row],[Suc - Tipo - Nro]],8,2)="11",TRIM(RIGHT(SUBSTITUTE(BD[[#This Row],[Glosa / Proveedor]]," ",REPT(" ",LEN(BD[[#This Row],[Glosa / Proveedor]]))),LEN(BD[[#This Row],[Glosa / Proveedor]])*2)),"")</f>
        <v/>
      </c>
      <c r="I56" s="31" t="inlineStr">
        <is>
          <t>PAREDES ALEGRIA DAVID ABNER SERVICIO DE MANTENIMENTO Y OPERACIÃ“N DE LA CAPTACION DE AGUA SHILCAYO DE LA EPS EMAPA SAN MARTIN S.A., CORRESPONDIENTE AL SEGUNDO ENTREGABLE.</t>
        </is>
      </c>
      <c r="J56" s="38" t="n">
        <v>90</v>
      </c>
      <c r="K56" s="22">
        <f>IF('BD6'!J56=90,"AGUA",IF('BD6'!J56=91,"ALCANTARILLADO",IF('BD6'!J56=93,"ALCANTARILLADO",IF('BD6'!J56=95,"ADMIN",IF('BD6'!J56=96,"COMERCIAL","G_Finan")))))</f>
        <v/>
      </c>
      <c r="L56" s="49" t="n">
        <v>2604.49</v>
      </c>
      <c r="M56" s="37" t="n"/>
      <c r="N56" s="51" t="n"/>
      <c r="O56" s="51" t="n"/>
    </row>
    <row r="57">
      <c r="A57" s="42">
        <f>IFERROR(VLOOKUP(BD[[#This Row],[BK]],DICT[[EEFF]:[Ppto]],2,FALSE),"No Encontrado")</f>
        <v/>
      </c>
      <c r="B57">
        <f>MID(BD[[#This Row],[SUC]],2,1)&amp;"-"&amp;BD[[#This Row],[CC]]&amp;"-"&amp;BD[[#This Row],[REGI_RES]]&amp;"-"&amp;MID(BD[[#This Row],[CTA]],1,9)</f>
        <v/>
      </c>
      <c r="C57" t="inlineStr">
        <is>
          <t>639410004 - FONDO DE RESERVAS-GASTOS CORRIENTES/COSTOS DE MANT. DE INFRAESTRUCT. Y REPOSIC. DE EQUIPOS Y MAQUINARIAS</t>
        </is>
      </c>
      <c r="D57">
        <f>TRIM(MID('BD6'!E57,3,2))</f>
        <v/>
      </c>
      <c r="E57" s="33" t="inlineStr">
        <is>
          <t xml:space="preserve">  01 - 3 - o/s:/Cmppag:(01)E001730/537</t>
        </is>
      </c>
      <c r="F57" s="32" t="n">
        <v>45891</v>
      </c>
      <c r="G57">
        <f>IF(MID(BD[[#This Row],[Suc - Tipo - Nro]],8,2)="11",LEFT(BD[[#This Row],[REGIMEN]], 1) &amp; LEFT(RIGHT(BD[[#This Row],[REGIMEN]], LEN(BD[[#This Row],[REGIMEN]]) - FIND(" ", BD[[#This Row],[REGIMEN]])), 1),"")</f>
        <v/>
      </c>
      <c r="H57">
        <f>IF(MID(BD[[#This Row],[Suc - Tipo - Nro]],8,2)="11",TRIM(RIGHT(SUBSTITUTE(BD[[#This Row],[Glosa / Proveedor]]," ",REPT(" ",LEN(BD[[#This Row],[Glosa / Proveedor]]))),LEN(BD[[#This Row],[Glosa / Proveedor]])*2)),"")</f>
        <v/>
      </c>
      <c r="I57" s="31" t="inlineStr">
        <is>
          <t>SERVICIOS Y CONSULTORIA YPCH E.I.R.L CONTRATACION DEL SERVICIO DE ELABORACIÃ“N DEL DIAGNOSTICO Y TERMINOS DE REFERENCIA PARA EL MANTENIMIENTO Y CALIBRACIÃ“N DE LOS EQUIPOS EN LINEA Y VALVULAS AUTOMATIZADAS DE LA EPS EMAPA SAN MARTIN S.A.</t>
        </is>
      </c>
      <c r="J57" s="38" t="n">
        <v>90</v>
      </c>
      <c r="K57" s="22">
        <f>IF('BD6'!J57=90,"AGUA",IF('BD6'!J57=91,"ALCANTARILLADO",IF('BD6'!J57=93,"ALCANTARILLADO",IF('BD6'!J57=95,"ADMIN",IF('BD6'!J57=96,"COMERCIAL","G_Finan")))))</f>
        <v/>
      </c>
      <c r="L57" s="49" t="n">
        <v>31646.72</v>
      </c>
      <c r="M57" s="37" t="n"/>
      <c r="N57" s="51" t="n"/>
      <c r="O57" s="51" t="n"/>
    </row>
    <row r="58">
      <c r="A58" s="42">
        <f>IFERROR(VLOOKUP(BD[[#This Row],[BK]],DICT[[EEFF]:[Ppto]],2,FALSE),"No Encontrado")</f>
        <v/>
      </c>
      <c r="B58">
        <f>MID(BD[[#This Row],[SUC]],2,1)&amp;"-"&amp;BD[[#This Row],[CC]]&amp;"-"&amp;BD[[#This Row],[REGI_RES]]&amp;"-"&amp;MID(BD[[#This Row],[CTA]],1,9)</f>
        <v/>
      </c>
      <c r="C58" t="inlineStr">
        <is>
          <t>637100000 - AVISOS Y PUBLICACIONES</t>
        </is>
      </c>
      <c r="D58">
        <f>TRIM(MID('BD6'!E58,3,2))</f>
        <v/>
      </c>
      <c r="E58" s="33" t="inlineStr">
        <is>
          <t xml:space="preserve">  01 - 3 - o/s:/Cmppag:(01)E001481/594</t>
        </is>
      </c>
      <c r="F58" s="32" t="n">
        <v>45894</v>
      </c>
      <c r="G58">
        <f>IF(MID(BD[[#This Row],[Suc - Tipo - Nro]],8,2)="11",LEFT(BD[[#This Row],[REGIMEN]], 1) &amp; LEFT(RIGHT(BD[[#This Row],[REGIMEN]], LEN(BD[[#This Row],[REGIMEN]]) - FIND(" ", BD[[#This Row],[REGIMEN]])), 1),"")</f>
        <v/>
      </c>
      <c r="H58">
        <f>IF(MID(BD[[#This Row],[Suc - Tipo - Nro]],8,2)="11",TRIM(RIGHT(SUBSTITUTE(BD[[#This Row],[Glosa / Proveedor]]," ",REPT(" ",LEN(BD[[#This Row],[Glosa / Proveedor]]))),LEN(BD[[#This Row],[Glosa / Proveedor]])*2)),"")</f>
        <v/>
      </c>
      <c r="I58" s="31" t="inlineStr">
        <is>
          <t>VILCARROMERO PEREZ CLEBER SERVICIO DE DIFUSION DE ACTIVIDADES DE IMAGEN INSTITUCIONAL A TRAVES DEL NOTICIERO ESTELAR NOTICIAS DE TELEVISION ESTELAR DE TARAPOTO, CORRESPONDIENTE AL MES DE AGOSTO 2025.</t>
        </is>
      </c>
      <c r="J58" s="38" t="n">
        <v>95</v>
      </c>
      <c r="K58" s="22">
        <f>IF('BD6'!J58=90,"AGUA",IF('BD6'!J58=91,"ALCANTARILLADO",IF('BD6'!J58=93,"ALCANTARILLADO",IF('BD6'!J58=95,"ADMIN",IF('BD6'!J58=96,"COMERCIAL","G_Finan")))))</f>
        <v/>
      </c>
      <c r="L58" s="49" t="n">
        <v>800</v>
      </c>
      <c r="M58" s="37" t="n"/>
      <c r="N58" s="51" t="n"/>
      <c r="O58" s="51" t="n"/>
    </row>
    <row r="59">
      <c r="A59" s="42">
        <f>IFERROR(VLOOKUP(BD[[#This Row],[BK]],DICT[[EEFF]:[Ppto]],2,FALSE),"No Encontrado")</f>
        <v/>
      </c>
      <c r="B59">
        <f>MID(BD[[#This Row],[SUC]],2,1)&amp;"-"&amp;BD[[#This Row],[CC]]&amp;"-"&amp;BD[[#This Row],[REGI_RES]]&amp;"-"&amp;MID(BD[[#This Row],[CTA]],1,9)</f>
        <v/>
      </c>
      <c r="C59" t="inlineStr">
        <is>
          <t>637100000 - AVISOS Y PUBLICACIONES</t>
        </is>
      </c>
      <c r="D59">
        <f>TRIM(MID('BD6'!E59,3,2))</f>
        <v/>
      </c>
      <c r="E59" s="33" t="inlineStr">
        <is>
          <t xml:space="preserve">  01 - 3 - o/s:/Cmppag:(01)E001333/603</t>
        </is>
      </c>
      <c r="F59" s="32" t="n">
        <v>45894</v>
      </c>
      <c r="G59">
        <f>IF(MID(BD[[#This Row],[Suc - Tipo - Nro]],8,2)="11",LEFT(BD[[#This Row],[REGIMEN]], 1) &amp; LEFT(RIGHT(BD[[#This Row],[REGIMEN]], LEN(BD[[#This Row],[REGIMEN]]) - FIND(" ", BD[[#This Row],[REGIMEN]])), 1),"")</f>
        <v/>
      </c>
      <c r="H59">
        <f>IF(MID(BD[[#This Row],[Suc - Tipo - Nro]],8,2)="11",TRIM(RIGHT(SUBSTITUTE(BD[[#This Row],[Glosa / Proveedor]]," ",REPT(" ",LEN(BD[[#This Row],[Glosa / Proveedor]]))),LEN(BD[[#This Row],[Glosa / Proveedor]])*2)),"")</f>
        <v/>
      </c>
      <c r="I59" s="31" t="inlineStr">
        <is>
          <t>AMARINGO GONZALES RAMON ALFONSO SERVICIO DE PUBLICACION DE ACTIVIDADES DE IMAGEN INSTITUCIONAL EN EL CANAL TV SOL, POR DIFUSION NOTAS DE PRENSA,DIFUSION DE COMUNICADOS,DIFUSION DE FLYERS RELACIONADOS A LOS SERVICIOS QUE BRINDA LA EPS. AGOSTO 2025.</t>
        </is>
      </c>
      <c r="J59" s="38" t="n">
        <v>95</v>
      </c>
      <c r="K59" s="22">
        <f>IF('BD6'!J59=90,"AGUA",IF('BD6'!J59=91,"ALCANTARILLADO",IF('BD6'!J59=93,"ALCANTARILLADO",IF('BD6'!J59=95,"ADMIN",IF('BD6'!J59=96,"COMERCIAL","G_Finan")))))</f>
        <v/>
      </c>
      <c r="L59" s="49" t="n">
        <v>800</v>
      </c>
      <c r="M59" s="37" t="n"/>
      <c r="N59" s="51" t="n"/>
      <c r="O59" s="51" t="n"/>
    </row>
    <row r="60">
      <c r="A60" s="42">
        <f>IFERROR(VLOOKUP(BD[[#This Row],[BK]],DICT[[EEFF]:[Ppto]],2,FALSE),"No Encontrado")</f>
        <v/>
      </c>
      <c r="B60">
        <f>MID(BD[[#This Row],[SUC]],2,1)&amp;"-"&amp;BD[[#This Row],[CC]]&amp;"-"&amp;BD[[#This Row],[REGI_RES]]&amp;"-"&amp;MID(BD[[#This Row],[CTA]],1,9)</f>
        <v/>
      </c>
      <c r="C60" t="inlineStr">
        <is>
          <t>637100000 - AVISOS Y PUBLICACIONES</t>
        </is>
      </c>
      <c r="D60">
        <f>TRIM(MID('BD6'!E60,3,2))</f>
        <v/>
      </c>
      <c r="E60" s="33" t="inlineStr">
        <is>
          <t xml:space="preserve">  01 - 3 - o/s:/Cmppag:(01)E001134/607</t>
        </is>
      </c>
      <c r="F60" s="32" t="n">
        <v>45894</v>
      </c>
      <c r="G60">
        <f>IF(MID(BD[[#This Row],[Suc - Tipo - Nro]],8,2)="11",LEFT(BD[[#This Row],[REGIMEN]], 1) &amp; LEFT(RIGHT(BD[[#This Row],[REGIMEN]], LEN(BD[[#This Row],[REGIMEN]]) - FIND(" ", BD[[#This Row],[REGIMEN]])), 1),"")</f>
        <v/>
      </c>
      <c r="H60">
        <f>IF(MID(BD[[#This Row],[Suc - Tipo - Nro]],8,2)="11",TRIM(RIGHT(SUBSTITUTE(BD[[#This Row],[Glosa / Proveedor]]," ",REPT(" ",LEN(BD[[#This Row],[Glosa / Proveedor]]))),LEN(BD[[#This Row],[Glosa / Proveedor]])*2)),"")</f>
        <v/>
      </c>
      <c r="I60" s="31" t="inlineStr">
        <is>
          <t>LUNA TORRES ROGER POR SERVICIO DE DIFUSION DE ACTIVIDADES DE ACTIVIDADES DE IMAGEN INSTITUCIONAL EN EL CANAL LA RIBEREÃ‘A, CORRESPONDIENTE AL TERCER ENTREGABLE.</t>
        </is>
      </c>
      <c r="J60" s="38" t="n">
        <v>95</v>
      </c>
      <c r="K60" s="22">
        <f>IF('BD6'!J60=90,"AGUA",IF('BD6'!J60=91,"ALCANTARILLADO",IF('BD6'!J60=93,"ALCANTARILLADO",IF('BD6'!J60=95,"ADMIN",IF('BD6'!J60=96,"COMERCIAL","G_Finan")))))</f>
        <v/>
      </c>
      <c r="L60" s="49" t="n">
        <v>800</v>
      </c>
      <c r="M60" s="37" t="n"/>
      <c r="N60" s="51" t="n"/>
      <c r="O60" s="51" t="n"/>
    </row>
    <row r="61">
      <c r="A61" s="42">
        <f>IFERROR(VLOOKUP(BD[[#This Row],[BK]],DICT[[EEFF]:[Ppto]],2,FALSE),"No Encontrado")</f>
        <v/>
      </c>
      <c r="B61">
        <f>MID(BD[[#This Row],[SUC]],2,1)&amp;"-"&amp;BD[[#This Row],[CC]]&amp;"-"&amp;BD[[#This Row],[REGI_RES]]&amp;"-"&amp;MID(BD[[#This Row],[CTA]],1,9)</f>
        <v/>
      </c>
      <c r="C61" t="inlineStr">
        <is>
          <t>637100000 - AVISOS Y PUBLICACIONES</t>
        </is>
      </c>
      <c r="D61">
        <f>TRIM(MID('BD6'!E61,3,2))</f>
        <v/>
      </c>
      <c r="E61" s="33" t="inlineStr">
        <is>
          <t xml:space="preserve">  01 - 3 - o/s:/Cmppag:(01)E0011172/608</t>
        </is>
      </c>
      <c r="F61" s="32" t="n">
        <v>45894</v>
      </c>
      <c r="G61">
        <f>IF(MID(BD[[#This Row],[Suc - Tipo - Nro]],8,2)="11",LEFT(BD[[#This Row],[REGIMEN]], 1) &amp; LEFT(RIGHT(BD[[#This Row],[REGIMEN]], LEN(BD[[#This Row],[REGIMEN]]) - FIND(" ", BD[[#This Row],[REGIMEN]])), 1),"")</f>
        <v/>
      </c>
      <c r="H61">
        <f>IF(MID(BD[[#This Row],[Suc - Tipo - Nro]],8,2)="11",TRIM(RIGHT(SUBSTITUTE(BD[[#This Row],[Glosa / Proveedor]]," ",REPT(" ",LEN(BD[[#This Row],[Glosa / Proveedor]]))),LEN(BD[[#This Row],[Glosa / Proveedor]])*2)),"")</f>
        <v/>
      </c>
      <c r="I61" s="31" t="inlineStr">
        <is>
          <t>AREVALO GONZALES JULISSA STEFANNY POR SERVICIO DE DIFUSION DE ACTIVIDADES DE IMAGEN INSTITUCIONAL EN EL CANAL LA RIBEREÃ‘A, CORRESPONDIENTE AL TERCER ENTREGABLE AGOSTO 2025</t>
        </is>
      </c>
      <c r="J61" s="38" t="n">
        <v>95</v>
      </c>
      <c r="K61" s="22">
        <f>IF('BD6'!J61=90,"AGUA",IF('BD6'!J61=91,"ALCANTARILLADO",IF('BD6'!J61=93,"ALCANTARILLADO",IF('BD6'!J61=95,"ADMIN",IF('BD6'!J61=96,"COMERCIAL","G_Finan")))))</f>
        <v/>
      </c>
      <c r="L61" s="49" t="n">
        <v>400</v>
      </c>
      <c r="M61" s="37" t="n"/>
      <c r="N61" s="51" t="n"/>
      <c r="O61" s="51" t="n"/>
    </row>
    <row r="62">
      <c r="A62" s="42">
        <f>IFERROR(VLOOKUP(BD[[#This Row],[BK]],DICT[[EEFF]:[Ppto]],2,FALSE),"No Encontrado")</f>
        <v/>
      </c>
      <c r="B62">
        <f>MID(BD[[#This Row],[SUC]],2,1)&amp;"-"&amp;BD[[#This Row],[CC]]&amp;"-"&amp;BD[[#This Row],[REGI_RES]]&amp;"-"&amp;MID(BD[[#This Row],[CTA]],1,9)</f>
        <v/>
      </c>
      <c r="C62" t="inlineStr">
        <is>
          <t>637100000 - AVISOS Y PUBLICACIONES</t>
        </is>
      </c>
      <c r="D62">
        <f>TRIM(MID('BD6'!E62,3,2))</f>
        <v/>
      </c>
      <c r="E62" s="33" t="inlineStr">
        <is>
          <t xml:space="preserve">  01 - 3 - o/s:/Cmppag:(02)E001682/601</t>
        </is>
      </c>
      <c r="F62" s="32" t="n">
        <v>45895</v>
      </c>
      <c r="G62">
        <f>IF(MID(BD[[#This Row],[Suc - Tipo - Nro]],8,2)="11",LEFT(BD[[#This Row],[REGIMEN]], 1) &amp; LEFT(RIGHT(BD[[#This Row],[REGIMEN]], LEN(BD[[#This Row],[REGIMEN]]) - FIND(" ", BD[[#This Row],[REGIMEN]])), 1),"")</f>
        <v/>
      </c>
      <c r="H62">
        <f>IF(MID(BD[[#This Row],[Suc - Tipo - Nro]],8,2)="11",TRIM(RIGHT(SUBSTITUTE(BD[[#This Row],[Glosa / Proveedor]]," ",REPT(" ",LEN(BD[[#This Row],[Glosa / Proveedor]]))),LEN(BD[[#This Row],[Glosa / Proveedor]])*2)),"")</f>
        <v/>
      </c>
      <c r="I62" s="31" t="inlineStr">
        <is>
          <t>QUEVEDO CHAVEZ WILSON NAPOLEON POR DIFUSION DE ACTIVIDADES DE IMAGEN INSTICIONAL (COMUNICADOS, AVISOS DE CONDOLENCIAS, NOTAS DE PRENSA Y OTROS) POR RADIO KARICA 107.5 F.M. TERCER ENTREGABLE</t>
        </is>
      </c>
      <c r="J62" s="38" t="n">
        <v>95</v>
      </c>
      <c r="K62" s="22">
        <f>IF('BD6'!J62=90,"AGUA",IF('BD6'!J62=91,"ALCANTARILLADO",IF('BD6'!J62=93,"ALCANTARILLADO",IF('BD6'!J62=95,"ADMIN",IF('BD6'!J62=96,"COMERCIAL","G_Finan")))))</f>
        <v/>
      </c>
      <c r="L62" s="49" t="n">
        <v>700</v>
      </c>
      <c r="M62" s="37" t="n"/>
      <c r="N62" s="51" t="n"/>
      <c r="O62" s="51" t="n"/>
    </row>
    <row r="63">
      <c r="A63" s="42">
        <f>IFERROR(VLOOKUP(BD[[#This Row],[BK]],DICT[[EEFF]:[Ppto]],2,FALSE),"No Encontrado")</f>
        <v/>
      </c>
      <c r="B63">
        <f>MID(BD[[#This Row],[SUC]],2,1)&amp;"-"&amp;BD[[#This Row],[CC]]&amp;"-"&amp;BD[[#This Row],[REGI_RES]]&amp;"-"&amp;MID(BD[[#This Row],[CTA]],1,9)</f>
        <v/>
      </c>
      <c r="C63" t="inlineStr">
        <is>
          <t>637100000 - AVISOS Y PUBLICACIONES</t>
        </is>
      </c>
      <c r="D63">
        <f>TRIM(MID('BD6'!E63,3,2))</f>
        <v/>
      </c>
      <c r="E63" s="33" t="inlineStr">
        <is>
          <t xml:space="preserve">  01 - 3 - o/s:/Cmppag:(01)E001111/609</t>
        </is>
      </c>
      <c r="F63" s="32" t="n">
        <v>45895</v>
      </c>
      <c r="G63">
        <f>IF(MID(BD[[#This Row],[Suc - Tipo - Nro]],8,2)="11",LEFT(BD[[#This Row],[REGIMEN]], 1) &amp; LEFT(RIGHT(BD[[#This Row],[REGIMEN]], LEN(BD[[#This Row],[REGIMEN]]) - FIND(" ", BD[[#This Row],[REGIMEN]])), 1),"")</f>
        <v/>
      </c>
      <c r="H63">
        <f>IF(MID(BD[[#This Row],[Suc - Tipo - Nro]],8,2)="11",TRIM(RIGHT(SUBSTITUTE(BD[[#This Row],[Glosa / Proveedor]]," ",REPT(" ",LEN(BD[[#This Row],[Glosa / Proveedor]]))),LEN(BD[[#This Row],[Glosa / Proveedor]])*2)),"")</f>
        <v/>
      </c>
      <c r="I63" s="31" t="inlineStr">
        <is>
          <t>PRODUCCIONES ARCO IRIS S.R.L. POR DIFUSIÃ“N DE ACTIVIDADES INSTITUSIONALES CORRESPONDIENTES AL TERCER ENTREGABLE.</t>
        </is>
      </c>
      <c r="J63" s="38" t="n">
        <v>95</v>
      </c>
      <c r="K63" s="22">
        <f>IF('BD6'!J63=90,"AGUA",IF('BD6'!J63=91,"ALCANTARILLADO",IF('BD6'!J63=93,"ALCANTARILLADO",IF('BD6'!J63=95,"ADMIN",IF('BD6'!J63=96,"COMERCIAL","G_Finan")))))</f>
        <v/>
      </c>
      <c r="L63" s="49" t="n">
        <v>700</v>
      </c>
      <c r="M63" s="37" t="n"/>
      <c r="N63" s="51" t="n"/>
      <c r="O63" s="51" t="n"/>
    </row>
    <row r="64">
      <c r="A64" s="10">
        <f>IFERROR(VLOOKUP(BD[[#This Row],[BK]],DICT[[EEFF]:[Ppto]],2,FALSE),"No Encontrado")</f>
        <v/>
      </c>
      <c r="B64" s="54">
        <f>MID(BD[[#This Row],[SUC]],2,1)&amp;"-"&amp;BD[[#This Row],[CC]]&amp;"-"&amp;BD[[#This Row],[REGI_RES]]&amp;"-"&amp;MID(BD[[#This Row],[CTA]],1,9)</f>
        <v/>
      </c>
      <c r="C64" t="inlineStr">
        <is>
          <t>651000000 - SEGURO VIDA LEY 688</t>
        </is>
      </c>
      <c r="D64" s="54">
        <f>TRIM(MID('BD6'!E64,3,2))</f>
        <v/>
      </c>
      <c r="E64" s="33" t="inlineStr">
        <is>
          <t xml:space="preserve">  01 - 3 - o/s:/Cmppag:(01)F01489059/750</t>
        </is>
      </c>
      <c r="F64" s="34" t="n">
        <v>45895</v>
      </c>
      <c r="G64" s="54">
        <f>IF(MID(BD[[#This Row],[Suc - Tipo - Nro]],8,2)="11",LEFT(BD[[#This Row],[REGIMEN]], 1) &amp; LEFT(RIGHT(BD[[#This Row],[REGIMEN]], LEN(BD[[#This Row],[REGIMEN]]) - FIND(" ", BD[[#This Row],[REGIMEN]])), 1),"")</f>
        <v/>
      </c>
      <c r="H64" s="54">
        <f>IF(MID(BD[[#This Row],[Suc - Tipo - Nro]],8,2)="11",TRIM(RIGHT(SUBSTITUTE(BD[[#This Row],[Glosa / Proveedor]]," ",REPT(" ",LEN(BD[[#This Row],[Glosa / Proveedor]]))),LEN(BD[[#This Row],[Glosa / Proveedor]])*2)),"")</f>
        <v/>
      </c>
      <c r="I64" s="33" t="inlineStr">
        <is>
          <t>PROTECTA S.A. COMPAÃ‘IA DE SEGUROS Y REASEGUROS PAGO SEGURO DE VIDA LEY 688 PARA EL PERSONAL EMPLEADO Y OBRERO DE SEDE CENTRAL, COMERCIAL, Y OFICINAS ZONALES DE LA EPS EMAPA SAN MARTIN S.A. PARA EL PERIODO 01/08/2025 AL 31/08/2025.</t>
        </is>
      </c>
      <c r="J64" s="35" t="n">
        <v>90</v>
      </c>
      <c r="K64" s="36">
        <f>IF('BD6'!J64=90,"AGUA",IF('BD6'!J64=91,"ALCANTARILLADO",IF('BD6'!J64=93,"ALCANTARILLADO",IF('BD6'!J64=95,"ADMIN",IF('BD6'!J64=96,"COMERCIAL","G_Finan")))))</f>
        <v/>
      </c>
      <c r="L64" s="40" t="n">
        <v>9.23</v>
      </c>
      <c r="M64" s="37" t="n"/>
      <c r="N64" s="51" t="n"/>
      <c r="O64" s="51" t="n"/>
    </row>
    <row r="65">
      <c r="A65" s="10">
        <f>IFERROR(VLOOKUP(BD[[#This Row],[BK]],DICT[[EEFF]:[Ppto]],2,FALSE),"No Encontrado")</f>
        <v/>
      </c>
      <c r="B65" s="54">
        <f>MID(BD[[#This Row],[SUC]],2,1)&amp;"-"&amp;BD[[#This Row],[CC]]&amp;"-"&amp;BD[[#This Row],[REGI_RES]]&amp;"-"&amp;MID(BD[[#This Row],[CTA]],1,9)</f>
        <v/>
      </c>
      <c r="C65" t="inlineStr">
        <is>
          <t>651000000 - SEGURO VIDA LEY 688</t>
        </is>
      </c>
      <c r="D65" s="54">
        <f>TRIM(MID('BD6'!E65,3,2))</f>
        <v/>
      </c>
      <c r="E65" s="33" t="inlineStr">
        <is>
          <t xml:space="preserve">  01 - 3 - o/s:/Cmppag:(01)F01489059/750</t>
        </is>
      </c>
      <c r="F65" s="34" t="n">
        <v>45895</v>
      </c>
      <c r="G65" s="54">
        <f>IF(MID(BD[[#This Row],[Suc - Tipo - Nro]],8,2)="11",LEFT(BD[[#This Row],[REGIMEN]], 1) &amp; LEFT(RIGHT(BD[[#This Row],[REGIMEN]], LEN(BD[[#This Row],[REGIMEN]]) - FIND(" ", BD[[#This Row],[REGIMEN]])), 1),"")</f>
        <v/>
      </c>
      <c r="H65" s="54">
        <f>IF(MID(BD[[#This Row],[Suc - Tipo - Nro]],8,2)="11",TRIM(RIGHT(SUBSTITUTE(BD[[#This Row],[Glosa / Proveedor]]," ",REPT(" ",LEN(BD[[#This Row],[Glosa / Proveedor]]))),LEN(BD[[#This Row],[Glosa / Proveedor]])*2)),"")</f>
        <v/>
      </c>
      <c r="I65" s="33" t="inlineStr">
        <is>
          <t>PROTECTA S.A. COMPAÃ‘IA DE SEGUROS Y REASEGUROS PAGO SEGURO DE VIDA LEY 688 PARA EL PERSONAL EMPLEADO Y OBRERO DE SEDE CENTRAL, COMERCIAL, Y OFICINAS ZONALES DE LA EPS EMAPA SAN MARTIN S.A. PARA EL PERIODO 01/08/2025 AL 31/08/2025.</t>
        </is>
      </c>
      <c r="J65" s="35" t="n">
        <v>96</v>
      </c>
      <c r="K65" s="36">
        <f>IF('BD6'!J65=90,"AGUA",IF('BD6'!J65=91,"ALCANTARILLADO",IF('BD6'!J65=93,"ALCANTARILLADO",IF('BD6'!J65=95,"ADMIN",IF('BD6'!J65=96,"COMERCIAL","G_Finan")))))</f>
        <v/>
      </c>
      <c r="L65" s="40" t="n">
        <v>27.22</v>
      </c>
      <c r="M65" s="37" t="n"/>
      <c r="N65" s="51" t="n"/>
      <c r="O65" s="51" t="n"/>
    </row>
    <row r="66">
      <c r="A66" s="10">
        <f>IFERROR(VLOOKUP(BD[[#This Row],[BK]],DICT[[EEFF]:[Ppto]],2,FALSE),"No Encontrado")</f>
        <v/>
      </c>
      <c r="B66" s="54">
        <f>MID(BD[[#This Row],[SUC]],2,1)&amp;"-"&amp;BD[[#This Row],[CC]]&amp;"-"&amp;BD[[#This Row],[REGI_RES]]&amp;"-"&amp;MID(BD[[#This Row],[CTA]],1,9)</f>
        <v/>
      </c>
      <c r="C66" t="inlineStr">
        <is>
          <t>651000000 - SEGURO VIDA LEY 688</t>
        </is>
      </c>
      <c r="D66" s="54">
        <f>TRIM(MID('BD6'!E66,3,2))</f>
        <v/>
      </c>
      <c r="E66" s="33" t="inlineStr">
        <is>
          <t xml:space="preserve">  01 - 3 - o/s:/Cmppag:(01)F01489059/750</t>
        </is>
      </c>
      <c r="F66" s="34" t="n">
        <v>45895</v>
      </c>
      <c r="G66" s="54">
        <f>IF(MID(BD[[#This Row],[Suc - Tipo - Nro]],8,2)="11",LEFT(BD[[#This Row],[REGIMEN]], 1) &amp; LEFT(RIGHT(BD[[#This Row],[REGIMEN]], LEN(BD[[#This Row],[REGIMEN]]) - FIND(" ", BD[[#This Row],[REGIMEN]])), 1),"")</f>
        <v/>
      </c>
      <c r="H66" s="54">
        <f>IF(MID(BD[[#This Row],[Suc - Tipo - Nro]],8,2)="11",TRIM(RIGHT(SUBSTITUTE(BD[[#This Row],[Glosa / Proveedor]]," ",REPT(" ",LEN(BD[[#This Row],[Glosa / Proveedor]]))),LEN(BD[[#This Row],[Glosa / Proveedor]])*2)),"")</f>
        <v/>
      </c>
      <c r="I66" s="33" t="inlineStr">
        <is>
          <t>PROTECTA S.A. COMPAÃ‘IA DE SEGUROS Y REASEGUROS PAGO SEGURO DE VIDA LEY 688 PARA EL PERSONAL EMPLEADO Y OBRERO DE SEDE CENTRAL, COMERCIAL, Y OFICINAS ZONALES DE LA EPS EMAPA SAN MARTIN S.A. PARA EL PERIODO 01/08/2025 AL 31/08/2025.</t>
        </is>
      </c>
      <c r="J66" s="35" t="n">
        <v>96</v>
      </c>
      <c r="K66" s="36">
        <f>IF('BD6'!J66=90,"AGUA",IF('BD6'!J66=91,"ALCANTARILLADO",IF('BD6'!J66=93,"ALCANTARILLADO",IF('BD6'!J66=95,"ADMIN",IF('BD6'!J66=96,"COMERCIAL","G_Finan")))))</f>
        <v/>
      </c>
      <c r="L66" s="40" t="n">
        <v>124.89</v>
      </c>
      <c r="M66" s="37" t="n"/>
      <c r="N66" s="51" t="n"/>
      <c r="O66" s="51" t="n"/>
    </row>
    <row r="67">
      <c r="A67" s="42">
        <f>IFERROR(VLOOKUP(BD[[#This Row],[BK]],DICT[[EEFF]:[Ppto]],2,FALSE),"No Encontrado")</f>
        <v/>
      </c>
      <c r="B67">
        <f>MID(BD[[#This Row],[SUC]],2,1)&amp;"-"&amp;BD[[#This Row],[CC]]&amp;"-"&amp;BD[[#This Row],[REGI_RES]]&amp;"-"&amp;MID(BD[[#This Row],[CTA]],1,9)</f>
        <v/>
      </c>
      <c r="C67" t="inlineStr">
        <is>
          <t>651000000 - SEGURO VIDA LEY 688</t>
        </is>
      </c>
      <c r="D67">
        <f>TRIM(MID('BD6'!E67,3,2))</f>
        <v/>
      </c>
      <c r="E67" s="33" t="inlineStr">
        <is>
          <t xml:space="preserve">  01 - 3 - o/s:/Cmppag:(01)F01489059/750</t>
        </is>
      </c>
      <c r="F67" s="32" t="n">
        <v>45895</v>
      </c>
      <c r="G67">
        <f>IF(MID(BD[[#This Row],[Suc - Tipo - Nro]],8,2)="11",LEFT(BD[[#This Row],[REGIMEN]], 1) &amp; LEFT(RIGHT(BD[[#This Row],[REGIMEN]], LEN(BD[[#This Row],[REGIMEN]]) - FIND(" ", BD[[#This Row],[REGIMEN]])), 1),"")</f>
        <v/>
      </c>
      <c r="H67">
        <f>IF(MID(BD[[#This Row],[Suc - Tipo - Nro]],8,2)="11",TRIM(RIGHT(SUBSTITUTE(BD[[#This Row],[Glosa / Proveedor]]," ",REPT(" ",LEN(BD[[#This Row],[Glosa / Proveedor]]))),LEN(BD[[#This Row],[Glosa / Proveedor]])*2)),"")</f>
        <v/>
      </c>
      <c r="I67" s="31" t="inlineStr">
        <is>
          <t>PROTECTA S.A. COMPAÃ‘IA DE SEGUROS Y REASEGUROS PAGO SEGURO DE VIDA LEY 688 PARA EL PERSONAL EMPLEADO Y OBRERO DE SEDE CENTRAL, COMERCIAL, Y OFICINAS ZONALES DE LA EPS EMAPA SAN MARTIN S.A. PARA EL PERIODO 01/08/2025 AL 31/08/2025.</t>
        </is>
      </c>
      <c r="J67" s="38" t="n">
        <v>95</v>
      </c>
      <c r="K67" s="22">
        <f>IF('BD6'!J67=90,"AGUA",IF('BD6'!J67=91,"ALCANTARILLADO",IF('BD6'!J67=93,"ALCANTARILLADO",IF('BD6'!J67=95,"ADMIN",IF('BD6'!J67=96,"COMERCIAL","G_Finan")))))</f>
        <v/>
      </c>
      <c r="L67" s="49" t="n">
        <v>13.06</v>
      </c>
      <c r="M67" s="37" t="n"/>
      <c r="N67" s="51" t="n"/>
      <c r="O67" s="51" t="n"/>
    </row>
    <row r="68">
      <c r="A68">
        <f>IFERROR(VLOOKUP(BD[[#This Row],[BK]],DICT[[EEFF]:[Ppto]],2,FALSE),"No Encontrado")</f>
        <v/>
      </c>
      <c r="B68">
        <f>MID(BD[[#This Row],[SUC]],2,1)&amp;"-"&amp;BD[[#This Row],[CC]]&amp;"-"&amp;BD[[#This Row],[REGI_RES]]&amp;"-"&amp;MID(BD[[#This Row],[CTA]],1,9)</f>
        <v/>
      </c>
      <c r="C68" t="inlineStr">
        <is>
          <t>651000000 - SEGURO VIDA LEY 688</t>
        </is>
      </c>
      <c r="D68">
        <f>TRIM(MID('BD6'!E68,3,2))</f>
        <v/>
      </c>
      <c r="E68" s="33" t="inlineStr">
        <is>
          <t xml:space="preserve">  01 - 3 - o/s:/Cmppag:(01)F01489059/750</t>
        </is>
      </c>
      <c r="F68" s="32" t="n">
        <v>45895</v>
      </c>
      <c r="G68">
        <f>IF(MID(BD[[#This Row],[Suc - Tipo - Nro]],8,2)="11",LEFT(BD[[#This Row],[REGIMEN]], 1) &amp; LEFT(RIGHT(BD[[#This Row],[REGIMEN]], LEN(BD[[#This Row],[REGIMEN]]) - FIND(" ", BD[[#This Row],[REGIMEN]])), 1),"")</f>
        <v/>
      </c>
      <c r="H68">
        <f>IF(MID(BD[[#This Row],[Suc - Tipo - Nro]],8,2)="11",TRIM(RIGHT(SUBSTITUTE(BD[[#This Row],[Glosa / Proveedor]]," ",REPT(" ",LEN(BD[[#This Row],[Glosa / Proveedor]]))),LEN(BD[[#This Row],[Glosa / Proveedor]])*2)),"")</f>
        <v/>
      </c>
      <c r="I68" s="31" t="inlineStr">
        <is>
          <t>PROTECTA S.A. COMPAÃ‘IA DE SEGUROS Y REASEGUROS PAGO SEGURO DE VIDA LEY 688 PARA EL PERSONAL EMPLEADO Y OBRERO DE SEDE CENTRAL, COMERCIAL, Y OFICINAS ZONALES DE LA EPS EMAPA SAN MARTIN S.A. PARA EL PERIODO 01/08/2025 AL 31/08/2025.</t>
        </is>
      </c>
      <c r="J68" s="38" t="n">
        <v>95</v>
      </c>
      <c r="K68" s="22">
        <f>IF('BD6'!J68=90,"AGUA",IF('BD6'!J68=91,"ALCANTARILLADO",IF('BD6'!J68=93,"ALCANTARILLADO",IF('BD6'!J68=95,"ADMIN",IF('BD6'!J68=96,"COMERCIAL","G_Finan")))))</f>
        <v/>
      </c>
      <c r="L68" s="49" t="n">
        <v>15.03</v>
      </c>
      <c r="M68" s="37" t="n"/>
      <c r="N68" s="51" t="n"/>
      <c r="O68" s="51" t="n"/>
    </row>
    <row r="69">
      <c r="A69" s="10">
        <f>IFERROR(VLOOKUP(BD[[#This Row],[BK]],DICT[[EEFF]:[Ppto]],2,FALSE),"No Encontrado")</f>
        <v/>
      </c>
      <c r="B69" s="54">
        <f>MID(BD[[#This Row],[SUC]],2,1)&amp;"-"&amp;BD[[#This Row],[CC]]&amp;"-"&amp;BD[[#This Row],[REGI_RES]]&amp;"-"&amp;MID(BD[[#This Row],[CTA]],1,9)</f>
        <v/>
      </c>
      <c r="C69" t="inlineStr">
        <is>
          <t>651000000 - SEGURO VIDA LEY 688</t>
        </is>
      </c>
      <c r="D69" s="54">
        <f>TRIM(MID('BD6'!E69,3,2))</f>
        <v/>
      </c>
      <c r="E69" s="33" t="inlineStr">
        <is>
          <t xml:space="preserve">  01 - 3 - o/s:/Cmppag:(01)F01489059/750</t>
        </is>
      </c>
      <c r="F69" s="34" t="n">
        <v>45895</v>
      </c>
      <c r="G69" s="54">
        <f>IF(MID(BD[[#This Row],[Suc - Tipo - Nro]],8,2)="11",LEFT(BD[[#This Row],[REGIMEN]], 1) &amp; LEFT(RIGHT(BD[[#This Row],[REGIMEN]], LEN(BD[[#This Row],[REGIMEN]]) - FIND(" ", BD[[#This Row],[REGIMEN]])), 1),"")</f>
        <v/>
      </c>
      <c r="H69" s="54">
        <f>IF(MID(BD[[#This Row],[Suc - Tipo - Nro]],8,2)="11",TRIM(RIGHT(SUBSTITUTE(BD[[#This Row],[Glosa / Proveedor]]," ",REPT(" ",LEN(BD[[#This Row],[Glosa / Proveedor]]))),LEN(BD[[#This Row],[Glosa / Proveedor]])*2)),"")</f>
        <v/>
      </c>
      <c r="I69" s="33" t="inlineStr">
        <is>
          <t>PROTECTA S.A. COMPAÃ‘IA DE SEGUROS Y REASEGUROS PAGO SEGURO DE VIDA LEY 688 PARA EL PERSONAL EMPLEADO Y OBRERO DE SEDE CENTRAL, COMERCIAL, Y OFICINAS ZONALES DE LA EPS EMAPA SAN MARTIN S.A. PARA EL PERIODO 01/08/2025 AL 31/08/2025.</t>
        </is>
      </c>
      <c r="J69" s="35" t="n">
        <v>95</v>
      </c>
      <c r="K69" s="36">
        <f>IF('BD6'!J69=90,"AGUA",IF('BD6'!J69=91,"ALCANTARILLADO",IF('BD6'!J69=93,"ALCANTARILLADO",IF('BD6'!J69=95,"ADMIN",IF('BD6'!J69=96,"COMERCIAL","G_Finan")))))</f>
        <v/>
      </c>
      <c r="L69" s="40" t="n">
        <v>11.6</v>
      </c>
      <c r="M69" s="37" t="n"/>
      <c r="N69" s="51" t="n"/>
      <c r="O69" s="51" t="n"/>
    </row>
    <row r="70">
      <c r="A70" s="10">
        <f>IFERROR(VLOOKUP(BD[[#This Row],[BK]],DICT[[EEFF]:[Ppto]],2,FALSE),"No Encontrado")</f>
        <v/>
      </c>
      <c r="B70" s="54">
        <f>MID(BD[[#This Row],[SUC]],2,1)&amp;"-"&amp;BD[[#This Row],[CC]]&amp;"-"&amp;BD[[#This Row],[REGI_RES]]&amp;"-"&amp;MID(BD[[#This Row],[CTA]],1,9)</f>
        <v/>
      </c>
      <c r="C70" t="inlineStr">
        <is>
          <t>651000000 - SEGURO VIDA LEY 688</t>
        </is>
      </c>
      <c r="D70" s="54">
        <f>TRIM(MID('BD6'!E70,3,2))</f>
        <v/>
      </c>
      <c r="E70" s="33" t="inlineStr">
        <is>
          <t xml:space="preserve">  01 - 3 - o/s:/Cmppag:(01)F01489059/750</t>
        </is>
      </c>
      <c r="F70" s="34" t="n">
        <v>45895</v>
      </c>
      <c r="G70" s="54">
        <f>IF(MID(BD[[#This Row],[Suc - Tipo - Nro]],8,2)="11",LEFT(BD[[#This Row],[REGIMEN]], 1) &amp; LEFT(RIGHT(BD[[#This Row],[REGIMEN]], LEN(BD[[#This Row],[REGIMEN]]) - FIND(" ", BD[[#This Row],[REGIMEN]])), 1),"")</f>
        <v/>
      </c>
      <c r="H70" s="54">
        <f>IF(MID(BD[[#This Row],[Suc - Tipo - Nro]],8,2)="11",TRIM(RIGHT(SUBSTITUTE(BD[[#This Row],[Glosa / Proveedor]]," ",REPT(" ",LEN(BD[[#This Row],[Glosa / Proveedor]]))),LEN(BD[[#This Row],[Glosa / Proveedor]])*2)),"")</f>
        <v/>
      </c>
      <c r="I70" s="33" t="inlineStr">
        <is>
          <t>PROTECTA S.A. COMPAÃ‘IA DE SEGUROS Y REASEGUROS PAGO SEGURO DE VIDA LEY 688 PARA EL PERSONAL EMPLEADO Y OBRERO DE SEDE CENTRAL, COMERCIAL, Y OFICINAS ZONALES DE LA EPS EMAPA SAN MARTIN S.A. PARA EL PERIODO 01/08/2025 AL 31/08/2025.</t>
        </is>
      </c>
      <c r="J70" s="35" t="n">
        <v>95</v>
      </c>
      <c r="K70" s="36">
        <f>IF('BD6'!J70=90,"AGUA",IF('BD6'!J70=91,"ALCANTARILLADO",IF('BD6'!J70=93,"ALCANTARILLADO",IF('BD6'!J70=95,"ADMIN",IF('BD6'!J70=96,"COMERCIAL","G_Finan")))))</f>
        <v/>
      </c>
      <c r="L70" s="40" t="n">
        <v>19.02</v>
      </c>
      <c r="M70" s="37" t="n"/>
      <c r="N70" s="51" t="n"/>
      <c r="O70" s="51" t="n"/>
    </row>
    <row r="71">
      <c r="A71" s="10">
        <f>IFERROR(VLOOKUP(BD[[#This Row],[BK]],DICT[[EEFF]:[Ppto]],2,FALSE),"No Encontrado")</f>
        <v/>
      </c>
      <c r="B71" s="54">
        <f>MID(BD[[#This Row],[SUC]],2,1)&amp;"-"&amp;BD[[#This Row],[CC]]&amp;"-"&amp;BD[[#This Row],[REGI_RES]]&amp;"-"&amp;MID(BD[[#This Row],[CTA]],1,9)</f>
        <v/>
      </c>
      <c r="C71" t="inlineStr">
        <is>
          <t>651000000 - SEGURO VIDA LEY 688</t>
        </is>
      </c>
      <c r="D71" s="54">
        <f>TRIM(MID('BD6'!E71,3,2))</f>
        <v/>
      </c>
      <c r="E71" s="33" t="inlineStr">
        <is>
          <t xml:space="preserve">  01 - 3 - o/s:/Cmppag:(01)F01489059/750</t>
        </is>
      </c>
      <c r="F71" s="34" t="n">
        <v>45895</v>
      </c>
      <c r="G71" s="54">
        <f>IF(MID(BD[[#This Row],[Suc - Tipo - Nro]],8,2)="11",LEFT(BD[[#This Row],[REGIMEN]], 1) &amp; LEFT(RIGHT(BD[[#This Row],[REGIMEN]], LEN(BD[[#This Row],[REGIMEN]]) - FIND(" ", BD[[#This Row],[REGIMEN]])), 1),"")</f>
        <v/>
      </c>
      <c r="H71" s="54">
        <f>IF(MID(BD[[#This Row],[Suc - Tipo - Nro]],8,2)="11",TRIM(RIGHT(SUBSTITUTE(BD[[#This Row],[Glosa / Proveedor]]," ",REPT(" ",LEN(BD[[#This Row],[Glosa / Proveedor]]))),LEN(BD[[#This Row],[Glosa / Proveedor]])*2)),"")</f>
        <v/>
      </c>
      <c r="I71" s="33" t="inlineStr">
        <is>
          <t>PROTECTA S.A. COMPAÃ‘IA DE SEGUROS Y REASEGUROS PAGO SEGURO DE VIDA LEY 688 PARA EL PERSONAL EMPLEADO Y OBRERO DE SEDE CENTRAL, COMERCIAL, Y OFICINAS ZONALES DE LA EPS EMAPA SAN MARTIN S.A. PARA EL PERIODO 01/08/2025 AL 31/08/2025.</t>
        </is>
      </c>
      <c r="J71" s="35" t="n">
        <v>96</v>
      </c>
      <c r="K71" s="36">
        <f>IF('BD6'!J71=90,"AGUA",IF('BD6'!J71=91,"ALCANTARILLADO",IF('BD6'!J71=93,"ALCANTARILLADO",IF('BD6'!J71=95,"ADMIN",IF('BD6'!J71=96,"COMERCIAL","G_Finan")))))</f>
        <v/>
      </c>
      <c r="L71" s="40" t="n">
        <v>33.57</v>
      </c>
      <c r="M71" s="37" t="n"/>
      <c r="N71" s="51" t="n"/>
      <c r="O71" s="51" t="n"/>
    </row>
    <row r="72">
      <c r="A72">
        <f>IFERROR(VLOOKUP(BD[[#This Row],[BK]],DICT[[EEFF]:[Ppto]],2,FALSE),"No Encontrado")</f>
        <v/>
      </c>
      <c r="B72">
        <f>MID(BD[[#This Row],[SUC]],2,1)&amp;"-"&amp;BD[[#This Row],[CC]]&amp;"-"&amp;BD[[#This Row],[REGI_RES]]&amp;"-"&amp;MID(BD[[#This Row],[CTA]],1,9)</f>
        <v/>
      </c>
      <c r="C72" t="inlineStr">
        <is>
          <t>651000000 - SEGURO VIDA LEY 688</t>
        </is>
      </c>
      <c r="D72">
        <f>TRIM(MID('BD6'!E72,3,2))</f>
        <v/>
      </c>
      <c r="E72" s="33" t="inlineStr">
        <is>
          <t xml:space="preserve">  01 - 3 - o/s:/Cmppag:(01)F01489059/750</t>
        </is>
      </c>
      <c r="F72" s="32" t="n">
        <v>45895</v>
      </c>
      <c r="G72">
        <f>IF(MID(BD[[#This Row],[Suc - Tipo - Nro]],8,2)="11",LEFT(BD[[#This Row],[REGIMEN]], 1) &amp; LEFT(RIGHT(BD[[#This Row],[REGIMEN]], LEN(BD[[#This Row],[REGIMEN]]) - FIND(" ", BD[[#This Row],[REGIMEN]])), 1),"")</f>
        <v/>
      </c>
      <c r="H72">
        <f>IF(MID(BD[[#This Row],[Suc - Tipo - Nro]],8,2)="11",TRIM(RIGHT(SUBSTITUTE(BD[[#This Row],[Glosa / Proveedor]]," ",REPT(" ",LEN(BD[[#This Row],[Glosa / Proveedor]]))),LEN(BD[[#This Row],[Glosa / Proveedor]])*2)),"")</f>
        <v/>
      </c>
      <c r="I72" s="31" t="inlineStr">
        <is>
          <t>PROTECTA S.A. COMPAÃ‘IA DE SEGUROS Y REASEGUROS PAGO SEGURO DE VIDA LEY 688 PARA EL PERSONAL EMPLEADO Y OBRERO DE SEDE CENTRAL, COMERCIAL, Y OFICINAS ZONALES DE LA EPS EMAPA SAN MARTIN S.A. PARA EL PERIODO 01/08/2025 AL 31/08/2025.</t>
        </is>
      </c>
      <c r="J72" s="38" t="n">
        <v>96</v>
      </c>
      <c r="K72" s="22">
        <f>IF('BD6'!J72=90,"AGUA",IF('BD6'!J72=91,"ALCANTARILLADO",IF('BD6'!J72=93,"ALCANTARILLADO",IF('BD6'!J72=95,"ADMIN",IF('BD6'!J72=96,"COMERCIAL","G_Finan")))))</f>
        <v/>
      </c>
      <c r="L72" s="49" t="n">
        <v>10.56</v>
      </c>
      <c r="M72" s="37" t="n"/>
      <c r="N72" s="51" t="n"/>
      <c r="O72" s="51" t="n"/>
    </row>
    <row r="73">
      <c r="A73">
        <f>IFERROR(VLOOKUP(BD[[#This Row],[BK]],DICT[[EEFF]:[Ppto]],2,FALSE),"No Encontrado")</f>
        <v/>
      </c>
      <c r="B73">
        <f>MID(BD[[#This Row],[SUC]],2,1)&amp;"-"&amp;BD[[#This Row],[CC]]&amp;"-"&amp;BD[[#This Row],[REGI_RES]]&amp;"-"&amp;MID(BD[[#This Row],[CTA]],1,9)</f>
        <v/>
      </c>
      <c r="C73" t="inlineStr">
        <is>
          <t>651000000 - SEGURO VIDA LEY 688</t>
        </is>
      </c>
      <c r="D73">
        <f>TRIM(MID('BD6'!E73,3,2))</f>
        <v/>
      </c>
      <c r="E73" s="33" t="inlineStr">
        <is>
          <t xml:space="preserve">  01 - 3 - o/s:/Cmppag:(01)F01489059/750</t>
        </is>
      </c>
      <c r="F73" s="32" t="n">
        <v>45895</v>
      </c>
      <c r="G73">
        <f>IF(MID(BD[[#This Row],[Suc - Tipo - Nro]],8,2)="11",LEFT(BD[[#This Row],[REGIMEN]], 1) &amp; LEFT(RIGHT(BD[[#This Row],[REGIMEN]], LEN(BD[[#This Row],[REGIMEN]]) - FIND(" ", BD[[#This Row],[REGIMEN]])), 1),"")</f>
        <v/>
      </c>
      <c r="H73">
        <f>IF(MID(BD[[#This Row],[Suc - Tipo - Nro]],8,2)="11",TRIM(RIGHT(SUBSTITUTE(BD[[#This Row],[Glosa / Proveedor]]," ",REPT(" ",LEN(BD[[#This Row],[Glosa / Proveedor]]))),LEN(BD[[#This Row],[Glosa / Proveedor]])*2)),"")</f>
        <v/>
      </c>
      <c r="I73" s="31" t="inlineStr">
        <is>
          <t>PROTECTA S.A. COMPAÃ‘IA DE SEGUROS Y REASEGUROS PAGO SEGURO DE VIDA LEY 688 PARA EL PERSONAL EMPLEADO Y OBRERO DE SEDE CENTRAL, COMERCIAL, Y OFICINAS ZONALES DE LA EPS EMAPA SAN MARTIN S.A. PARA EL PERIODO 01/08/2025 AL 31/08/2025.</t>
        </is>
      </c>
      <c r="J73" s="38" t="n">
        <v>95</v>
      </c>
      <c r="K73" s="22">
        <f>IF('BD6'!J73=90,"AGUA",IF('BD6'!J73=91,"ALCANTARILLADO",IF('BD6'!J73=93,"ALCANTARILLADO",IF('BD6'!J73=95,"ADMIN",IF('BD6'!J73=96,"COMERCIAL","G_Finan")))))</f>
        <v/>
      </c>
      <c r="L73" s="49" t="n">
        <v>12.89</v>
      </c>
      <c r="M73" s="37" t="n"/>
      <c r="N73" s="51" t="n"/>
      <c r="O73" s="51" t="n"/>
    </row>
    <row r="74">
      <c r="A74" s="42">
        <f>IFERROR(VLOOKUP(BD[[#This Row],[BK]],DICT[[EEFF]:[Ppto]],2,FALSE),"No Encontrado")</f>
        <v/>
      </c>
      <c r="B74">
        <f>MID(BD[[#This Row],[SUC]],2,1)&amp;"-"&amp;BD[[#This Row],[CC]]&amp;"-"&amp;BD[[#This Row],[REGI_RES]]&amp;"-"&amp;MID(BD[[#This Row],[CTA]],1,9)</f>
        <v/>
      </c>
      <c r="C74" t="inlineStr">
        <is>
          <t>651000000 - SEGURO VIDA LEY 688</t>
        </is>
      </c>
      <c r="D74">
        <f>TRIM(MID('BD6'!E74,3,2))</f>
        <v/>
      </c>
      <c r="E74" s="33" t="inlineStr">
        <is>
          <t xml:space="preserve">  01 - 3 - o/s:/Cmppag:(01)F01489059/750</t>
        </is>
      </c>
      <c r="F74" s="32" t="n">
        <v>45895</v>
      </c>
      <c r="G74">
        <f>IF(MID(BD[[#This Row],[Suc - Tipo - Nro]],8,2)="11",LEFT(BD[[#This Row],[REGIMEN]], 1) &amp; LEFT(RIGHT(BD[[#This Row],[REGIMEN]], LEN(BD[[#This Row],[REGIMEN]]) - FIND(" ", BD[[#This Row],[REGIMEN]])), 1),"")</f>
        <v/>
      </c>
      <c r="H74">
        <f>IF(MID(BD[[#This Row],[Suc - Tipo - Nro]],8,2)="11",TRIM(RIGHT(SUBSTITUTE(BD[[#This Row],[Glosa / Proveedor]]," ",REPT(" ",LEN(BD[[#This Row],[Glosa / Proveedor]]))),LEN(BD[[#This Row],[Glosa / Proveedor]])*2)),"")</f>
        <v/>
      </c>
      <c r="I74" s="31" t="inlineStr">
        <is>
          <t>PROTECTA S.A. COMPAÃ‘IA DE SEGUROS Y REASEGUROS PAGO SEGURO DE VIDA LEY 688 PARA EL PERSONAL EMPLEADO Y OBRERO DE SEDE CENTRAL, COMERCIAL, Y OFICINAS ZONALES DE LA EPS EMAPA SAN MARTIN S.A. PARA EL PERIODO 01/08/2025 AL 31/08/2025.</t>
        </is>
      </c>
      <c r="J74" s="38" t="n">
        <v>95</v>
      </c>
      <c r="K74" s="22">
        <f>IF('BD6'!J74=90,"AGUA",IF('BD6'!J74=91,"ALCANTARILLADO",IF('BD6'!J74=93,"ALCANTARILLADO",IF('BD6'!J74=95,"ADMIN",IF('BD6'!J74=96,"COMERCIAL","G_Finan")))))</f>
        <v/>
      </c>
      <c r="L74" s="49" t="n">
        <v>58.08</v>
      </c>
      <c r="M74" s="37" t="n"/>
      <c r="N74" s="51" t="n"/>
      <c r="O74" s="51" t="n"/>
    </row>
    <row r="75">
      <c r="A75" s="10">
        <f>IFERROR(VLOOKUP(BD[[#This Row],[BK]],DICT[[EEFF]:[Ppto]],2,FALSE),"No Encontrado")</f>
        <v/>
      </c>
      <c r="B75" s="54">
        <f>MID(BD[[#This Row],[SUC]],2,1)&amp;"-"&amp;BD[[#This Row],[CC]]&amp;"-"&amp;BD[[#This Row],[REGI_RES]]&amp;"-"&amp;MID(BD[[#This Row],[CTA]],1,9)</f>
        <v/>
      </c>
      <c r="C75" t="inlineStr">
        <is>
          <t>651000000 - SEGURO VIDA LEY 688</t>
        </is>
      </c>
      <c r="D75" s="54">
        <f>TRIM(MID('BD6'!E75,3,2))</f>
        <v/>
      </c>
      <c r="E75" s="33" t="inlineStr">
        <is>
          <t xml:space="preserve">  01 - 3 - o/s:/Cmppag:(01)F01489059/750</t>
        </is>
      </c>
      <c r="F75" s="34" t="n">
        <v>45895</v>
      </c>
      <c r="G75" s="54">
        <f>IF(MID(BD[[#This Row],[Suc - Tipo - Nro]],8,2)="11",LEFT(BD[[#This Row],[REGIMEN]], 1) &amp; LEFT(RIGHT(BD[[#This Row],[REGIMEN]], LEN(BD[[#This Row],[REGIMEN]]) - FIND(" ", BD[[#This Row],[REGIMEN]])), 1),"")</f>
        <v/>
      </c>
      <c r="H75" s="54">
        <f>IF(MID(BD[[#This Row],[Suc - Tipo - Nro]],8,2)="11",TRIM(RIGHT(SUBSTITUTE(BD[[#This Row],[Glosa / Proveedor]]," ",REPT(" ",LEN(BD[[#This Row],[Glosa / Proveedor]]))),LEN(BD[[#This Row],[Glosa / Proveedor]])*2)),"")</f>
        <v/>
      </c>
      <c r="I75" s="33" t="inlineStr">
        <is>
          <t>PROTECTA S.A. COMPAÃ‘IA DE SEGUROS Y REASEGUROS PAGO SEGURO DE VIDA LEY 688 PARA EL PERSONAL EMPLEADO Y OBRERO DE SEDE CENTRAL, COMERCIAL, Y OFICINAS ZONALES DE LA EPS EMAPA SAN MARTIN S.A. PARA EL PERIODO 01/08/2025 AL 31/08/2025.</t>
        </is>
      </c>
      <c r="J75" s="35" t="n">
        <v>95</v>
      </c>
      <c r="K75" s="36">
        <f>IF('BD6'!J75=90,"AGUA",IF('BD6'!J75=91,"ALCANTARILLADO",IF('BD6'!J75=93,"ALCANTARILLADO",IF('BD6'!J75=95,"ADMIN",IF('BD6'!J75=96,"COMERCIAL","G_Finan")))))</f>
        <v/>
      </c>
      <c r="L75" s="40" t="n">
        <v>102.33</v>
      </c>
      <c r="M75" s="37" t="n"/>
      <c r="N75" s="51" t="n"/>
      <c r="O75" s="51" t="n"/>
    </row>
    <row r="76">
      <c r="A76" s="42">
        <f>IFERROR(VLOOKUP(BD[[#This Row],[BK]],DICT[[EEFF]:[Ppto]],2,FALSE),"No Encontrado")</f>
        <v/>
      </c>
      <c r="B76">
        <f>MID(BD[[#This Row],[SUC]],2,1)&amp;"-"&amp;BD[[#This Row],[CC]]&amp;"-"&amp;BD[[#This Row],[REGI_RES]]&amp;"-"&amp;MID(BD[[#This Row],[CTA]],1,9)</f>
        <v/>
      </c>
      <c r="C76" t="inlineStr">
        <is>
          <t>651000000 - SEGURO VIDA LEY 688</t>
        </is>
      </c>
      <c r="D76">
        <f>TRIM(MID('BD6'!E76,3,2))</f>
        <v/>
      </c>
      <c r="E76" s="33" t="inlineStr">
        <is>
          <t xml:space="preserve">  01 - 3 - o/s:/Cmppag:(01)F01489059/750</t>
        </is>
      </c>
      <c r="F76" s="32" t="n">
        <v>45895</v>
      </c>
      <c r="G76">
        <f>IF(MID(BD[[#This Row],[Suc - Tipo - Nro]],8,2)="11",LEFT(BD[[#This Row],[REGIMEN]], 1) &amp; LEFT(RIGHT(BD[[#This Row],[REGIMEN]], LEN(BD[[#This Row],[REGIMEN]]) - FIND(" ", BD[[#This Row],[REGIMEN]])), 1),"")</f>
        <v/>
      </c>
      <c r="H76">
        <f>IF(MID(BD[[#This Row],[Suc - Tipo - Nro]],8,2)="11",TRIM(RIGHT(SUBSTITUTE(BD[[#This Row],[Glosa / Proveedor]]," ",REPT(" ",LEN(BD[[#This Row],[Glosa / Proveedor]]))),LEN(BD[[#This Row],[Glosa / Proveedor]])*2)),"")</f>
        <v/>
      </c>
      <c r="I76" s="31" t="inlineStr">
        <is>
          <t>PROTECTA S.A. COMPAÃ‘IA DE SEGUROS Y REASEGUROS PAGO SEGURO DE VIDA LEY 688 PARA EL PERSONAL EMPLEADO Y OBRERO DE SEDE CENTRAL, COMERCIAL, Y OFICINAS ZONALES DE LA EPS EMAPA SAN MARTIN S.A. PARA EL PERIODO 01/08/2025 AL 31/08/2025.</t>
        </is>
      </c>
      <c r="J76" s="38" t="n">
        <v>95</v>
      </c>
      <c r="K76" s="22">
        <f>IF('BD6'!J76=90,"AGUA",IF('BD6'!J76=91,"ALCANTARILLADO",IF('BD6'!J76=93,"ALCANTARILLADO",IF('BD6'!J76=95,"ADMIN",IF('BD6'!J76=96,"COMERCIAL","G_Finan")))))</f>
        <v/>
      </c>
      <c r="L76" s="49" t="n">
        <v>102.92</v>
      </c>
      <c r="M76" s="37" t="n"/>
      <c r="N76" s="51" t="n"/>
      <c r="O76" s="51" t="n"/>
    </row>
    <row r="77">
      <c r="A77" s="10">
        <f>IFERROR(VLOOKUP(BD[[#This Row],[BK]],DICT[[EEFF]:[Ppto]],2,FALSE),"No Encontrado")</f>
        <v/>
      </c>
      <c r="B77" s="54">
        <f>MID(BD[[#This Row],[SUC]],2,1)&amp;"-"&amp;BD[[#This Row],[CC]]&amp;"-"&amp;BD[[#This Row],[REGI_RES]]&amp;"-"&amp;MID(BD[[#This Row],[CTA]],1,9)</f>
        <v/>
      </c>
      <c r="C77" t="inlineStr">
        <is>
          <t>651000000 - SEGURO VIDA LEY 688</t>
        </is>
      </c>
      <c r="D77" s="54">
        <f>TRIM(MID('BD6'!E77,3,2))</f>
        <v/>
      </c>
      <c r="E77" s="33" t="inlineStr">
        <is>
          <t xml:space="preserve">  01 - 3 - o/s:/Cmppag:(01)F01489059/750</t>
        </is>
      </c>
      <c r="F77" s="34" t="n">
        <v>45895</v>
      </c>
      <c r="G77" s="54">
        <f>IF(MID(BD[[#This Row],[Suc - Tipo - Nro]],8,2)="11",LEFT(BD[[#This Row],[REGIMEN]], 1) &amp; LEFT(RIGHT(BD[[#This Row],[REGIMEN]], LEN(BD[[#This Row],[REGIMEN]]) - FIND(" ", BD[[#This Row],[REGIMEN]])), 1),"")</f>
        <v/>
      </c>
      <c r="H77" s="54">
        <f>IF(MID(BD[[#This Row],[Suc - Tipo - Nro]],8,2)="11",TRIM(RIGHT(SUBSTITUTE(BD[[#This Row],[Glosa / Proveedor]]," ",REPT(" ",LEN(BD[[#This Row],[Glosa / Proveedor]]))),LEN(BD[[#This Row],[Glosa / Proveedor]])*2)),"")</f>
        <v/>
      </c>
      <c r="I77" s="33" t="inlineStr">
        <is>
          <t>PROTECTA S.A. COMPAÃ‘IA DE SEGUROS Y REASEGUROS PAGO SEGURO DE VIDA LEY 688 PARA EL PERSONAL EMPLEADO Y OBRERO DE SEDE CENTRAL, COMERCIAL, Y OFICINAS ZONALES DE LA EPS EMAPA SAN MARTIN S.A. PARA EL PERIODO 01/08/2025 AL 31/08/2025.</t>
        </is>
      </c>
      <c r="J77" s="35" t="n">
        <v>95</v>
      </c>
      <c r="K77" s="36">
        <f>IF('BD6'!J77=90,"AGUA",IF('BD6'!J77=91,"ALCANTARILLADO",IF('BD6'!J77=93,"ALCANTARILLADO",IF('BD6'!J77=95,"ADMIN",IF('BD6'!J77=96,"COMERCIAL","G_Finan")))))</f>
        <v/>
      </c>
      <c r="L77" s="40" t="n">
        <v>46.58</v>
      </c>
      <c r="M77" s="37" t="n"/>
      <c r="N77" s="51" t="n"/>
      <c r="O77" s="51" t="n"/>
    </row>
    <row r="78">
      <c r="A78" s="39">
        <f>IFERROR(VLOOKUP(BD[[#This Row],[BK]],DICT[[EEFF]:[Ppto]],2,FALSE),"No Encontrado")</f>
        <v/>
      </c>
      <c r="B78">
        <f>MID(BD[[#This Row],[SUC]],2,1)&amp;"-"&amp;BD[[#This Row],[CC]]&amp;"-"&amp;BD[[#This Row],[REGI_RES]]&amp;"-"&amp;MID(BD[[#This Row],[CTA]],1,9)</f>
        <v/>
      </c>
      <c r="C78" t="inlineStr">
        <is>
          <t>651000000 - SEGURO VIDA LEY 688</t>
        </is>
      </c>
      <c r="D78">
        <f>TRIM(MID('BD6'!E78,3,2))</f>
        <v/>
      </c>
      <c r="E78" s="33" t="inlineStr">
        <is>
          <t xml:space="preserve">  01 - 3 - o/s:/Cmppag:(01)F01489059/750</t>
        </is>
      </c>
      <c r="F78" s="34" t="n">
        <v>45895</v>
      </c>
      <c r="G78">
        <f>IF(MID(BD[[#This Row],[Suc - Tipo - Nro]],8,2)="11",LEFT(BD[[#This Row],[REGIMEN]], 1) &amp; LEFT(RIGHT(BD[[#This Row],[REGIMEN]], LEN(BD[[#This Row],[REGIMEN]]) - FIND(" ", BD[[#This Row],[REGIMEN]])), 1),"")</f>
        <v/>
      </c>
      <c r="H78">
        <f>IF(MID(BD[[#This Row],[Suc - Tipo - Nro]],8,2)="11",TRIM(RIGHT(SUBSTITUTE(BD[[#This Row],[Glosa / Proveedor]]," ",REPT(" ",LEN(BD[[#This Row],[Glosa / Proveedor]]))),LEN(BD[[#This Row],[Glosa / Proveedor]])*2)),"")</f>
        <v/>
      </c>
      <c r="I78" s="33" t="inlineStr">
        <is>
          <t>PROTECTA S.A. COMPAÃ‘IA DE SEGUROS Y REASEGUROS PAGO SEGURO DE VIDA LEY 688 PARA EL PERSONAL EMPLEADO Y OBRERO DE SEDE CENTRAL, COMERCIAL, Y OFICINAS ZONALES DE LA EPS EMAPA SAN MARTIN S.A. PARA EL PERIODO 01/08/2025 AL 31/08/2025.</t>
        </is>
      </c>
      <c r="J78" s="35" t="n">
        <v>95</v>
      </c>
      <c r="K78" s="22">
        <f>IF('BD6'!J78=90,"AGUA",IF('BD6'!J78=91,"ALCANTARILLADO",IF('BD6'!J78=93,"ALCANTARILLADO",IF('BD6'!J78=95,"ADMIN",IF('BD6'!J78=96,"COMERCIAL","G_Finan")))))</f>
        <v/>
      </c>
      <c r="L78" s="49" t="n">
        <v>41.08</v>
      </c>
      <c r="M78" s="37" t="n"/>
      <c r="N78" s="51" t="n"/>
      <c r="O78" s="51" t="n"/>
    </row>
    <row r="79">
      <c r="A79" s="10">
        <f>IFERROR(VLOOKUP(BD[[#This Row],[BK]],DICT[[EEFF]:[Ppto]],2,FALSE),"No Encontrado")</f>
        <v/>
      </c>
      <c r="B79" s="54">
        <f>MID(BD[[#This Row],[SUC]],2,1)&amp;"-"&amp;BD[[#This Row],[CC]]&amp;"-"&amp;BD[[#This Row],[REGI_RES]]&amp;"-"&amp;MID(BD[[#This Row],[CTA]],1,9)</f>
        <v/>
      </c>
      <c r="C79" t="inlineStr">
        <is>
          <t>651000000 - SEGURO VIDA LEY 688</t>
        </is>
      </c>
      <c r="D79" s="54">
        <f>TRIM(MID('BD6'!E79,3,2))</f>
        <v/>
      </c>
      <c r="E79" s="33" t="inlineStr">
        <is>
          <t xml:space="preserve">  01 - 3 - o/s:/Cmppag:(01)F01489059/750</t>
        </is>
      </c>
      <c r="F79" s="34" t="n">
        <v>45895</v>
      </c>
      <c r="G79" s="54">
        <f>IF(MID(BD[[#This Row],[Suc - Tipo - Nro]],8,2)="11",LEFT(BD[[#This Row],[REGIMEN]], 1) &amp; LEFT(RIGHT(BD[[#This Row],[REGIMEN]], LEN(BD[[#This Row],[REGIMEN]]) - FIND(" ", BD[[#This Row],[REGIMEN]])), 1),"")</f>
        <v/>
      </c>
      <c r="H79" s="54">
        <f>IF(MID(BD[[#This Row],[Suc - Tipo - Nro]],8,2)="11",TRIM(RIGHT(SUBSTITUTE(BD[[#This Row],[Glosa / Proveedor]]," ",REPT(" ",LEN(BD[[#This Row],[Glosa / Proveedor]]))),LEN(BD[[#This Row],[Glosa / Proveedor]])*2)),"")</f>
        <v/>
      </c>
      <c r="I79" s="33" t="inlineStr">
        <is>
          <t>PROTECTA S.A. COMPAÃ‘IA DE SEGUROS Y REASEGUROS PAGO SEGURO DE VIDA LEY 688 PARA EL PERSONAL EMPLEADO Y OBRERO DE SEDE CENTRAL, COMERCIAL, Y OFICINAS ZONALES DE LA EPS EMAPA SAN MARTIN S.A. PARA EL PERIODO 01/08/2025 AL 31/08/2025.</t>
        </is>
      </c>
      <c r="J79" s="35" t="n">
        <v>95</v>
      </c>
      <c r="K79" s="36">
        <f>IF('BD6'!J79=90,"AGUA",IF('BD6'!J79=91,"ALCANTARILLADO",IF('BD6'!J79=93,"ALCANTARILLADO",IF('BD6'!J79=95,"ADMIN",IF('BD6'!J79=96,"COMERCIAL","G_Finan")))))</f>
        <v/>
      </c>
      <c r="L79" s="40" t="n">
        <v>100.8</v>
      </c>
      <c r="M79" s="37" t="n"/>
      <c r="N79" s="51" t="n"/>
      <c r="O79" s="51" t="n"/>
    </row>
    <row r="80">
      <c r="A80" s="10">
        <f>IFERROR(VLOOKUP(BD[[#This Row],[BK]],DICT[[EEFF]:[Ppto]],2,FALSE),"No Encontrado")</f>
        <v/>
      </c>
      <c r="B80" s="54">
        <f>MID(BD[[#This Row],[SUC]],2,1)&amp;"-"&amp;BD[[#This Row],[CC]]&amp;"-"&amp;BD[[#This Row],[REGI_RES]]&amp;"-"&amp;MID(BD[[#This Row],[CTA]],1,9)</f>
        <v/>
      </c>
      <c r="C80" t="inlineStr">
        <is>
          <t>651000000 - SEGURO VIDA LEY 688</t>
        </is>
      </c>
      <c r="D80" s="54">
        <f>TRIM(MID('BD6'!E80,3,2))</f>
        <v/>
      </c>
      <c r="E80" s="33" t="inlineStr">
        <is>
          <t xml:space="preserve">  01 - 3 - o/s:/Cmppag:(01)F01489059/750</t>
        </is>
      </c>
      <c r="F80" s="34" t="n">
        <v>45895</v>
      </c>
      <c r="G80" s="54">
        <f>IF(MID(BD[[#This Row],[Suc - Tipo - Nro]],8,2)="11",LEFT(BD[[#This Row],[REGIMEN]], 1) &amp; LEFT(RIGHT(BD[[#This Row],[REGIMEN]], LEN(BD[[#This Row],[REGIMEN]]) - FIND(" ", BD[[#This Row],[REGIMEN]])), 1),"")</f>
        <v/>
      </c>
      <c r="H80" s="54">
        <f>IF(MID(BD[[#This Row],[Suc - Tipo - Nro]],8,2)="11",TRIM(RIGHT(SUBSTITUTE(BD[[#This Row],[Glosa / Proveedor]]," ",REPT(" ",LEN(BD[[#This Row],[Glosa / Proveedor]]))),LEN(BD[[#This Row],[Glosa / Proveedor]])*2)),"")</f>
        <v/>
      </c>
      <c r="I80" s="33" t="inlineStr">
        <is>
          <t>PROTECTA S.A. COMPAÃ‘IA DE SEGUROS Y REASEGUROS PAGO SEGURO DE VIDA LEY 688 PARA EL PERSONAL EMPLEADO Y OBRERO DE SEDE CENTRAL, COMERCIAL, Y OFICINAS ZONALES DE LA EPS EMAPA SAN MARTIN S.A. PARA EL PERIODO 01/08/2025 AL 31/08/2025.</t>
        </is>
      </c>
      <c r="J80" s="35" t="n">
        <v>95</v>
      </c>
      <c r="K80" s="36">
        <f>IF('BD6'!J80=90,"AGUA",IF('BD6'!J80=91,"ALCANTARILLADO",IF('BD6'!J80=93,"ALCANTARILLADO",IF('BD6'!J80=95,"ADMIN",IF('BD6'!J80=96,"COMERCIAL","G_Finan")))))</f>
        <v/>
      </c>
      <c r="L80" s="40" t="n">
        <v>11.89</v>
      </c>
      <c r="M80" s="40" t="n"/>
      <c r="N80" s="51" t="n"/>
      <c r="O80" s="51" t="n"/>
    </row>
    <row r="81">
      <c r="A81">
        <f>IFERROR(VLOOKUP(BD[[#This Row],[BK]],DICT[[EEFF]:[Ppto]],2,FALSE),"No Encontrado")</f>
        <v/>
      </c>
      <c r="B81">
        <f>MID(BD[[#This Row],[SUC]],2,1)&amp;"-"&amp;BD[[#This Row],[CC]]&amp;"-"&amp;BD[[#This Row],[REGI_RES]]&amp;"-"&amp;MID(BD[[#This Row],[CTA]],1,9)</f>
        <v/>
      </c>
      <c r="C81" t="inlineStr">
        <is>
          <t>651000000 - SEGURO VIDA LEY 688</t>
        </is>
      </c>
      <c r="D81">
        <f>TRIM(MID('BD6'!E81,3,2))</f>
        <v/>
      </c>
      <c r="E81" s="33" t="inlineStr">
        <is>
          <t xml:space="preserve">  01 - 3 - o/s:/Cmppag:(01)F01489059/750</t>
        </is>
      </c>
      <c r="F81" s="32" t="n">
        <v>45895</v>
      </c>
      <c r="G81">
        <f>IF(MID(BD[[#This Row],[Suc - Tipo - Nro]],8,2)="11",LEFT(BD[[#This Row],[REGIMEN]], 1) &amp; LEFT(RIGHT(BD[[#This Row],[REGIMEN]], LEN(BD[[#This Row],[REGIMEN]]) - FIND(" ", BD[[#This Row],[REGIMEN]])), 1),"")</f>
        <v/>
      </c>
      <c r="H81">
        <f>IF(MID(BD[[#This Row],[Suc - Tipo - Nro]],8,2)="11",TRIM(RIGHT(SUBSTITUTE(BD[[#This Row],[Glosa / Proveedor]]," ",REPT(" ",LEN(BD[[#This Row],[Glosa / Proveedor]]))),LEN(BD[[#This Row],[Glosa / Proveedor]])*2)),"")</f>
        <v/>
      </c>
      <c r="I81" s="31" t="inlineStr">
        <is>
          <t>PROTECTA S.A. COMPAÃ‘IA DE SEGUROS Y REASEGUROS PAGO SEGURO DE VIDA LEY 688 PARA EL PERSONAL EMPLEADO Y OBRERO DE SEDE CENTRAL, COMERCIAL, Y OFICINAS ZONALES DE LA EPS EMAPA SAN MARTIN S.A. PARA EL PERIODO 01/08/2025 AL 31/08/2025.</t>
        </is>
      </c>
      <c r="J81" s="38" t="n">
        <v>95</v>
      </c>
      <c r="K81" s="22">
        <f>IF('BD6'!J81=90,"AGUA",IF('BD6'!J81=91,"ALCANTARILLADO",IF('BD6'!J81=93,"ALCANTARILLADO",IF('BD6'!J81=95,"ADMIN",IF('BD6'!J81=96,"COMERCIAL","G_Finan")))))</f>
        <v/>
      </c>
      <c r="L81" s="49" t="n">
        <v>128.36</v>
      </c>
      <c r="M81" s="37" t="n"/>
      <c r="N81" s="51" t="n"/>
      <c r="O81" s="51" t="n"/>
    </row>
    <row r="82">
      <c r="A82">
        <f>IFERROR(VLOOKUP(BD[[#This Row],[BK]],DICT[[EEFF]:[Ppto]],2,FALSE),"No Encontrado")</f>
        <v/>
      </c>
      <c r="B82">
        <f>MID(BD[[#This Row],[SUC]],2,1)&amp;"-"&amp;BD[[#This Row],[CC]]&amp;"-"&amp;BD[[#This Row],[REGI_RES]]&amp;"-"&amp;MID(BD[[#This Row],[CTA]],1,9)</f>
        <v/>
      </c>
      <c r="C82" t="inlineStr">
        <is>
          <t>651000000 - SEGURO VIDA LEY 688</t>
        </is>
      </c>
      <c r="D82">
        <f>TRIM(MID('BD6'!E82,3,2))</f>
        <v/>
      </c>
      <c r="E82" s="33" t="inlineStr">
        <is>
          <t xml:space="preserve">  01 - 3 - o/s:/Cmppag:(01)F01489059/750</t>
        </is>
      </c>
      <c r="F82" s="32" t="n">
        <v>45895</v>
      </c>
      <c r="G82">
        <f>IF(MID(BD[[#This Row],[Suc - Tipo - Nro]],8,2)="11",LEFT(BD[[#This Row],[REGIMEN]], 1) &amp; LEFT(RIGHT(BD[[#This Row],[REGIMEN]], LEN(BD[[#This Row],[REGIMEN]]) - FIND(" ", BD[[#This Row],[REGIMEN]])), 1),"")</f>
        <v/>
      </c>
      <c r="H82">
        <f>IF(MID(BD[[#This Row],[Suc - Tipo - Nro]],8,2)="11",TRIM(RIGHT(SUBSTITUTE(BD[[#This Row],[Glosa / Proveedor]]," ",REPT(" ",LEN(BD[[#This Row],[Glosa / Proveedor]]))),LEN(BD[[#This Row],[Glosa / Proveedor]])*2)),"")</f>
        <v/>
      </c>
      <c r="I82" s="31" t="inlineStr">
        <is>
          <t>PROTECTA S.A. COMPAÃ‘IA DE SEGUROS Y REASEGUROS PAGO SEGURO DE VIDA LEY 688 PARA EL PERSONAL EMPLEADO Y OBRERO DE SEDE CENTRAL, COMERCIAL, Y OFICINAS ZONALES DE LA EPS EMAPA SAN MARTIN S.A. PARA EL PERIODO 01/08/2025 AL 31/08/2025.</t>
        </is>
      </c>
      <c r="J82" s="38" t="n">
        <v>91</v>
      </c>
      <c r="K82" s="22">
        <f>IF('BD6'!J82=90,"AGUA",IF('BD6'!J82=91,"ALCANTARILLADO",IF('BD6'!J82=93,"ALCANTARILLADO",IF('BD6'!J82=95,"ADMIN",IF('BD6'!J82=96,"COMERCIAL","G_Finan")))))</f>
        <v/>
      </c>
      <c r="L82" s="49" t="n">
        <v>10.36</v>
      </c>
      <c r="M82" s="37" t="n"/>
      <c r="N82" s="51" t="n"/>
      <c r="O82" s="51" t="n"/>
    </row>
    <row r="83">
      <c r="A83" s="10">
        <f>IFERROR(VLOOKUP(BD[[#This Row],[BK]],DICT[[EEFF]:[Ppto]],2,FALSE),"No Encontrado")</f>
        <v/>
      </c>
      <c r="B83" s="54">
        <f>MID(BD[[#This Row],[SUC]],2,1)&amp;"-"&amp;BD[[#This Row],[CC]]&amp;"-"&amp;BD[[#This Row],[REGI_RES]]&amp;"-"&amp;MID(BD[[#This Row],[CTA]],1,9)</f>
        <v/>
      </c>
      <c r="C83" t="inlineStr">
        <is>
          <t>651000000 - SEGURO VIDA LEY 688</t>
        </is>
      </c>
      <c r="D83" s="54">
        <f>TRIM(MID('BD6'!E83,3,2))</f>
        <v/>
      </c>
      <c r="E83" s="33" t="inlineStr">
        <is>
          <t xml:space="preserve">  01 - 3 - o/s:/Cmppag:(01)F01489059/750</t>
        </is>
      </c>
      <c r="F83" s="34" t="n">
        <v>45895</v>
      </c>
      <c r="G83" s="54">
        <f>IF(MID(BD[[#This Row],[Suc - Tipo - Nro]],8,2)="11",LEFT(BD[[#This Row],[REGIMEN]], 1) &amp; LEFT(RIGHT(BD[[#This Row],[REGIMEN]], LEN(BD[[#This Row],[REGIMEN]]) - FIND(" ", BD[[#This Row],[REGIMEN]])), 1),"")</f>
        <v/>
      </c>
      <c r="H83" s="54">
        <f>IF(MID(BD[[#This Row],[Suc - Tipo - Nro]],8,2)="11",TRIM(RIGHT(SUBSTITUTE(BD[[#This Row],[Glosa / Proveedor]]," ",REPT(" ",LEN(BD[[#This Row],[Glosa / Proveedor]]))),LEN(BD[[#This Row],[Glosa / Proveedor]])*2)),"")</f>
        <v/>
      </c>
      <c r="I83" s="33" t="inlineStr">
        <is>
          <t>PROTECTA S.A. COMPAÃ‘IA DE SEGUROS Y REASEGUROS PAGO SEGURO DE VIDA LEY 688 PARA EL PERSONAL EMPLEADO Y OBRERO DE SEDE CENTRAL, COMERCIAL, Y OFICINAS ZONALES DE LA EPS EMAPA SAN MARTIN S.A. PARA EL PERIODO 01/08/2025 AL 31/08/2025.</t>
        </is>
      </c>
      <c r="J83" s="35" t="n">
        <v>90</v>
      </c>
      <c r="K83" s="36">
        <f>IF('BD6'!J83=90,"AGUA",IF('BD6'!J83=91,"ALCANTARILLADO",IF('BD6'!J83=93,"ALCANTARILLADO",IF('BD6'!J83=95,"ADMIN",IF('BD6'!J83=96,"COMERCIAL","G_Finan")))))</f>
        <v/>
      </c>
      <c r="L83" s="40" t="n">
        <v>26.88</v>
      </c>
      <c r="M83" s="37" t="n"/>
      <c r="N83" s="51" t="n"/>
      <c r="O83" s="51" t="n"/>
    </row>
    <row r="84">
      <c r="A84">
        <f>IFERROR(VLOOKUP(BD[[#This Row],[BK]],DICT[[EEFF]:[Ppto]],2,FALSE),"No Encontrado")</f>
        <v/>
      </c>
      <c r="B84">
        <f>MID(BD[[#This Row],[SUC]],2,1)&amp;"-"&amp;BD[[#This Row],[CC]]&amp;"-"&amp;BD[[#This Row],[REGI_RES]]&amp;"-"&amp;MID(BD[[#This Row],[CTA]],1,9)</f>
        <v/>
      </c>
      <c r="C84" t="inlineStr">
        <is>
          <t>651000000 - SEGURO VIDA LEY 688</t>
        </is>
      </c>
      <c r="D84">
        <f>TRIM(MID('BD6'!E84,3,2))</f>
        <v/>
      </c>
      <c r="E84" s="33" t="inlineStr">
        <is>
          <t xml:space="preserve">  01 - 3 - o/s:/Cmppag:(01)F01489059/750</t>
        </is>
      </c>
      <c r="F84" s="32" t="n">
        <v>45895</v>
      </c>
      <c r="G84">
        <f>IF(MID(BD[[#This Row],[Suc - Tipo - Nro]],8,2)="11",LEFT(BD[[#This Row],[REGIMEN]], 1) &amp; LEFT(RIGHT(BD[[#This Row],[REGIMEN]], LEN(BD[[#This Row],[REGIMEN]]) - FIND(" ", BD[[#This Row],[REGIMEN]])), 1),"")</f>
        <v/>
      </c>
      <c r="H84">
        <f>IF(MID(BD[[#This Row],[Suc - Tipo - Nro]],8,2)="11",TRIM(RIGHT(SUBSTITUTE(BD[[#This Row],[Glosa / Proveedor]]," ",REPT(" ",LEN(BD[[#This Row],[Glosa / Proveedor]]))),LEN(BD[[#This Row],[Glosa / Proveedor]])*2)),"")</f>
        <v/>
      </c>
      <c r="I84" s="31" t="inlineStr">
        <is>
          <t>PROTECTA S.A. COMPAÃ‘IA DE SEGUROS Y REASEGUROS PAGO SEGURO DE VIDA LEY 688 PARA EL PERSONAL EMPLEADO Y OBRERO DE SEDE CENTRAL, COMERCIAL, Y OFICINAS ZONALES DE LA EPS EMAPA SAN MARTIN S.A. PARA EL PERIODO 01/08/2025 AL 31/08/2025.</t>
        </is>
      </c>
      <c r="J84" s="38" t="n">
        <v>95</v>
      </c>
      <c r="K84" s="22">
        <f>IF('BD6'!J84=90,"AGUA",IF('BD6'!J84=91,"ALCANTARILLADO",IF('BD6'!J84=93,"ALCANTARILLADO",IF('BD6'!J84=95,"ADMIN",IF('BD6'!J84=96,"COMERCIAL","G_Finan")))))</f>
        <v/>
      </c>
      <c r="L84" s="49" t="n">
        <v>25.54</v>
      </c>
      <c r="M84" s="37" t="n"/>
      <c r="N84" s="51" t="n"/>
      <c r="O84" s="51" t="n"/>
    </row>
    <row r="85">
      <c r="A85" s="10">
        <f>IFERROR(VLOOKUP(BD[[#This Row],[BK]],DICT[[EEFF]:[Ppto]],2,FALSE),"No Encontrado")</f>
        <v/>
      </c>
      <c r="B85" s="54">
        <f>MID(BD[[#This Row],[SUC]],2,1)&amp;"-"&amp;BD[[#This Row],[CC]]&amp;"-"&amp;BD[[#This Row],[REGI_RES]]&amp;"-"&amp;MID(BD[[#This Row],[CTA]],1,9)</f>
        <v/>
      </c>
      <c r="C85" t="inlineStr">
        <is>
          <t>651000000 - SEGURO VIDA LEY 688</t>
        </is>
      </c>
      <c r="D85" s="54">
        <f>TRIM(MID('BD6'!E85,3,2))</f>
        <v/>
      </c>
      <c r="E85" s="33" t="inlineStr">
        <is>
          <t xml:space="preserve">  01 - 3 - o/s:/Cmppag:(01)F01489059/750</t>
        </is>
      </c>
      <c r="F85" s="34" t="n">
        <v>45895</v>
      </c>
      <c r="G85" s="54">
        <f>IF(MID(BD[[#This Row],[Suc - Tipo - Nro]],8,2)="11",LEFT(BD[[#This Row],[REGIMEN]], 1) &amp; LEFT(RIGHT(BD[[#This Row],[REGIMEN]], LEN(BD[[#This Row],[REGIMEN]]) - FIND(" ", BD[[#This Row],[REGIMEN]])), 1),"")</f>
        <v/>
      </c>
      <c r="H85" s="54">
        <f>IF(MID(BD[[#This Row],[Suc - Tipo - Nro]],8,2)="11",TRIM(RIGHT(SUBSTITUTE(BD[[#This Row],[Glosa / Proveedor]]," ",REPT(" ",LEN(BD[[#This Row],[Glosa / Proveedor]]))),LEN(BD[[#This Row],[Glosa / Proveedor]])*2)),"")</f>
        <v/>
      </c>
      <c r="I85" s="33" t="inlineStr">
        <is>
          <t>PROTECTA S.A. COMPAÃ‘IA DE SEGUROS Y REASEGUROS PAGO SEGURO DE VIDA LEY 688 PARA EL PERSONAL EMPLEADO Y OBRERO DE SEDE CENTRAL, COMERCIAL, Y OFICINAS ZONALES DE LA EPS EMAPA SAN MARTIN S.A. PARA EL PERIODO 01/08/2025 AL 31/08/2025.</t>
        </is>
      </c>
      <c r="J85" s="35" t="n">
        <v>90</v>
      </c>
      <c r="K85" s="36">
        <f>IF('BD6'!J85=90,"AGUA",IF('BD6'!J85=91,"ALCANTARILLADO",IF('BD6'!J85=93,"ALCANTARILLADO",IF('BD6'!J85=95,"ADMIN",IF('BD6'!J85=96,"COMERCIAL","G_Finan")))))</f>
        <v/>
      </c>
      <c r="L85" s="40" t="n">
        <v>19.93</v>
      </c>
      <c r="M85" s="37" t="n"/>
      <c r="N85" s="51" t="n"/>
      <c r="O85" s="51" t="n"/>
    </row>
    <row r="86">
      <c r="A86" s="42">
        <f>IFERROR(VLOOKUP(BD[[#This Row],[BK]],DICT[[EEFF]:[Ppto]],2,FALSE),"No Encontrado")</f>
        <v/>
      </c>
      <c r="B86">
        <f>MID(BD[[#This Row],[SUC]],2,1)&amp;"-"&amp;BD[[#This Row],[CC]]&amp;"-"&amp;BD[[#This Row],[REGI_RES]]&amp;"-"&amp;MID(BD[[#This Row],[CTA]],1,9)</f>
        <v/>
      </c>
      <c r="C86" t="inlineStr">
        <is>
          <t>651000000 - SEGURO VIDA LEY 688</t>
        </is>
      </c>
      <c r="D86">
        <f>TRIM(MID('BD6'!E86,3,2))</f>
        <v/>
      </c>
      <c r="E86" s="33" t="inlineStr">
        <is>
          <t xml:space="preserve">  01 - 3 - o/s:/Cmppag:(01)F01489059/750</t>
        </is>
      </c>
      <c r="F86" s="32" t="n">
        <v>45895</v>
      </c>
      <c r="G86">
        <f>IF(MID(BD[[#This Row],[Suc - Tipo - Nro]],8,2)="11",LEFT(BD[[#This Row],[REGIMEN]], 1) &amp; LEFT(RIGHT(BD[[#This Row],[REGIMEN]], LEN(BD[[#This Row],[REGIMEN]]) - FIND(" ", BD[[#This Row],[REGIMEN]])), 1),"")</f>
        <v/>
      </c>
      <c r="H86">
        <f>IF(MID(BD[[#This Row],[Suc - Tipo - Nro]],8,2)="11",TRIM(RIGHT(SUBSTITUTE(BD[[#This Row],[Glosa / Proveedor]]," ",REPT(" ",LEN(BD[[#This Row],[Glosa / Proveedor]]))),LEN(BD[[#This Row],[Glosa / Proveedor]])*2)),"")</f>
        <v/>
      </c>
      <c r="I86" s="31" t="inlineStr">
        <is>
          <t>PROTECTA S.A. COMPAÃ‘IA DE SEGUROS Y REASEGUROS PAGO SEGURO DE VIDA LEY 688 PARA EL PERSONAL EMPLEADO Y OBRERO DE SEDE CENTRAL, COMERCIAL, Y OFICINAS ZONALES DE LA EPS EMAPA SAN MARTIN S.A. PARA EL PERIODO 01/08/2025 AL 31/08/2025.</t>
        </is>
      </c>
      <c r="J86" s="38" t="n">
        <v>90</v>
      </c>
      <c r="K86" s="22">
        <f>IF('BD6'!J86=90,"AGUA",IF('BD6'!J86=91,"ALCANTARILLADO",IF('BD6'!J86=93,"ALCANTARILLADO",IF('BD6'!J86=95,"ADMIN",IF('BD6'!J86=96,"COMERCIAL","G_Finan")))))</f>
        <v/>
      </c>
      <c r="L86" s="49" t="n">
        <v>28.33</v>
      </c>
      <c r="M86" s="37" t="n"/>
      <c r="N86" s="51" t="n"/>
      <c r="O86" s="51" t="n"/>
    </row>
    <row r="87">
      <c r="A87" s="10">
        <f>IFERROR(VLOOKUP(BD[[#This Row],[BK]],DICT[[EEFF]:[Ppto]],2,FALSE),"No Encontrado")</f>
        <v/>
      </c>
      <c r="B87" s="54">
        <f>MID(BD[[#This Row],[SUC]],2,1)&amp;"-"&amp;BD[[#This Row],[CC]]&amp;"-"&amp;BD[[#This Row],[REGI_RES]]&amp;"-"&amp;MID(BD[[#This Row],[CTA]],1,9)</f>
        <v/>
      </c>
      <c r="C87" t="inlineStr">
        <is>
          <t>651000000 - SEGURO VIDA LEY 688</t>
        </is>
      </c>
      <c r="D87" s="54">
        <f>TRIM(MID('BD6'!E87,3,2))</f>
        <v/>
      </c>
      <c r="E87" s="33" t="inlineStr">
        <is>
          <t xml:space="preserve">  01 - 3 - o/s:/Cmppag:(01)F01489059/750</t>
        </is>
      </c>
      <c r="F87" s="34" t="n">
        <v>45895</v>
      </c>
      <c r="G87" s="54">
        <f>IF(MID(BD[[#This Row],[Suc - Tipo - Nro]],8,2)="11",LEFT(BD[[#This Row],[REGIMEN]], 1) &amp; LEFT(RIGHT(BD[[#This Row],[REGIMEN]], LEN(BD[[#This Row],[REGIMEN]]) - FIND(" ", BD[[#This Row],[REGIMEN]])), 1),"")</f>
        <v/>
      </c>
      <c r="H87" s="54">
        <f>IF(MID(BD[[#This Row],[Suc - Tipo - Nro]],8,2)="11",TRIM(RIGHT(SUBSTITUTE(BD[[#This Row],[Glosa / Proveedor]]," ",REPT(" ",LEN(BD[[#This Row],[Glosa / Proveedor]]))),LEN(BD[[#This Row],[Glosa / Proveedor]])*2)),"")</f>
        <v/>
      </c>
      <c r="I87" s="33" t="inlineStr">
        <is>
          <t>PROTECTA S.A. COMPAÃ‘IA DE SEGUROS Y REASEGUROS PAGO SEGURO DE VIDA LEY 688 PARA EL PERSONAL EMPLEADO Y OBRERO DE SEDE CENTRAL, COMERCIAL, Y OFICINAS ZONALES DE LA EPS EMAPA SAN MARTIN S.A. PARA EL PERIODO 01/08/2025 AL 31/08/2025.</t>
        </is>
      </c>
      <c r="J87" s="35" t="n">
        <v>90</v>
      </c>
      <c r="K87" s="36">
        <f>IF('BD6'!J87=90,"AGUA",IF('BD6'!J87=91,"ALCANTARILLADO",IF('BD6'!J87=93,"ALCANTARILLADO",IF('BD6'!J87=95,"ADMIN",IF('BD6'!J87=96,"COMERCIAL","G_Finan")))))</f>
        <v/>
      </c>
      <c r="L87" s="40" t="n">
        <v>10.97</v>
      </c>
      <c r="M87" s="37" t="n"/>
      <c r="N87" s="51" t="n"/>
      <c r="O87" s="51" t="n"/>
    </row>
    <row r="88">
      <c r="A88" s="10">
        <f>IFERROR(VLOOKUP(BD[[#This Row],[BK]],DICT[[EEFF]:[Ppto]],2,FALSE),"No Encontrado")</f>
        <v/>
      </c>
      <c r="B88" s="54">
        <f>MID(BD[[#This Row],[SUC]],2,1)&amp;"-"&amp;BD[[#This Row],[CC]]&amp;"-"&amp;BD[[#This Row],[REGI_RES]]&amp;"-"&amp;MID(BD[[#This Row],[CTA]],1,9)</f>
        <v/>
      </c>
      <c r="C88" t="inlineStr">
        <is>
          <t>651000000 - SEGURO VIDA LEY 688</t>
        </is>
      </c>
      <c r="D88" s="54">
        <f>TRIM(MID('BD6'!E88,3,2))</f>
        <v/>
      </c>
      <c r="E88" s="33" t="inlineStr">
        <is>
          <t xml:space="preserve">  01 - 3 - o/s:/Cmppag:(01)F01489059/750</t>
        </is>
      </c>
      <c r="F88" s="34" t="n">
        <v>45895</v>
      </c>
      <c r="G88" s="54">
        <f>IF(MID(BD[[#This Row],[Suc - Tipo - Nro]],8,2)="11",LEFT(BD[[#This Row],[REGIMEN]], 1) &amp; LEFT(RIGHT(BD[[#This Row],[REGIMEN]], LEN(BD[[#This Row],[REGIMEN]]) - FIND(" ", BD[[#This Row],[REGIMEN]])), 1),"")</f>
        <v/>
      </c>
      <c r="H88" s="54">
        <f>IF(MID(BD[[#This Row],[Suc - Tipo - Nro]],8,2)="11",TRIM(RIGHT(SUBSTITUTE(BD[[#This Row],[Glosa / Proveedor]]," ",REPT(" ",LEN(BD[[#This Row],[Glosa / Proveedor]]))),LEN(BD[[#This Row],[Glosa / Proveedor]])*2)),"")</f>
        <v/>
      </c>
      <c r="I88" s="33" t="inlineStr">
        <is>
          <t>PROTECTA S.A. COMPAÃ‘IA DE SEGUROS Y REASEGUROS PAGO SEGURO DE VIDA LEY 688 PARA EL PERSONAL EMPLEADO Y OBRERO DE SEDE CENTRAL, COMERCIAL, Y OFICINAS ZONALES DE LA EPS EMAPA SAN MARTIN S.A. PARA EL PERIODO 01/08/2025 AL 31/08/2025.</t>
        </is>
      </c>
      <c r="J88" s="35" t="n">
        <v>96</v>
      </c>
      <c r="K88" s="36">
        <f>IF('BD6'!J88=90,"AGUA",IF('BD6'!J88=91,"ALCANTARILLADO",IF('BD6'!J88=93,"ALCANTARILLADO",IF('BD6'!J88=95,"ADMIN",IF('BD6'!J88=96,"COMERCIAL","G_Finan")))))</f>
        <v/>
      </c>
      <c r="L88" s="40" t="n">
        <v>21.89</v>
      </c>
      <c r="M88" s="37" t="n"/>
      <c r="N88" s="51" t="n"/>
      <c r="O88" s="51" t="n"/>
    </row>
    <row r="89">
      <c r="A89">
        <f>IFERROR(VLOOKUP(BD[[#This Row],[BK]],DICT[[EEFF]:[Ppto]],2,FALSE),"No Encontrado")</f>
        <v/>
      </c>
      <c r="B89">
        <f>MID(BD[[#This Row],[SUC]],2,1)&amp;"-"&amp;BD[[#This Row],[CC]]&amp;"-"&amp;BD[[#This Row],[REGI_RES]]&amp;"-"&amp;MID(BD[[#This Row],[CTA]],1,9)</f>
        <v/>
      </c>
      <c r="C89" t="inlineStr">
        <is>
          <t>651000000 - SEGURO VIDA LEY 688</t>
        </is>
      </c>
      <c r="D89">
        <f>TRIM(MID('BD6'!E89,3,2))</f>
        <v/>
      </c>
      <c r="E89" s="33" t="inlineStr">
        <is>
          <t xml:space="preserve">  01 - 3 - o/s:/Cmppag:(01)F01489059/750</t>
        </is>
      </c>
      <c r="F89" s="32" t="n">
        <v>45895</v>
      </c>
      <c r="G89">
        <f>IF(MID(BD[[#This Row],[Suc - Tipo - Nro]],8,2)="11",LEFT(BD[[#This Row],[REGIMEN]], 1) &amp; LEFT(RIGHT(BD[[#This Row],[REGIMEN]], LEN(BD[[#This Row],[REGIMEN]]) - FIND(" ", BD[[#This Row],[REGIMEN]])), 1),"")</f>
        <v/>
      </c>
      <c r="H89">
        <f>IF(MID(BD[[#This Row],[Suc - Tipo - Nro]],8,2)="11",TRIM(RIGHT(SUBSTITUTE(BD[[#This Row],[Glosa / Proveedor]]," ",REPT(" ",LEN(BD[[#This Row],[Glosa / Proveedor]]))),LEN(BD[[#This Row],[Glosa / Proveedor]])*2)),"")</f>
        <v/>
      </c>
      <c r="I89" s="31" t="inlineStr">
        <is>
          <t>PROTECTA S.A. COMPAÃ‘IA DE SEGUROS Y REASEGUROS PAGO SEGURO DE VIDA LEY 688 PARA EL PERSONAL EMPLEADO Y OBRERO DE SEDE CENTRAL, COMERCIAL, Y OFICINAS ZONALES DE LA EPS EMAPA SAN MARTIN S.A. PARA EL PERIODO 01/08/2025 AL 31/08/2025.</t>
        </is>
      </c>
      <c r="J89" s="38" t="n">
        <v>90</v>
      </c>
      <c r="K89" s="22">
        <f>IF('BD6'!J89=90,"AGUA",IF('BD6'!J89=91,"ALCANTARILLADO",IF('BD6'!J89=93,"ALCANTARILLADO",IF('BD6'!J89=95,"ADMIN",IF('BD6'!J89=96,"COMERCIAL","G_Finan")))))</f>
        <v/>
      </c>
      <c r="L89" s="49" t="n">
        <v>59.44</v>
      </c>
      <c r="M89" s="37" t="n"/>
      <c r="N89" s="51" t="n"/>
      <c r="O89" s="51" t="n"/>
    </row>
    <row r="90">
      <c r="A90">
        <f>IFERROR(VLOOKUP(BD[[#This Row],[BK]],DICT[[EEFF]:[Ppto]],2,FALSE),"No Encontrado")</f>
        <v/>
      </c>
      <c r="B90">
        <f>MID(BD[[#This Row],[SUC]],2,1)&amp;"-"&amp;BD[[#This Row],[CC]]&amp;"-"&amp;BD[[#This Row],[REGI_RES]]&amp;"-"&amp;MID(BD[[#This Row],[CTA]],1,9)</f>
        <v/>
      </c>
      <c r="C90" t="inlineStr">
        <is>
          <t>651000000 - SEGURO VIDA LEY 688</t>
        </is>
      </c>
      <c r="D90">
        <f>TRIM(MID('BD6'!E90,3,2))</f>
        <v/>
      </c>
      <c r="E90" s="33" t="inlineStr">
        <is>
          <t xml:space="preserve">  01 - 3 - o/s:/Cmppag:(01)F01489059/750</t>
        </is>
      </c>
      <c r="F90" s="32" t="n">
        <v>45895</v>
      </c>
      <c r="G90">
        <f>IF(MID(BD[[#This Row],[Suc - Tipo - Nro]],8,2)="11",LEFT(BD[[#This Row],[REGIMEN]], 1) &amp; LEFT(RIGHT(BD[[#This Row],[REGIMEN]], LEN(BD[[#This Row],[REGIMEN]]) - FIND(" ", BD[[#This Row],[REGIMEN]])), 1),"")</f>
        <v/>
      </c>
      <c r="H90">
        <f>IF(MID(BD[[#This Row],[Suc - Tipo - Nro]],8,2)="11",TRIM(RIGHT(SUBSTITUTE(BD[[#This Row],[Glosa / Proveedor]]," ",REPT(" ",LEN(BD[[#This Row],[Glosa / Proveedor]]))),LEN(BD[[#This Row],[Glosa / Proveedor]])*2)),"")</f>
        <v/>
      </c>
      <c r="I90" s="31" t="inlineStr">
        <is>
          <t>PROTECTA S.A. COMPAÃ‘IA DE SEGUROS Y REASEGUROS PAGO SEGURO DE VIDA LEY 688 PARA EL PERSONAL EMPLEADO Y OBRERO DE SEDE CENTRAL, COMERCIAL, Y OFICINAS ZONALES DE LA EPS EMAPA SAN MARTIN S.A. PARA EL PERIODO 01/08/2025 AL 31/08/2025.</t>
        </is>
      </c>
      <c r="J90" s="38" t="n">
        <v>90</v>
      </c>
      <c r="K90" s="22">
        <f>IF('BD6'!J90=90,"AGUA",IF('BD6'!J90=91,"ALCANTARILLADO",IF('BD6'!J90=93,"ALCANTARILLADO",IF('BD6'!J90=95,"ADMIN",IF('BD6'!J90=96,"COMERCIAL","G_Finan")))))</f>
        <v/>
      </c>
      <c r="L90" s="49" t="n">
        <v>381.36</v>
      </c>
      <c r="M90" s="37" t="n"/>
      <c r="N90" s="51" t="n"/>
      <c r="O90" s="51" t="n"/>
    </row>
    <row r="91">
      <c r="A91" s="42">
        <f>IFERROR(VLOOKUP(BD[[#This Row],[BK]],DICT[[EEFF]:[Ppto]],2,FALSE),"No Encontrado")</f>
        <v/>
      </c>
      <c r="B91">
        <f>MID(BD[[#This Row],[SUC]],2,1)&amp;"-"&amp;BD[[#This Row],[CC]]&amp;"-"&amp;BD[[#This Row],[REGI_RES]]&amp;"-"&amp;MID(BD[[#This Row],[CTA]],1,9)</f>
        <v/>
      </c>
      <c r="C91" t="inlineStr">
        <is>
          <t>651000000 - SEGURO VIDA LEY 688</t>
        </is>
      </c>
      <c r="D91">
        <f>TRIM(MID('BD6'!E91,3,2))</f>
        <v/>
      </c>
      <c r="E91" s="33" t="inlineStr">
        <is>
          <t xml:space="preserve">  01 - 3 - o/s:/Cmppag:(01)F01489059/750</t>
        </is>
      </c>
      <c r="F91" s="32" t="n">
        <v>45895</v>
      </c>
      <c r="G91">
        <f>IF(MID(BD[[#This Row],[Suc - Tipo - Nro]],8,2)="11",LEFT(BD[[#This Row],[REGIMEN]], 1) &amp; LEFT(RIGHT(BD[[#This Row],[REGIMEN]], LEN(BD[[#This Row],[REGIMEN]]) - FIND(" ", BD[[#This Row],[REGIMEN]])), 1),"")</f>
        <v/>
      </c>
      <c r="H91">
        <f>IF(MID(BD[[#This Row],[Suc - Tipo - Nro]],8,2)="11",TRIM(RIGHT(SUBSTITUTE(BD[[#This Row],[Glosa / Proveedor]]," ",REPT(" ",LEN(BD[[#This Row],[Glosa / Proveedor]]))),LEN(BD[[#This Row],[Glosa / Proveedor]])*2)),"")</f>
        <v/>
      </c>
      <c r="I91" s="31" t="inlineStr">
        <is>
          <t>PROTECTA S.A. COMPAÃ‘IA DE SEGUROS Y REASEGUROS PAGO SEGURO DE VIDA LEY 688 PARA EL PERSONAL EMPLEADO Y OBRERO DE SEDE CENTRAL, COMERCIAL, Y OFICINAS ZONALES DE LA EPS EMAPA SAN MARTIN S.A. PARA EL PERIODO 01/08/2025 AL 31/08/2025.</t>
        </is>
      </c>
      <c r="J91" s="38" t="n">
        <v>90</v>
      </c>
      <c r="K91" s="22">
        <f>IF('BD6'!J91=90,"AGUA",IF('BD6'!J91=91,"ALCANTARILLADO",IF('BD6'!J91=93,"ALCANTARILLADO",IF('BD6'!J91=95,"ADMIN",IF('BD6'!J91=96,"COMERCIAL","G_Finan")))))</f>
        <v/>
      </c>
      <c r="L91" s="49" t="n">
        <v>51.71</v>
      </c>
      <c r="M91" s="37" t="n"/>
      <c r="N91" s="51" t="n"/>
      <c r="O91" s="51" t="n"/>
    </row>
    <row r="92">
      <c r="A92" s="42">
        <f>IFERROR(VLOOKUP(BD[[#This Row],[BK]],DICT[[EEFF]:[Ppto]],2,FALSE),"No Encontrado")</f>
        <v/>
      </c>
      <c r="B92">
        <f>MID(BD[[#This Row],[SUC]],2,1)&amp;"-"&amp;BD[[#This Row],[CC]]&amp;"-"&amp;BD[[#This Row],[REGI_RES]]&amp;"-"&amp;MID(BD[[#This Row],[CTA]],1,9)</f>
        <v/>
      </c>
      <c r="C92" t="inlineStr">
        <is>
          <t>651000000 - SEGURO VIDA LEY 688</t>
        </is>
      </c>
      <c r="D92">
        <f>TRIM(MID('BD6'!E92,3,2))</f>
        <v/>
      </c>
      <c r="E92" s="33" t="inlineStr">
        <is>
          <t xml:space="preserve">  01 - 3 - o/s:/Cmppag:(01)F01489059/750</t>
        </is>
      </c>
      <c r="F92" s="32" t="n">
        <v>45895</v>
      </c>
      <c r="G92">
        <f>IF(MID(BD[[#This Row],[Suc - Tipo - Nro]],8,2)="11",LEFT(BD[[#This Row],[REGIMEN]], 1) &amp; LEFT(RIGHT(BD[[#This Row],[REGIMEN]], LEN(BD[[#This Row],[REGIMEN]]) - FIND(" ", BD[[#This Row],[REGIMEN]])), 1),"")</f>
        <v/>
      </c>
      <c r="H92">
        <f>IF(MID(BD[[#This Row],[Suc - Tipo - Nro]],8,2)="11",TRIM(RIGHT(SUBSTITUTE(BD[[#This Row],[Glosa / Proveedor]]," ",REPT(" ",LEN(BD[[#This Row],[Glosa / Proveedor]]))),LEN(BD[[#This Row],[Glosa / Proveedor]])*2)),"")</f>
        <v/>
      </c>
      <c r="I92" s="31" t="inlineStr">
        <is>
          <t>PROTECTA S.A. COMPAÃ‘IA DE SEGUROS Y REASEGUROS PAGO SEGURO DE VIDA LEY 688 PARA EL PERSONAL EMPLEADO Y OBRERO DE SEDE CENTRAL, COMERCIAL, Y OFICINAS ZONALES DE LA EPS EMAPA SAN MARTIN S.A. PARA EL PERIODO 01/08/2025 AL 31/08/2025.</t>
        </is>
      </c>
      <c r="J92" s="38" t="n">
        <v>95</v>
      </c>
      <c r="K92" s="22">
        <f>IF('BD6'!J92=90,"AGUA",IF('BD6'!J92=91,"ALCANTARILLADO",IF('BD6'!J92=93,"ALCANTARILLADO",IF('BD6'!J92=95,"ADMIN",IF('BD6'!J92=96,"COMERCIAL","G_Finan")))))</f>
        <v/>
      </c>
      <c r="L92" s="49" t="n">
        <v>14.54</v>
      </c>
      <c r="M92" s="37" t="n"/>
      <c r="N92" s="51" t="n"/>
      <c r="O92" s="51" t="n"/>
    </row>
    <row r="93">
      <c r="A93" s="10">
        <f>IFERROR(VLOOKUP(BD[[#This Row],[BK]],DICT[[EEFF]:[Ppto]],2,FALSE),"No Encontrado")</f>
        <v/>
      </c>
      <c r="B93" s="54">
        <f>MID(BD[[#This Row],[SUC]],2,1)&amp;"-"&amp;BD[[#This Row],[CC]]&amp;"-"&amp;BD[[#This Row],[REGI_RES]]&amp;"-"&amp;MID(BD[[#This Row],[CTA]],1,9)</f>
        <v/>
      </c>
      <c r="C93" t="inlineStr">
        <is>
          <t>651000000 - SEGURO VIDA LEY 688</t>
        </is>
      </c>
      <c r="D93" s="54">
        <f>TRIM(MID('BD6'!E93,3,2))</f>
        <v/>
      </c>
      <c r="E93" s="33" t="inlineStr">
        <is>
          <t xml:space="preserve">  01 - 3 - o/s:/Cmppag:(01)F01489059/750</t>
        </is>
      </c>
      <c r="F93" s="34" t="n">
        <v>45895</v>
      </c>
      <c r="G93" s="54">
        <f>IF(MID(BD[[#This Row],[Suc - Tipo - Nro]],8,2)="11",LEFT(BD[[#This Row],[REGIMEN]], 1) &amp; LEFT(RIGHT(BD[[#This Row],[REGIMEN]], LEN(BD[[#This Row],[REGIMEN]]) - FIND(" ", BD[[#This Row],[REGIMEN]])), 1),"")</f>
        <v/>
      </c>
      <c r="H93" s="54">
        <f>IF(MID(BD[[#This Row],[Suc - Tipo - Nro]],8,2)="11",TRIM(RIGHT(SUBSTITUTE(BD[[#This Row],[Glosa / Proveedor]]," ",REPT(" ",LEN(BD[[#This Row],[Glosa / Proveedor]]))),LEN(BD[[#This Row],[Glosa / Proveedor]])*2)),"")</f>
        <v/>
      </c>
      <c r="I93" s="33" t="inlineStr">
        <is>
          <t>PROTECTA S.A. COMPAÃ‘IA DE SEGUROS Y REASEGUROS PAGO SEGURO DE VIDA LEY 688 PARA EL PERSONAL EMPLEADO Y OBRERO DE SEDE CENTRAL, COMERCIAL, Y OFICINAS ZONALES DE LA EPS EMAPA SAN MARTIN S.A. PARA EL PERIODO 01/08/2025 AL 31/08/2025.</t>
        </is>
      </c>
      <c r="J93" s="35" t="n">
        <v>90</v>
      </c>
      <c r="K93" s="36">
        <f>IF('BD6'!J93=90,"AGUA",IF('BD6'!J93=91,"ALCANTARILLADO",IF('BD6'!J93=93,"ALCANTARILLADO",IF('BD6'!J93=95,"ADMIN",IF('BD6'!J93=96,"COMERCIAL","G_Finan")))))</f>
        <v/>
      </c>
      <c r="L93" s="40" t="n">
        <v>20</v>
      </c>
      <c r="M93" s="37" t="n"/>
      <c r="N93" s="51" t="n"/>
      <c r="O93" s="51" t="n"/>
    </row>
    <row r="94">
      <c r="A94">
        <f>IFERROR(VLOOKUP(BD[[#This Row],[BK]],DICT[[EEFF]:[Ppto]],2,FALSE),"No Encontrado")</f>
        <v/>
      </c>
      <c r="B94">
        <f>MID(BD[[#This Row],[SUC]],2,1)&amp;"-"&amp;BD[[#This Row],[CC]]&amp;"-"&amp;BD[[#This Row],[REGI_RES]]&amp;"-"&amp;MID(BD[[#This Row],[CTA]],1,9)</f>
        <v/>
      </c>
      <c r="C94" t="inlineStr">
        <is>
          <t>651000000 - SEGURO VIDA LEY 688</t>
        </is>
      </c>
      <c r="D94">
        <f>TRIM(MID('BD6'!E94,3,2))</f>
        <v/>
      </c>
      <c r="E94" s="33" t="inlineStr">
        <is>
          <t xml:space="preserve">  01 - 3 - o/s:/Cmppag:(01)F01489059/750</t>
        </is>
      </c>
      <c r="F94" s="32" t="n">
        <v>45895</v>
      </c>
      <c r="G94">
        <f>IF(MID(BD[[#This Row],[Suc - Tipo - Nro]],8,2)="11",LEFT(BD[[#This Row],[REGIMEN]], 1) &amp; LEFT(RIGHT(BD[[#This Row],[REGIMEN]], LEN(BD[[#This Row],[REGIMEN]]) - FIND(" ", BD[[#This Row],[REGIMEN]])), 1),"")</f>
        <v/>
      </c>
      <c r="H94">
        <f>IF(MID(BD[[#This Row],[Suc - Tipo - Nro]],8,2)="11",TRIM(RIGHT(SUBSTITUTE(BD[[#This Row],[Glosa / Proveedor]]," ",REPT(" ",LEN(BD[[#This Row],[Glosa / Proveedor]]))),LEN(BD[[#This Row],[Glosa / Proveedor]])*2)),"")</f>
        <v/>
      </c>
      <c r="I94" s="31" t="inlineStr">
        <is>
          <t>PROTECTA S.A. COMPAÃ‘IA DE SEGUROS Y REASEGUROS PAGO SEGURO DE VIDA LEY 688 PARA EL PERSONAL EMPLEADO Y OBRERO DE SEDE CENTRAL, COMERCIAL, Y OFICINAS ZONALES DE LA EPS EMAPA SAN MARTIN S.A. PARA EL PERIODO 01/08/2025 AL 31/08/2025.</t>
        </is>
      </c>
      <c r="J94" s="38" t="n">
        <v>90</v>
      </c>
      <c r="K94" s="22">
        <f>IF('BD6'!J94=90,"AGUA",IF('BD6'!J94=91,"ALCANTARILLADO",IF('BD6'!J94=93,"ALCANTARILLADO",IF('BD6'!J94=95,"ADMIN",IF('BD6'!J94=96,"COMERCIAL","G_Finan")))))</f>
        <v/>
      </c>
      <c r="L94" s="49" t="n">
        <v>102.81</v>
      </c>
      <c r="M94" s="37" t="n"/>
      <c r="N94" s="51" t="n"/>
      <c r="O94" s="51" t="n"/>
    </row>
    <row r="95">
      <c r="A95" s="42">
        <f>IFERROR(VLOOKUP(BD[[#This Row],[BK]],DICT[[EEFF]:[Ppto]],2,FALSE),"No Encontrado")</f>
        <v/>
      </c>
      <c r="B95">
        <f>MID(BD[[#This Row],[SUC]],2,1)&amp;"-"&amp;BD[[#This Row],[CC]]&amp;"-"&amp;BD[[#This Row],[REGI_RES]]&amp;"-"&amp;MID(BD[[#This Row],[CTA]],1,9)</f>
        <v/>
      </c>
      <c r="C95" t="inlineStr">
        <is>
          <t>651000000 - SEGURO VIDA LEY 688</t>
        </is>
      </c>
      <c r="D95">
        <f>TRIM(MID('BD6'!E95,3,2))</f>
        <v/>
      </c>
      <c r="E95" s="33" t="inlineStr">
        <is>
          <t xml:space="preserve">  01 - 3 - o/s:/Cmppag:(01)F01489059/750</t>
        </is>
      </c>
      <c r="F95" s="32" t="n">
        <v>45895</v>
      </c>
      <c r="G95">
        <f>IF(MID(BD[[#This Row],[Suc - Tipo - Nro]],8,2)="11",LEFT(BD[[#This Row],[REGIMEN]], 1) &amp; LEFT(RIGHT(BD[[#This Row],[REGIMEN]], LEN(BD[[#This Row],[REGIMEN]]) - FIND(" ", BD[[#This Row],[REGIMEN]])), 1),"")</f>
        <v/>
      </c>
      <c r="H95">
        <f>IF(MID(BD[[#This Row],[Suc - Tipo - Nro]],8,2)="11",TRIM(RIGHT(SUBSTITUTE(BD[[#This Row],[Glosa / Proveedor]]," ",REPT(" ",LEN(BD[[#This Row],[Glosa / Proveedor]]))),LEN(BD[[#This Row],[Glosa / Proveedor]])*2)),"")</f>
        <v/>
      </c>
      <c r="I95" s="31" t="inlineStr">
        <is>
          <t>PROTECTA S.A. COMPAÃ‘IA DE SEGUROS Y REASEGUROS PAGO SEGURO DE VIDA LEY 688 PARA EL PERSONAL EMPLEADO Y OBRERO DE SEDE CENTRAL, COMERCIAL, Y OFICINAS ZONALES DE LA EPS EMAPA SAN MARTIN S.A. PARA EL PERIODO 01/08/2025 AL 31/08/2025.</t>
        </is>
      </c>
      <c r="J95" s="38" t="n">
        <v>95</v>
      </c>
      <c r="K95" s="22">
        <f>IF('BD6'!J95=90,"AGUA",IF('BD6'!J95=91,"ALCANTARILLADO",IF('BD6'!J95=93,"ALCANTARILLADO",IF('BD6'!J95=95,"ADMIN",IF('BD6'!J95=96,"COMERCIAL","G_Finan")))))</f>
        <v/>
      </c>
      <c r="L95" s="49" t="n">
        <v>96.12</v>
      </c>
      <c r="M95" s="37" t="n"/>
      <c r="N95" s="51" t="n"/>
      <c r="O95" s="51" t="n"/>
    </row>
    <row r="96">
      <c r="A96" s="10">
        <f>IFERROR(VLOOKUP(BD[[#This Row],[BK]],DICT[[EEFF]:[Ppto]],2,FALSE),"No Encontrado")</f>
        <v/>
      </c>
      <c r="B96" s="54">
        <f>MID(BD[[#This Row],[SUC]],2,1)&amp;"-"&amp;BD[[#This Row],[CC]]&amp;"-"&amp;BD[[#This Row],[REGI_RES]]&amp;"-"&amp;MID(BD[[#This Row],[CTA]],1,9)</f>
        <v/>
      </c>
      <c r="C96" t="inlineStr">
        <is>
          <t>651000000 - SEGURO VIDA LEY 688</t>
        </is>
      </c>
      <c r="D96" s="54">
        <f>TRIM(MID('BD6'!E96,3,2))</f>
        <v/>
      </c>
      <c r="E96" s="33" t="inlineStr">
        <is>
          <t xml:space="preserve">  01 - 3 - o/s:/Cmppag:(01)F01489059/750</t>
        </is>
      </c>
      <c r="F96" s="34" t="n">
        <v>45895</v>
      </c>
      <c r="G96" s="54">
        <f>IF(MID(BD[[#This Row],[Suc - Tipo - Nro]],8,2)="11",LEFT(BD[[#This Row],[REGIMEN]], 1) &amp; LEFT(RIGHT(BD[[#This Row],[REGIMEN]], LEN(BD[[#This Row],[REGIMEN]]) - FIND(" ", BD[[#This Row],[REGIMEN]])), 1),"")</f>
        <v/>
      </c>
      <c r="H96" s="54">
        <f>IF(MID(BD[[#This Row],[Suc - Tipo - Nro]],8,2)="11",TRIM(RIGHT(SUBSTITUTE(BD[[#This Row],[Glosa / Proveedor]]," ",REPT(" ",LEN(BD[[#This Row],[Glosa / Proveedor]]))),LEN(BD[[#This Row],[Glosa / Proveedor]])*2)),"")</f>
        <v/>
      </c>
      <c r="I96" s="33" t="inlineStr">
        <is>
          <t>PROTECTA S.A. COMPAÃ‘IA DE SEGUROS Y REASEGUROS PAGO SEGURO DE VIDA LEY 688 PARA EL PERSONAL EMPLEADO Y OBRERO DE SEDE CENTRAL, COMERCIAL, Y OFICINAS ZONALES DE LA EPS EMAPA SAN MARTIN S.A. PARA EL PERIODO 01/08/2025 AL 31/08/2025.</t>
        </is>
      </c>
      <c r="J96" s="35" t="n">
        <v>95</v>
      </c>
      <c r="K96" s="36">
        <f>IF('BD6'!J96=90,"AGUA",IF('BD6'!J96=91,"ALCANTARILLADO",IF('BD6'!J96=93,"ALCANTARILLADO",IF('BD6'!J96=95,"ADMIN",IF('BD6'!J96=96,"COMERCIAL","G_Finan")))))</f>
        <v/>
      </c>
      <c r="L96" s="40" t="n">
        <v>35.75</v>
      </c>
      <c r="M96" s="37" t="n"/>
      <c r="N96" s="51" t="n"/>
      <c r="O96" s="51" t="n"/>
    </row>
    <row r="97">
      <c r="A97" s="10">
        <f>IFERROR(VLOOKUP(BD[[#This Row],[BK]],DICT[[EEFF]:[Ppto]],2,FALSE),"No Encontrado")</f>
        <v/>
      </c>
      <c r="B97" s="54">
        <f>MID(BD[[#This Row],[SUC]],2,1)&amp;"-"&amp;BD[[#This Row],[CC]]&amp;"-"&amp;BD[[#This Row],[REGI_RES]]&amp;"-"&amp;MID(BD[[#This Row],[CTA]],1,9)</f>
        <v/>
      </c>
      <c r="C97" t="inlineStr">
        <is>
          <t>651000000 - SEGURO VIDA LEY 688</t>
        </is>
      </c>
      <c r="D97" s="54">
        <f>TRIM(MID('BD6'!E97,3,2))</f>
        <v/>
      </c>
      <c r="E97" s="33" t="inlineStr">
        <is>
          <t xml:space="preserve">  01 - 3 - o/s:/Cmppag:(01)F01489059/750</t>
        </is>
      </c>
      <c r="F97" s="34" t="n">
        <v>45895</v>
      </c>
      <c r="G97" s="54">
        <f>IF(MID(BD[[#This Row],[Suc - Tipo - Nro]],8,2)="11",LEFT(BD[[#This Row],[REGIMEN]], 1) &amp; LEFT(RIGHT(BD[[#This Row],[REGIMEN]], LEN(BD[[#This Row],[REGIMEN]]) - FIND(" ", BD[[#This Row],[REGIMEN]])), 1),"")</f>
        <v/>
      </c>
      <c r="H97" s="54">
        <f>IF(MID(BD[[#This Row],[Suc - Tipo - Nro]],8,2)="11",TRIM(RIGHT(SUBSTITUTE(BD[[#This Row],[Glosa / Proveedor]]," ",REPT(" ",LEN(BD[[#This Row],[Glosa / Proveedor]]))),LEN(BD[[#This Row],[Glosa / Proveedor]])*2)),"")</f>
        <v/>
      </c>
      <c r="I97" s="33" t="inlineStr">
        <is>
          <t>PROTECTA S.A. COMPAÃ‘IA DE SEGUROS Y REASEGUROS PAGO SEGURO DE VIDA LEY 688 PARA EL PERSONAL EMPLEADO Y OBRERO DE SEDE CENTRAL, COMERCIAL, Y OFICINAS ZONALES DE LA EPS EMAPA SAN MARTIN S.A. PARA EL PERIODO 01/08/2025 AL 31/08/2025.</t>
        </is>
      </c>
      <c r="J97" s="35" t="n">
        <v>95</v>
      </c>
      <c r="K97" s="36">
        <f>IF('BD6'!J97=90,"AGUA",IF('BD6'!J97=91,"ALCANTARILLADO",IF('BD6'!J97=93,"ALCANTARILLADO",IF('BD6'!J97=95,"ADMIN",IF('BD6'!J97=96,"COMERCIAL","G_Finan")))))</f>
        <v/>
      </c>
      <c r="L97" s="40" t="n">
        <v>61.14</v>
      </c>
      <c r="M97" s="37" t="n"/>
      <c r="N97" s="51" t="n"/>
      <c r="O97" s="51" t="n"/>
    </row>
    <row r="98">
      <c r="A98" s="42">
        <f>IFERROR(VLOOKUP(BD[[#This Row],[BK]],DICT[[EEFF]:[Ppto]],2,FALSE),"No Encontrado")</f>
        <v/>
      </c>
      <c r="B98">
        <f>MID(BD[[#This Row],[SUC]],2,1)&amp;"-"&amp;BD[[#This Row],[CC]]&amp;"-"&amp;BD[[#This Row],[REGI_RES]]&amp;"-"&amp;MID(BD[[#This Row],[CTA]],1,9)</f>
        <v/>
      </c>
      <c r="C98" t="inlineStr">
        <is>
          <t>632110002 - HONORARIOS PROFESIONALES VARIOS</t>
        </is>
      </c>
      <c r="D98">
        <f>TRIM(MID('BD6'!E98,3,2))</f>
        <v/>
      </c>
      <c r="E98" s="33" t="inlineStr">
        <is>
          <t xml:space="preserve">  01 - 3 - o/s:/Cmppag:(02)E00160/557</t>
        </is>
      </c>
      <c r="F98" s="32" t="n">
        <v>45896</v>
      </c>
      <c r="G98">
        <f>IF(MID(BD[[#This Row],[Suc - Tipo - Nro]],8,2)="11",LEFT(BD[[#This Row],[REGIMEN]], 1) &amp; LEFT(RIGHT(BD[[#This Row],[REGIMEN]], LEN(BD[[#This Row],[REGIMEN]]) - FIND(" ", BD[[#This Row],[REGIMEN]])), 1),"")</f>
        <v/>
      </c>
      <c r="H98">
        <f>IF(MID(BD[[#This Row],[Suc - Tipo - Nro]],8,2)="11",TRIM(RIGHT(SUBSTITUTE(BD[[#This Row],[Glosa / Proveedor]]," ",REPT(" ",LEN(BD[[#This Row],[Glosa / Proveedor]]))),LEN(BD[[#This Row],[Glosa / Proveedor]])*2)),"")</f>
        <v/>
      </c>
      <c r="I98" s="31" t="inlineStr">
        <is>
          <t>COPIA CHACON MANUEL GEINER TERCER ENTREGABLE (AGOSTO 2025) DEL SERVICIO ESPECIALIZADO EN CONTRATACIONES PÃšBLICAS PARA LA GERENCIA DE INGENIERÃA, PROYECTOS Y OBRAS DE EMAPA SAN MARTÃN S.A</t>
        </is>
      </c>
      <c r="J98" s="38" t="n">
        <v>95</v>
      </c>
      <c r="K98" s="22">
        <f>IF('BD6'!J98=90,"AGUA",IF('BD6'!J98=91,"ALCANTARILLADO",IF('BD6'!J98=93,"ALCANTARILLADO",IF('BD6'!J98=95,"ADMIN",IF('BD6'!J98=96,"COMERCIAL","G_Finan")))))</f>
        <v/>
      </c>
      <c r="L98" s="49" t="n">
        <v>5000</v>
      </c>
      <c r="M98" s="37" t="n"/>
      <c r="N98" s="51" t="n"/>
      <c r="O98" s="51" t="n"/>
    </row>
    <row r="99">
      <c r="A99" s="42">
        <f>IFERROR(VLOOKUP(BD[[#This Row],[BK]],DICT[[EEFF]:[Ppto]],2,FALSE),"No Encontrado")</f>
        <v/>
      </c>
      <c r="B99">
        <f>MID(BD[[#This Row],[SUC]],2,1)&amp;"-"&amp;BD[[#This Row],[CC]]&amp;"-"&amp;BD[[#This Row],[REGI_RES]]&amp;"-"&amp;MID(BD[[#This Row],[CTA]],1,9)</f>
        <v/>
      </c>
      <c r="C99" t="inlineStr">
        <is>
          <t>632110002 - HONORARIOS PROFESIONALES VARIOS</t>
        </is>
      </c>
      <c r="D99">
        <f>TRIM(MID('BD6'!E99,3,2))</f>
        <v/>
      </c>
      <c r="E99" s="33" t="inlineStr">
        <is>
          <t xml:space="preserve">  01 - 3 - o/s:/Cmppag:(01)E00141/627</t>
        </is>
      </c>
      <c r="F99" s="32" t="n">
        <v>45896</v>
      </c>
      <c r="G99">
        <f>IF(MID(BD[[#This Row],[Suc - Tipo - Nro]],8,2)="11",LEFT(BD[[#This Row],[REGIMEN]], 1) &amp; LEFT(RIGHT(BD[[#This Row],[REGIMEN]], LEN(BD[[#This Row],[REGIMEN]]) - FIND(" ", BD[[#This Row],[REGIMEN]])), 1),"")</f>
        <v/>
      </c>
      <c r="H99">
        <f>IF(MID(BD[[#This Row],[Suc - Tipo - Nro]],8,2)="11",TRIM(RIGHT(SUBSTITUTE(BD[[#This Row],[Glosa / Proveedor]]," ",REPT(" ",LEN(BD[[#This Row],[Glosa / Proveedor]]))),LEN(BD[[#This Row],[Glosa / Proveedor]])*2)),"")</f>
        <v/>
      </c>
      <c r="I99" s="31" t="inlineStr">
        <is>
          <t>MORALES ROJAS GEORSHEMILL ELIAS SERVICIO ESPECIALIZADO PARA SOPORTE DEL SISTEMA COMERCIAL, PRIMER ENTREGABLE.</t>
        </is>
      </c>
      <c r="J99" s="38" t="n">
        <v>95</v>
      </c>
      <c r="K99" s="22">
        <f>IF('BD6'!J99=90,"AGUA",IF('BD6'!J99=91,"ALCANTARILLADO",IF('BD6'!J99=93,"ALCANTARILLADO",IF('BD6'!J99=95,"ADMIN",IF('BD6'!J99=96,"COMERCIAL","G_Finan")))))</f>
        <v/>
      </c>
      <c r="L99" s="49" t="n">
        <v>1785</v>
      </c>
      <c r="M99" s="37" t="n"/>
      <c r="N99" s="51" t="n"/>
      <c r="O99" s="51" t="n"/>
    </row>
    <row r="100">
      <c r="A100" s="10">
        <f>IFERROR(VLOOKUP(BD[[#This Row],[BK]],DICT[[EEFF]:[Ppto]],2,FALSE),"No Encontrado")</f>
        <v/>
      </c>
      <c r="B100" s="54">
        <f>MID(BD[[#This Row],[SUC]],2,1)&amp;"-"&amp;BD[[#This Row],[CC]]&amp;"-"&amp;BD[[#This Row],[REGI_RES]]&amp;"-"&amp;MID(BD[[#This Row],[CTA]],1,9)</f>
        <v/>
      </c>
      <c r="C100" t="inlineStr">
        <is>
          <t>639410004 - FONDO DE RESERVAS-GASTOS CORRIENTES/COSTOS DE MANT. DE INFRAESTRUCT. Y REPOSIC. DE EQUIPOS Y MAQUINARIAS</t>
        </is>
      </c>
      <c r="D100" s="54">
        <f>TRIM(MID('BD6'!E100,3,2))</f>
        <v/>
      </c>
      <c r="E100" s="33" t="inlineStr">
        <is>
          <t xml:space="preserve">  01 - 3 - o/s:/Cmppag:(01)F0010005130/485</t>
        </is>
      </c>
      <c r="F100" s="34" t="n">
        <v>45896</v>
      </c>
      <c r="G100" s="54">
        <f>IF(MID(BD[[#This Row],[Suc - Tipo - Nro]],8,2)="11",LEFT(BD[[#This Row],[REGIMEN]], 1) &amp; LEFT(RIGHT(BD[[#This Row],[REGIMEN]], LEN(BD[[#This Row],[REGIMEN]]) - FIND(" ", BD[[#This Row],[REGIMEN]])), 1),"")</f>
        <v/>
      </c>
      <c r="H100" s="54">
        <f>IF(MID(BD[[#This Row],[Suc - Tipo - Nro]],8,2)="11",TRIM(RIGHT(SUBSTITUTE(BD[[#This Row],[Glosa / Proveedor]]," ",REPT(" ",LEN(BD[[#This Row],[Glosa / Proveedor]]))),LEN(BD[[#This Row],[Glosa / Proveedor]])*2)),"")</f>
        <v/>
      </c>
      <c r="I100" s="33" t="inlineStr">
        <is>
          <t>3R INGENIERIA S.A.C. SERVICIO DE INSTALACION Y CONFIGURACION DE TARJETA SIM EN DATA LOGGER PARA LAS ACTIVIDADES DE MONITOREO DE PRESION Y CONTINUIDAD (128), CORRESPONDIENTE A AGOSTO</t>
        </is>
      </c>
      <c r="J100" s="35" t="n">
        <v>90</v>
      </c>
      <c r="K100" s="36">
        <f>IF('BD6'!J100=90,"AGUA",IF('BD6'!J100=91,"ALCANTARILLADO",IF('BD6'!J100=93,"ALCANTARILLADO",IF('BD6'!J100=95,"ADMIN",IF('BD6'!J100=96,"COMERCIAL","G_Finan")))))</f>
        <v/>
      </c>
      <c r="L100" s="40" t="n">
        <v>2333.57</v>
      </c>
      <c r="M100" s="37" t="n"/>
      <c r="N100" s="51" t="n"/>
      <c r="O100" s="51" t="n"/>
    </row>
    <row r="101">
      <c r="A101">
        <f>IFERROR(VLOOKUP(BD[[#This Row],[BK]],DICT[[EEFF]:[Ppto]],2,FALSE),"No Encontrado")</f>
        <v/>
      </c>
      <c r="B101">
        <f>MID(BD[[#This Row],[SUC]],2,1)&amp;"-"&amp;BD[[#This Row],[CC]]&amp;"-"&amp;BD[[#This Row],[REGI_RES]]&amp;"-"&amp;MID(BD[[#This Row],[CTA]],1,9)</f>
        <v/>
      </c>
      <c r="C101" t="inlineStr">
        <is>
          <t>638200000 - OPERATIVOS</t>
        </is>
      </c>
      <c r="D101">
        <f>TRIM(MID('BD6'!E101,3,2))</f>
        <v/>
      </c>
      <c r="E101" s="33" t="inlineStr">
        <is>
          <t xml:space="preserve">  01 - 3 - o/s:/Cmppag:(01)E0017/633</t>
        </is>
      </c>
      <c r="F101" s="32" t="n">
        <v>45897</v>
      </c>
      <c r="G101">
        <f>IF(MID(BD[[#This Row],[Suc - Tipo - Nro]],8,2)="11",LEFT(BD[[#This Row],[REGIMEN]], 1) &amp; LEFT(RIGHT(BD[[#This Row],[REGIMEN]], LEN(BD[[#This Row],[REGIMEN]]) - FIND(" ", BD[[#This Row],[REGIMEN]])), 1),"")</f>
        <v/>
      </c>
      <c r="H101">
        <f>IF(MID(BD[[#This Row],[Suc - Tipo - Nro]],8,2)="11",TRIM(RIGHT(SUBSTITUTE(BD[[#This Row],[Glosa / Proveedor]]," ",REPT(" ",LEN(BD[[#This Row],[Glosa / Proveedor]]))),LEN(BD[[#This Row],[Glosa / Proveedor]])*2)),"")</f>
        <v/>
      </c>
      <c r="I101" s="31" t="inlineStr">
        <is>
          <t>PICHON RODRIGUEZ ROSALI SERVICIO DE MANTENIMIENTO Y OPERACIÃ“N DE LA CAPTACIÃ“N DE AGUA CACHIYACU DE LA EPS EMAPA SAN MARTIN S.A., CORRESPONDIENTE AL SEGUNDO ENTREGABLE.</t>
        </is>
      </c>
      <c r="J101" s="38" t="n">
        <v>90</v>
      </c>
      <c r="K101" s="22">
        <f>IF('BD6'!J101=90,"AGUA",IF('BD6'!J101=91,"ALCANTARILLADO",IF('BD6'!J101=93,"ALCANTARILLADO",IF('BD6'!J101=95,"ADMIN",IF('BD6'!J101=96,"COMERCIAL","G_Finan")))))</f>
        <v/>
      </c>
      <c r="L101" s="49" t="n">
        <v>2604.49</v>
      </c>
      <c r="M101" s="37" t="n"/>
      <c r="N101" s="51" t="n"/>
      <c r="O101" s="51" t="n"/>
    </row>
    <row r="102">
      <c r="A102">
        <f>IFERROR(VLOOKUP(BD[[#This Row],[BK]],DICT[[EEFF]:[Ppto]],2,FALSE),"No Encontrado")</f>
        <v/>
      </c>
      <c r="B102">
        <f>MID(BD[[#This Row],[SUC]],2,1)&amp;"-"&amp;BD[[#This Row],[CC]]&amp;"-"&amp;BD[[#This Row],[REGI_RES]]&amp;"-"&amp;MID(BD[[#This Row],[CTA]],1,9)</f>
        <v/>
      </c>
      <c r="C102" t="inlineStr">
        <is>
          <t>632110002 - HONORARIOS PROFESIONALES VARIOS</t>
        </is>
      </c>
      <c r="D102">
        <f>TRIM(MID('BD6'!E102,3,2))</f>
        <v/>
      </c>
      <c r="E102" s="33" t="inlineStr">
        <is>
          <t xml:space="preserve">  01 - 3 - o/s:/Cmppag:(01)E0016/641</t>
        </is>
      </c>
      <c r="F102" s="32" t="n">
        <v>45898</v>
      </c>
      <c r="G102">
        <f>IF(MID(BD[[#This Row],[Suc - Tipo - Nro]],8,2)="11",LEFT(BD[[#This Row],[REGIMEN]], 1) &amp; LEFT(RIGHT(BD[[#This Row],[REGIMEN]], LEN(BD[[#This Row],[REGIMEN]]) - FIND(" ", BD[[#This Row],[REGIMEN]])), 1),"")</f>
        <v/>
      </c>
      <c r="H102">
        <f>IF(MID(BD[[#This Row],[Suc - Tipo - Nro]],8,2)="11",TRIM(RIGHT(SUBSTITUTE(BD[[#This Row],[Glosa / Proveedor]]," ",REPT(" ",LEN(BD[[#This Row],[Glosa / Proveedor]]))),LEN(BD[[#This Row],[Glosa / Proveedor]])*2)),"")</f>
        <v/>
      </c>
      <c r="I102" s="31" t="inlineStr">
        <is>
          <t>VÃSQUEZ VILLEGAS FLOR DE MARÃA ERIKA SERVICIO DE CONSULTORIA EN LA SUPERVISION DE LA PLANTA DE TRATAMIENTO DE AGUA POTABLE DEL DISTRITO BELLAVISTA, CORRESPONDIENTE AL MES DE AGOSTO-SEGUNDO ENTREGABLE</t>
        </is>
      </c>
      <c r="J102" s="38" t="n">
        <v>95</v>
      </c>
      <c r="K102" s="22">
        <f>IF('BD6'!J102=90,"AGUA",IF('BD6'!J102=91,"ALCANTARILLADO",IF('BD6'!J102=93,"ALCANTARILLADO",IF('BD6'!J102=95,"ADMIN",IF('BD6'!J102=96,"COMERCIAL","G_Finan")))))</f>
        <v/>
      </c>
      <c r="L102" s="49" t="n">
        <v>2500</v>
      </c>
      <c r="M102" s="37" t="n"/>
      <c r="N102" s="51" t="n"/>
      <c r="O102" s="51" t="n"/>
    </row>
    <row r="103">
      <c r="A103" s="42">
        <f>IFERROR(VLOOKUP(BD[[#This Row],[BK]],DICT[[EEFF]:[Ppto]],2,FALSE),"No Encontrado")</f>
        <v/>
      </c>
      <c r="B103">
        <f>MID(BD[[#This Row],[SUC]],2,1)&amp;"-"&amp;BD[[#This Row],[CC]]&amp;"-"&amp;BD[[#This Row],[REGI_RES]]&amp;"-"&amp;MID(BD[[#This Row],[CTA]],1,9)</f>
        <v/>
      </c>
      <c r="C103" t="inlineStr">
        <is>
          <t>632110002 - HONORARIOS PROFESIONALES VARIOS</t>
        </is>
      </c>
      <c r="D103">
        <f>TRIM(MID('BD6'!E103,3,2))</f>
        <v/>
      </c>
      <c r="E103" s="33" t="inlineStr">
        <is>
          <t xml:space="preserve">  01 - 3 - o/s:/Cmppag:(01)E0016/648</t>
        </is>
      </c>
      <c r="F103" s="32" t="n">
        <v>45898</v>
      </c>
      <c r="G103">
        <f>IF(MID(BD[[#This Row],[Suc - Tipo - Nro]],8,2)="11",LEFT(BD[[#This Row],[REGIMEN]], 1) &amp; LEFT(RIGHT(BD[[#This Row],[REGIMEN]], LEN(BD[[#This Row],[REGIMEN]]) - FIND(" ", BD[[#This Row],[REGIMEN]])), 1),"")</f>
        <v/>
      </c>
      <c r="H103">
        <f>IF(MID(BD[[#This Row],[Suc - Tipo - Nro]],8,2)="11",TRIM(RIGHT(SUBSTITUTE(BD[[#This Row],[Glosa / Proveedor]]," ",REPT(" ",LEN(BD[[#This Row],[Glosa / Proveedor]]))),LEN(BD[[#This Row],[Glosa / Proveedor]])*2)),"")</f>
        <v/>
      </c>
      <c r="I103" s="31" t="inlineStr">
        <is>
          <t>VILLALOBOS CUEVA JARDEL JOSEPH SERVICIO DE SUPERVISION DE PLANTA DE TRATAMIENTO DE AGUA POTABLE DEL DISTRITO DE LAMAS CORRESPONDIENTE AL MES DE AGOSTO 2025</t>
        </is>
      </c>
      <c r="J103" s="38" t="n">
        <v>95</v>
      </c>
      <c r="K103" s="22">
        <f>IF('BD6'!J103=90,"AGUA",IF('BD6'!J103=91,"ALCANTARILLADO",IF('BD6'!J103=93,"ALCANTARILLADO",IF('BD6'!J103=95,"ADMIN",IF('BD6'!J103=96,"COMERCIAL","G_Finan")))))</f>
        <v/>
      </c>
      <c r="L103" s="49" t="n">
        <v>2500</v>
      </c>
      <c r="M103" s="37" t="n"/>
      <c r="N103" s="51" t="n"/>
      <c r="O103" s="51" t="n"/>
    </row>
    <row r="104">
      <c r="A104" s="10">
        <f>IFERROR(VLOOKUP(BD[[#This Row],[BK]],DICT[[EEFF]:[Ppto]],2,FALSE),"No Encontrado")</f>
        <v/>
      </c>
      <c r="B104" s="54">
        <f>MID(BD[[#This Row],[SUC]],2,1)&amp;"-"&amp;BD[[#This Row],[CC]]&amp;"-"&amp;BD[[#This Row],[REGI_RES]]&amp;"-"&amp;MID(BD[[#This Row],[CTA]],1,9)</f>
        <v/>
      </c>
      <c r="C104" t="inlineStr">
        <is>
          <t>632110002 - HONORARIOS PROFESIONALES VARIOS</t>
        </is>
      </c>
      <c r="D104" s="54">
        <f>TRIM(MID('BD6'!E104,3,2))</f>
        <v/>
      </c>
      <c r="E104" s="33" t="inlineStr">
        <is>
          <t xml:space="preserve">  01 - 3 - o/s:/Cmppag:(01)E0014/676</t>
        </is>
      </c>
      <c r="F104" s="34" t="n">
        <v>45898</v>
      </c>
      <c r="G104" s="54">
        <f>IF(MID(BD[[#This Row],[Suc - Tipo - Nro]],8,2)="11",LEFT(BD[[#This Row],[REGIMEN]], 1) &amp; LEFT(RIGHT(BD[[#This Row],[REGIMEN]], LEN(BD[[#This Row],[REGIMEN]]) - FIND(" ", BD[[#This Row],[REGIMEN]])), 1),"")</f>
        <v/>
      </c>
      <c r="H104" s="54">
        <f>IF(MID(BD[[#This Row],[Suc - Tipo - Nro]],8,2)="11",TRIM(RIGHT(SUBSTITUTE(BD[[#This Row],[Glosa / Proveedor]]," ",REPT(" ",LEN(BD[[#This Row],[Glosa / Proveedor]]))),LEN(BD[[#This Row],[Glosa / Proveedor]])*2)),"")</f>
        <v/>
      </c>
      <c r="I104" s="33" t="inlineStr">
        <is>
          <t>HUANCARUNA GOLAC EDY LUIS ANALISTA Y OPERADOR DEL SCADA EN EL MONITOREO DE LOS PROCESOS DE TRATAMIENTO DEL SISTEMA SCADA DE EMAPA SAN MARTIN S.A.-MES 2</t>
        </is>
      </c>
      <c r="J104" s="35" t="n">
        <v>90</v>
      </c>
      <c r="K104" s="36">
        <f>IF('BD6'!J104=90,"AGUA",IF('BD6'!J104=91,"ALCANTARILLADO",IF('BD6'!J104=93,"ALCANTARILLADO",IF('BD6'!J104=95,"ADMIN",IF('BD6'!J104=96,"COMERCIAL","G_Finan")))))</f>
        <v/>
      </c>
      <c r="L104" s="40" t="n">
        <v>2000</v>
      </c>
      <c r="M104" s="37" t="n"/>
      <c r="N104" s="51" t="n"/>
      <c r="O104" s="51" t="n"/>
    </row>
    <row r="105">
      <c r="A105" s="10">
        <f>IFERROR(VLOOKUP(BD[[#This Row],[BK]],DICT[[EEFF]:[Ppto]],2,FALSE),"No Encontrado")</f>
        <v/>
      </c>
      <c r="B105" s="54">
        <f>MID(BD[[#This Row],[SUC]],2,1)&amp;"-"&amp;BD[[#This Row],[CC]]&amp;"-"&amp;BD[[#This Row],[REGI_RES]]&amp;"-"&amp;MID(BD[[#This Row],[CTA]],1,9)</f>
        <v/>
      </c>
      <c r="C105" t="inlineStr">
        <is>
          <t>632110002 - HONORARIOS PROFESIONALES VARIOS</t>
        </is>
      </c>
      <c r="D105" s="54">
        <f>TRIM(MID('BD6'!E105,3,2))</f>
        <v/>
      </c>
      <c r="E105" s="33" t="inlineStr">
        <is>
          <t xml:space="preserve">  01 - 3 - o/s:/Cmppag:(01)E0017/646</t>
        </is>
      </c>
      <c r="F105" s="34" t="n">
        <v>45899</v>
      </c>
      <c r="G105" s="54">
        <f>IF(MID(BD[[#This Row],[Suc - Tipo - Nro]],8,2)="11",LEFT(BD[[#This Row],[REGIMEN]], 1) &amp; LEFT(RIGHT(BD[[#This Row],[REGIMEN]], LEN(BD[[#This Row],[REGIMEN]]) - FIND(" ", BD[[#This Row],[REGIMEN]])), 1),"")</f>
        <v/>
      </c>
      <c r="H105" s="54">
        <f>IF(MID(BD[[#This Row],[Suc - Tipo - Nro]],8,2)="11",TRIM(RIGHT(SUBSTITUTE(BD[[#This Row],[Glosa / Proveedor]]," ",REPT(" ",LEN(BD[[#This Row],[Glosa / Proveedor]]))),LEN(BD[[#This Row],[Glosa / Proveedor]])*2)),"")</f>
        <v/>
      </c>
      <c r="I105" s="33" t="inlineStr">
        <is>
          <t>DEL AGUILA DEL AGUILA JHOAN SUPERVISOR DE LA PLANTA DE TRATAMIENTO SHILCAYO, CACHIYACU I Y II CORRESPONDIENTE AL MES DE AGOSTO DEL 2025.</t>
        </is>
      </c>
      <c r="J105" s="35" t="n">
        <v>90</v>
      </c>
      <c r="K105" s="36">
        <f>IF('BD6'!J105=90,"AGUA",IF('BD6'!J105=91,"ALCANTARILLADO",IF('BD6'!J105=93,"ALCANTARILLADO",IF('BD6'!J105=95,"ADMIN",IF('BD6'!J105=96,"COMERCIAL","G_Finan")))))</f>
        <v/>
      </c>
      <c r="L105" s="40" t="n">
        <v>2500</v>
      </c>
      <c r="M105" s="37" t="n"/>
      <c r="N105" s="51" t="n"/>
      <c r="O105" s="51" t="n"/>
    </row>
    <row r="106">
      <c r="A106" s="10">
        <f>IFERROR(VLOOKUP(BD[[#This Row],[BK]],DICT[[EEFF]:[Ppto]],2,FALSE),"No Encontrado")</f>
        <v/>
      </c>
      <c r="B106" s="54">
        <f>MID(BD[[#This Row],[SUC]],2,1)&amp;"-"&amp;BD[[#This Row],[CC]]&amp;"-"&amp;BD[[#This Row],[REGI_RES]]&amp;"-"&amp;MID(BD[[#This Row],[CTA]],1,9)</f>
        <v/>
      </c>
      <c r="C106" t="inlineStr">
        <is>
          <t>638800012 - COBRANZA PENSION AGUA</t>
        </is>
      </c>
      <c r="D106" s="54">
        <f>TRIM(MID('BD6'!E106,3,2))</f>
        <v/>
      </c>
      <c r="E106" s="33" t="inlineStr">
        <is>
          <t xml:space="preserve">  08 - 3 - o/s:/Cmppag:(01)F00100000451/69</t>
        </is>
      </c>
      <c r="F106" s="34" t="n">
        <v>45900</v>
      </c>
      <c r="G106" s="54">
        <f>IF(MID(BD[[#This Row],[Suc - Tipo - Nro]],8,2)="11",LEFT(BD[[#This Row],[REGIMEN]], 1) &amp; LEFT(RIGHT(BD[[#This Row],[REGIMEN]], LEN(BD[[#This Row],[REGIMEN]]) - FIND(" ", BD[[#This Row],[REGIMEN]])), 1),"")</f>
        <v/>
      </c>
      <c r="H106" s="54">
        <f>IF(MID(BD[[#This Row],[Suc - Tipo - Nro]],8,2)="11",TRIM(RIGHT(SUBSTITUTE(BD[[#This Row],[Glosa / Proveedor]]," ",REPT(" ",LEN(BD[[#This Row],[Glosa / Proveedor]]))),LEN(BD[[#This Row],[Glosa / Proveedor]])*2)),"")</f>
        <v/>
      </c>
      <c r="I106" s="33" t="inlineStr">
        <is>
          <t>INVERSIONES GIYOMAXHUM SAC SERVICIO DE COBROS DE RECIBOS PENSIONES DE AGUA DESDE EL 01 - 08 -2025 AL 31 - 08 - 2025 EN LA OFICINA ZONAL DE SAN JOSE DE SISA</t>
        </is>
      </c>
      <c r="J106" s="35" t="n">
        <v>96</v>
      </c>
      <c r="K106" s="36">
        <f>IF('BD6'!J106=90,"AGUA",IF('BD6'!J106=91,"ALCANTARILLADO",IF('BD6'!J106=93,"ALCANTARILLADO",IF('BD6'!J106=95,"ADMIN",IF('BD6'!J106=96,"COMERCIAL","G_Finan")))))</f>
        <v/>
      </c>
      <c r="L106" s="40" t="n">
        <v>422.5</v>
      </c>
      <c r="M106" s="37" t="n"/>
      <c r="N106" s="51" t="n"/>
      <c r="O106" s="51" t="n"/>
    </row>
    <row r="107">
      <c r="A107" s="10">
        <f>IFERROR(VLOOKUP(BD[[#This Row],[BK]],DICT[[EEFF]:[Ppto]],2,FALSE),"No Encontrado")</f>
        <v/>
      </c>
      <c r="B107" s="54">
        <f>MID(BD[[#This Row],[SUC]],2,1)&amp;"-"&amp;BD[[#This Row],[CC]]&amp;"-"&amp;BD[[#This Row],[REGI_RES]]&amp;"-"&amp;MID(BD[[#This Row],[CTA]],1,9)</f>
        <v/>
      </c>
      <c r="C107" t="inlineStr">
        <is>
          <t>636500000 - INTERNET</t>
        </is>
      </c>
      <c r="D107" s="54">
        <f>TRIM(MID('BD6'!E107,3,2))</f>
        <v/>
      </c>
      <c r="E107" s="33" t="inlineStr">
        <is>
          <t xml:space="preserve">  01 - 3 - o/s:/Cmppag:(01)FFF1001066/475</t>
        </is>
      </c>
      <c r="F107" s="34" t="n">
        <v>45901</v>
      </c>
      <c r="G107" s="54">
        <f>IF(MID(BD[[#This Row],[Suc - Tipo - Nro]],8,2)="11",LEFT(BD[[#This Row],[REGIMEN]], 1) &amp; LEFT(RIGHT(BD[[#This Row],[REGIMEN]], LEN(BD[[#This Row],[REGIMEN]]) - FIND(" ", BD[[#This Row],[REGIMEN]])), 1),"")</f>
        <v/>
      </c>
      <c r="H107" s="54">
        <f>IF(MID(BD[[#This Row],[Suc - Tipo - Nro]],8,2)="11",TRIM(RIGHT(SUBSTITUTE(BD[[#This Row],[Glosa / Proveedor]]," ",REPT(" ",LEN(BD[[#This Row],[Glosa / Proveedor]]))),LEN(BD[[#This Row],[Glosa / Proveedor]])*2)),"")</f>
        <v/>
      </c>
      <c r="I107" s="33" t="inlineStr">
        <is>
          <t>TECNOLOGIA Y TELECOMUNICACIONES OPTICAS S.A.C. SERVICIO DE LINEA DEDICADO ACCESO A INTERNET, CORRESPONDIENTE AL MES DE AGOSTO DEL 2025.</t>
        </is>
      </c>
      <c r="J107" s="35" t="n">
        <v>90</v>
      </c>
      <c r="K107" s="36">
        <f>IF('BD6'!J107=90,"AGUA",IF('BD6'!J107=91,"ALCANTARILLADO",IF('BD6'!J107=93,"ALCANTARILLADO",IF('BD6'!J107=95,"ADMIN",IF('BD6'!J107=96,"COMERCIAL","G_Finan")))))</f>
        <v/>
      </c>
      <c r="L107" s="40" t="n">
        <v>541.67</v>
      </c>
      <c r="M107" s="37" t="n"/>
      <c r="N107" s="51" t="n"/>
      <c r="O107" s="51" t="n"/>
    </row>
    <row r="108">
      <c r="A108" s="42">
        <f>IFERROR(VLOOKUP(BD[[#This Row],[BK]],DICT[[EEFF]:[Ppto]],2,FALSE),"No Encontrado")</f>
        <v/>
      </c>
      <c r="B108">
        <f>MID(BD[[#This Row],[SUC]],2,1)&amp;"-"&amp;BD[[#This Row],[CC]]&amp;"-"&amp;BD[[#This Row],[REGI_RES]]&amp;"-"&amp;MID(BD[[#This Row],[CTA]],1,9)</f>
        <v/>
      </c>
      <c r="C108" t="inlineStr">
        <is>
          <t>636500000 - INTERNET</t>
        </is>
      </c>
      <c r="D108">
        <f>TRIM(MID('BD6'!E108,3,2))</f>
        <v/>
      </c>
      <c r="E108" s="33" t="inlineStr">
        <is>
          <t xml:space="preserve">  01 - 3 - o/s:/Cmppag:(01)FFF1001066/475</t>
        </is>
      </c>
      <c r="F108" s="32" t="n">
        <v>45901</v>
      </c>
      <c r="G108">
        <f>IF(MID(BD[[#This Row],[Suc - Tipo - Nro]],8,2)="11",LEFT(BD[[#This Row],[REGIMEN]], 1) &amp; LEFT(RIGHT(BD[[#This Row],[REGIMEN]], LEN(BD[[#This Row],[REGIMEN]]) - FIND(" ", BD[[#This Row],[REGIMEN]])), 1),"")</f>
        <v/>
      </c>
      <c r="H108">
        <f>IF(MID(BD[[#This Row],[Suc - Tipo - Nro]],8,2)="11",TRIM(RIGHT(SUBSTITUTE(BD[[#This Row],[Glosa / Proveedor]]," ",REPT(" ",LEN(BD[[#This Row],[Glosa / Proveedor]]))),LEN(BD[[#This Row],[Glosa / Proveedor]])*2)),"")</f>
        <v/>
      </c>
      <c r="I108" s="31" t="inlineStr">
        <is>
          <t>TECNOLOGIA Y TELECOMUNICACIONES OPTICAS S.A.C. SERVICIO DE LINEA DEDICADO ACCESO A INTERNET, CORRESPONDIENTE AL MES DE AGOSTO DEL 2025.</t>
        </is>
      </c>
      <c r="J108" s="38" t="n">
        <v>95</v>
      </c>
      <c r="K108" s="22">
        <f>IF('BD6'!J108=90,"AGUA",IF('BD6'!J108=91,"ALCANTARILLADO",IF('BD6'!J108=93,"ALCANTARILLADO",IF('BD6'!J108=95,"ADMIN",IF('BD6'!J108=96,"COMERCIAL","G_Finan")))))</f>
        <v/>
      </c>
      <c r="L108" s="49" t="n">
        <v>541.66</v>
      </c>
      <c r="M108" s="37" t="n"/>
      <c r="N108" s="51" t="n"/>
      <c r="O108" s="51" t="n"/>
    </row>
    <row r="109">
      <c r="A109" s="42">
        <f>IFERROR(VLOOKUP(BD[[#This Row],[BK]],DICT[[EEFF]:[Ppto]],2,FALSE),"No Encontrado")</f>
        <v/>
      </c>
      <c r="B109">
        <f>MID(BD[[#This Row],[SUC]],2,1)&amp;"-"&amp;BD[[#This Row],[CC]]&amp;"-"&amp;BD[[#This Row],[REGI_RES]]&amp;"-"&amp;MID(BD[[#This Row],[CTA]],1,9)</f>
        <v/>
      </c>
      <c r="C109" t="inlineStr">
        <is>
          <t>636500000 - INTERNET</t>
        </is>
      </c>
      <c r="D109">
        <f>TRIM(MID('BD6'!E109,3,2))</f>
        <v/>
      </c>
      <c r="E109" s="33" t="inlineStr">
        <is>
          <t xml:space="preserve">  01 - 3 - o/s:/Cmppag:(01)FFF1001066/475</t>
        </is>
      </c>
      <c r="F109" s="32" t="n">
        <v>45901</v>
      </c>
      <c r="G109">
        <f>IF(MID(BD[[#This Row],[Suc - Tipo - Nro]],8,2)="11",LEFT(BD[[#This Row],[REGIMEN]], 1) &amp; LEFT(RIGHT(BD[[#This Row],[REGIMEN]], LEN(BD[[#This Row],[REGIMEN]]) - FIND(" ", BD[[#This Row],[REGIMEN]])), 1),"")</f>
        <v/>
      </c>
      <c r="H109">
        <f>IF(MID(BD[[#This Row],[Suc - Tipo - Nro]],8,2)="11",TRIM(RIGHT(SUBSTITUTE(BD[[#This Row],[Glosa / Proveedor]]," ",REPT(" ",LEN(BD[[#This Row],[Glosa / Proveedor]]))),LEN(BD[[#This Row],[Glosa / Proveedor]])*2)),"")</f>
        <v/>
      </c>
      <c r="I109" s="31" t="inlineStr">
        <is>
          <t>TECNOLOGIA Y TELECOMUNICACIONES OPTICAS S.A.C. SERVICIO DE LINEA DEDICADO ACCESO A INTERNET, CORRESPONDIENTE AL MES DE AGOSTO DEL 2025.</t>
        </is>
      </c>
      <c r="J109" s="38" t="n">
        <v>95</v>
      </c>
      <c r="K109" s="22">
        <f>IF('BD6'!J109=90,"AGUA",IF('BD6'!J109=91,"ALCANTARILLADO",IF('BD6'!J109=93,"ALCANTARILLADO",IF('BD6'!J109=95,"ADMIN",IF('BD6'!J109=96,"COMERCIAL","G_Finan")))))</f>
        <v/>
      </c>
      <c r="L109" s="49" t="n">
        <v>541.67</v>
      </c>
      <c r="M109" s="37" t="n"/>
      <c r="N109" s="51" t="n"/>
      <c r="O109" s="51" t="n"/>
    </row>
    <row r="110">
      <c r="A110" s="42">
        <f>IFERROR(VLOOKUP(BD[[#This Row],[BK]],DICT[[EEFF]:[Ppto]],2,FALSE),"No Encontrado")</f>
        <v/>
      </c>
      <c r="B110">
        <f>MID(BD[[#This Row],[SUC]],2,1)&amp;"-"&amp;BD[[#This Row],[CC]]&amp;"-"&amp;BD[[#This Row],[REGI_RES]]&amp;"-"&amp;MID(BD[[#This Row],[CTA]],1,9)</f>
        <v/>
      </c>
      <c r="C110" t="inlineStr">
        <is>
          <t>636500000 - INTERNET</t>
        </is>
      </c>
      <c r="D110">
        <f>TRIM(MID('BD6'!E110,3,2))</f>
        <v/>
      </c>
      <c r="E110" s="33" t="inlineStr">
        <is>
          <t xml:space="preserve">  01 - 3 - o/s:/Cmppag:(01)FFF1001066/475</t>
        </is>
      </c>
      <c r="F110" s="32" t="n">
        <v>45901</v>
      </c>
      <c r="G110">
        <f>IF(MID(BD[[#This Row],[Suc - Tipo - Nro]],8,2)="11",LEFT(BD[[#This Row],[REGIMEN]], 1) &amp; LEFT(RIGHT(BD[[#This Row],[REGIMEN]], LEN(BD[[#This Row],[REGIMEN]]) - FIND(" ", BD[[#This Row],[REGIMEN]])), 1),"")</f>
        <v/>
      </c>
      <c r="H110">
        <f>IF(MID(BD[[#This Row],[Suc - Tipo - Nro]],8,2)="11",TRIM(RIGHT(SUBSTITUTE(BD[[#This Row],[Glosa / Proveedor]]," ",REPT(" ",LEN(BD[[#This Row],[Glosa / Proveedor]]))),LEN(BD[[#This Row],[Glosa / Proveedor]])*2)),"")</f>
        <v/>
      </c>
      <c r="I110" s="31" t="inlineStr">
        <is>
          <t>TECNOLOGIA Y TELECOMUNICACIONES OPTICAS S.A.C. SERVICIO DE LINEA DEDICADO ACCESO A INTERNET, CORRESPONDIENTE AL MES DE AGOSTO DEL 2025.</t>
        </is>
      </c>
      <c r="J110" s="38" t="n">
        <v>95</v>
      </c>
      <c r="K110" s="22">
        <f>IF('BD6'!J110=90,"AGUA",IF('BD6'!J110=91,"ALCANTARILLADO",IF('BD6'!J110=93,"ALCANTARILLADO",IF('BD6'!J110=95,"ADMIN",IF('BD6'!J110=96,"COMERCIAL","G_Finan")))))</f>
        <v/>
      </c>
      <c r="L110" s="49" t="n">
        <v>541.66</v>
      </c>
      <c r="M110" s="37" t="n"/>
      <c r="N110" s="51" t="n"/>
      <c r="O110" s="51" t="n"/>
    </row>
    <row r="111">
      <c r="A111" s="10">
        <f>IFERROR(VLOOKUP(BD[[#This Row],[BK]],DICT[[EEFF]:[Ppto]],2,FALSE),"No Encontrado")</f>
        <v/>
      </c>
      <c r="B111" s="54">
        <f>MID(BD[[#This Row],[SUC]],2,1)&amp;"-"&amp;BD[[#This Row],[CC]]&amp;"-"&amp;BD[[#This Row],[REGI_RES]]&amp;"-"&amp;MID(BD[[#This Row],[CTA]],1,9)</f>
        <v/>
      </c>
      <c r="C111" t="inlineStr">
        <is>
          <t>636500000 - INTERNET</t>
        </is>
      </c>
      <c r="D111" s="54">
        <f>TRIM(MID('BD6'!E111,3,2))</f>
        <v/>
      </c>
      <c r="E111" s="33" t="inlineStr">
        <is>
          <t xml:space="preserve">  01 - 3 - o/s:/Cmppag:(01)FFF1001066/475</t>
        </is>
      </c>
      <c r="F111" s="34" t="n">
        <v>45901</v>
      </c>
      <c r="G111" s="54">
        <f>IF(MID(BD[[#This Row],[Suc - Tipo - Nro]],8,2)="11",LEFT(BD[[#This Row],[REGIMEN]], 1) &amp; LEFT(RIGHT(BD[[#This Row],[REGIMEN]], LEN(BD[[#This Row],[REGIMEN]]) - FIND(" ", BD[[#This Row],[REGIMEN]])), 1),"")</f>
        <v/>
      </c>
      <c r="H111" s="54">
        <f>IF(MID(BD[[#This Row],[Suc - Tipo - Nro]],8,2)="11",TRIM(RIGHT(SUBSTITUTE(BD[[#This Row],[Glosa / Proveedor]]," ",REPT(" ",LEN(BD[[#This Row],[Glosa / Proveedor]]))),LEN(BD[[#This Row],[Glosa / Proveedor]])*2)),"")</f>
        <v/>
      </c>
      <c r="I111" s="33" t="inlineStr">
        <is>
          <t>TECNOLOGIA Y TELECOMUNICACIONES OPTICAS S.A.C. SERVICIO DE LINEA DEDICADO ACCESO A INTERNET, CORRESPONDIENTE AL MES DE AGOSTO DEL 2025.</t>
        </is>
      </c>
      <c r="J111" s="35" t="n">
        <v>95</v>
      </c>
      <c r="K111" s="36">
        <f>IF('BD6'!J111=90,"AGUA",IF('BD6'!J111=91,"ALCANTARILLADO",IF('BD6'!J111=93,"ALCANTARILLADO",IF('BD6'!J111=95,"ADMIN",IF('BD6'!J111=96,"COMERCIAL","G_Finan")))))</f>
        <v/>
      </c>
      <c r="L111" s="40" t="n">
        <v>541.67</v>
      </c>
      <c r="M111" s="37" t="n"/>
      <c r="N111" s="51" t="n"/>
      <c r="O111" s="51" t="n"/>
    </row>
    <row r="112">
      <c r="A112" s="42">
        <f>IFERROR(VLOOKUP(BD[[#This Row],[BK]],DICT[[EEFF]:[Ppto]],2,FALSE),"No Encontrado")</f>
        <v/>
      </c>
      <c r="B112">
        <f>MID(BD[[#This Row],[SUC]],2,1)&amp;"-"&amp;BD[[#This Row],[CC]]&amp;"-"&amp;BD[[#This Row],[REGI_RES]]&amp;"-"&amp;MID(BD[[#This Row],[CTA]],1,9)</f>
        <v/>
      </c>
      <c r="C112" t="inlineStr">
        <is>
          <t>636500000 - INTERNET</t>
        </is>
      </c>
      <c r="D112">
        <f>TRIM(MID('BD6'!E112,3,2))</f>
        <v/>
      </c>
      <c r="E112" s="33" t="inlineStr">
        <is>
          <t xml:space="preserve">  01 - 3 - o/s:/Cmppag:(01)FFF1001066/475</t>
        </is>
      </c>
      <c r="F112" s="32" t="n">
        <v>45901</v>
      </c>
      <c r="G112">
        <f>IF(MID(BD[[#This Row],[Suc - Tipo - Nro]],8,2)="11",LEFT(BD[[#This Row],[REGIMEN]], 1) &amp; LEFT(RIGHT(BD[[#This Row],[REGIMEN]], LEN(BD[[#This Row],[REGIMEN]]) - FIND(" ", BD[[#This Row],[REGIMEN]])), 1),"")</f>
        <v/>
      </c>
      <c r="H112">
        <f>IF(MID(BD[[#This Row],[Suc - Tipo - Nro]],8,2)="11",TRIM(RIGHT(SUBSTITUTE(BD[[#This Row],[Glosa / Proveedor]]," ",REPT(" ",LEN(BD[[#This Row],[Glosa / Proveedor]]))),LEN(BD[[#This Row],[Glosa / Proveedor]])*2)),"")</f>
        <v/>
      </c>
      <c r="I112" s="31" t="inlineStr">
        <is>
          <t>TECNOLOGIA Y TELECOMUNICACIONES OPTICAS S.A.C. SERVICIO DE LINEA DEDICADO ACCESO A INTERNET, CORRESPONDIENTE AL MES DE AGOSTO DEL 2025.</t>
        </is>
      </c>
      <c r="J112" s="38" t="n">
        <v>96</v>
      </c>
      <c r="K112" s="22">
        <f>IF('BD6'!J112=90,"AGUA",IF('BD6'!J112=91,"ALCANTARILLADO",IF('BD6'!J112=93,"ALCANTARILLADO",IF('BD6'!J112=95,"ADMIN",IF('BD6'!J112=96,"COMERCIAL","G_Finan")))))</f>
        <v/>
      </c>
      <c r="L112" s="49" t="n">
        <v>541.67</v>
      </c>
      <c r="M112" s="37" t="n"/>
      <c r="N112" s="51" t="n"/>
      <c r="O112" s="51" t="n"/>
    </row>
    <row r="113">
      <c r="A113" s="42">
        <f>IFERROR(VLOOKUP(BD[[#This Row],[BK]],DICT[[EEFF]:[Ppto]],2,FALSE),"No Encontrado")</f>
        <v/>
      </c>
      <c r="B113">
        <f>MID(BD[[#This Row],[SUC]],2,1)&amp;"-"&amp;BD[[#This Row],[CC]]&amp;"-"&amp;BD[[#This Row],[REGI_RES]]&amp;"-"&amp;MID(BD[[#This Row],[CTA]],1,9)</f>
        <v/>
      </c>
      <c r="C113" t="inlineStr">
        <is>
          <t>639900009 - DIVERSOS</t>
        </is>
      </c>
      <c r="D113">
        <f>TRIM(MID('BD6'!E113,3,2))</f>
        <v/>
      </c>
      <c r="E113" s="33" t="inlineStr">
        <is>
          <t xml:space="preserve">  01 - 6 - 6001</t>
        </is>
      </c>
      <c r="F113" s="32" t="n">
        <v>45902</v>
      </c>
      <c r="G113">
        <f>IF(MID(BD[[#This Row],[Suc - Tipo - Nro]],8,2)="11",LEFT(BD[[#This Row],[REGIMEN]], 1) &amp; LEFT(RIGHT(BD[[#This Row],[REGIMEN]], LEN(BD[[#This Row],[REGIMEN]]) - FIND(" ", BD[[#This Row],[REGIMEN]])), 1),"")</f>
        <v/>
      </c>
      <c r="H113">
        <f>IF(MID(BD[[#This Row],[Suc - Tipo - Nro]],8,2)="11",TRIM(RIGHT(SUBSTITUTE(BD[[#This Row],[Glosa / Proveedor]]," ",REPT(" ",LEN(BD[[#This Row],[Glosa / Proveedor]]))),LEN(BD[[#This Row],[Glosa / Proveedor]])*2)),"")</f>
        <v/>
      </c>
      <c r="I113" s="31" t="inlineStr">
        <is>
          <t>REEMBOLSO A FAVOR DE JESUS ELIAS CRUZ DAVILA, POR REVISION TECNICA VEHICULAR DE LA MINIVAN DE PLACA S1H-144 DE LA GERENCIA GENERAL, INFORME NÂ° 000417-2025-EM</t>
        </is>
      </c>
      <c r="J113" s="38" t="n">
        <v>95</v>
      </c>
      <c r="K113" s="22">
        <f>IF('BD6'!J113=90,"AGUA",IF('BD6'!J113=91,"ALCANTARILLADO",IF('BD6'!J113=93,"ALCANTARILLADO",IF('BD6'!J113=95,"ADMIN",IF('BD6'!J113=96,"COMERCIAL","G_Finan")))))</f>
        <v/>
      </c>
      <c r="L113" s="49" t="n">
        <v>80</v>
      </c>
      <c r="M113" s="37" t="n"/>
      <c r="N113" s="51" t="n"/>
      <c r="O113" s="51" t="n"/>
    </row>
    <row r="114">
      <c r="A114" s="39">
        <f>IFERROR(VLOOKUP(BD[[#This Row],[BK]],DICT[[EEFF]:[Ppto]],2,FALSE),"No Encontrado")</f>
        <v/>
      </c>
      <c r="B114">
        <f>MID(BD[[#This Row],[SUC]],2,1)&amp;"-"&amp;BD[[#This Row],[CC]]&amp;"-"&amp;BD[[#This Row],[REGI_RES]]&amp;"-"&amp;MID(BD[[#This Row],[CTA]],1,9)</f>
        <v/>
      </c>
      <c r="C114" t="inlineStr">
        <is>
          <t>639900009 - DIVERSOS</t>
        </is>
      </c>
      <c r="D114">
        <f>TRIM(MID('BD6'!E114,3,2))</f>
        <v/>
      </c>
      <c r="E114" s="33" t="inlineStr">
        <is>
          <t xml:space="preserve">  01 - 6 - 6002</t>
        </is>
      </c>
      <c r="F114" s="34" t="n">
        <v>45902</v>
      </c>
      <c r="G114">
        <f>IF(MID(BD[[#This Row],[Suc - Tipo - Nro]],8,2)="11",LEFT(BD[[#This Row],[REGIMEN]], 1) &amp; LEFT(RIGHT(BD[[#This Row],[REGIMEN]], LEN(BD[[#This Row],[REGIMEN]]) - FIND(" ", BD[[#This Row],[REGIMEN]])), 1),"")</f>
        <v/>
      </c>
      <c r="H114">
        <f>IF(MID(BD[[#This Row],[Suc - Tipo - Nro]],8,2)="11",TRIM(RIGHT(SUBSTITUTE(BD[[#This Row],[Glosa / Proveedor]]," ",REPT(" ",LEN(BD[[#This Row],[Glosa / Proveedor]]))),LEN(BD[[#This Row],[Glosa / Proveedor]])*2)),"")</f>
        <v/>
      </c>
      <c r="I114" s="33" t="inlineStr">
        <is>
          <t>REEMBOLSO A FAVOR DE JESUS ELIAS CRUZ DAVILA, REPARACION DE LLANTA DE LA CAMIONETA DE PLACA EAN-707 DE LA OFICINA DE PRODUCCIÃ³N, INFORME NÂ° 000419-2025-EM</t>
        </is>
      </c>
      <c r="J114" s="35" t="n">
        <v>90</v>
      </c>
      <c r="K114" s="22">
        <f>IF('BD6'!J114=90,"AGUA",IF('BD6'!J114=91,"ALCANTARILLADO",IF('BD6'!J114=93,"ALCANTARILLADO",IF('BD6'!J114=95,"ADMIN",IF('BD6'!J114=96,"COMERCIAL","G_Finan")))))</f>
        <v/>
      </c>
      <c r="L114" s="49" t="n">
        <v>20</v>
      </c>
      <c r="M114" s="37" t="n"/>
      <c r="N114" s="51" t="n"/>
      <c r="O114" s="51" t="n"/>
    </row>
    <row r="115">
      <c r="A115" s="42">
        <f>IFERROR(VLOOKUP(BD[[#This Row],[BK]],DICT[[EEFF]:[Ppto]],2,FALSE),"No Encontrado")</f>
        <v/>
      </c>
      <c r="B115">
        <f>MID(BD[[#This Row],[SUC]],2,1)&amp;"-"&amp;BD[[#This Row],[CC]]&amp;"-"&amp;BD[[#This Row],[REGI_RES]]&amp;"-"&amp;MID(BD[[#This Row],[CTA]],1,9)</f>
        <v/>
      </c>
      <c r="C115" t="inlineStr">
        <is>
          <t>634120002 - MANT. UNIDADES DE TRANSPORTES MAYORES</t>
        </is>
      </c>
      <c r="D115">
        <f>TRIM(MID('BD6'!E115,3,2))</f>
        <v/>
      </c>
      <c r="E115" s="33" t="inlineStr">
        <is>
          <t xml:space="preserve">  01 - 6 - 6003</t>
        </is>
      </c>
      <c r="F115" s="32" t="n">
        <v>45903</v>
      </c>
      <c r="G115">
        <f>IF(MID(BD[[#This Row],[Suc - Tipo - Nro]],8,2)="11",LEFT(BD[[#This Row],[REGIMEN]], 1) &amp; LEFT(RIGHT(BD[[#This Row],[REGIMEN]], LEN(BD[[#This Row],[REGIMEN]]) - FIND(" ", BD[[#This Row],[REGIMEN]])), 1),"")</f>
        <v/>
      </c>
      <c r="H115">
        <f>IF(MID(BD[[#This Row],[Suc - Tipo - Nro]],8,2)="11",TRIM(RIGHT(SUBSTITUTE(BD[[#This Row],[Glosa / Proveedor]]," ",REPT(" ",LEN(BD[[#This Row],[Glosa / Proveedor]]))),LEN(BD[[#This Row],[Glosa / Proveedor]])*2)),"")</f>
        <v/>
      </c>
      <c r="I115" s="31" t="inlineStr">
        <is>
          <t>REEMBOLSO A FAVOR DE JESUS ELIAS CRUZ DAVILA, POR LAVADO DEL CAMION CISTERNA DE PLACA EAD-540 DE LA OFICINA DE DISTRIBUCION, INFORME NÂ° 000420-2025-EM</t>
        </is>
      </c>
      <c r="J115" s="38" t="n">
        <v>90</v>
      </c>
      <c r="K115" s="22">
        <f>IF('BD6'!J115=90,"AGUA",IF('BD6'!J115=91,"ALCANTARILLADO",IF('BD6'!J115=93,"ALCANTARILLADO",IF('BD6'!J115=95,"ADMIN",IF('BD6'!J115=96,"COMERCIAL","G_Finan")))))</f>
        <v/>
      </c>
      <c r="L115" s="49" t="n">
        <v>60</v>
      </c>
      <c r="M115" s="37" t="n"/>
      <c r="N115" s="51" t="n"/>
      <c r="O115" s="51" t="n"/>
    </row>
    <row r="116">
      <c r="A116" s="42">
        <f>IFERROR(VLOOKUP(BD[[#This Row],[BK]],DICT[[EEFF]:[Ppto]],2,FALSE),"No Encontrado")</f>
        <v/>
      </c>
      <c r="B116">
        <f>MID(BD[[#This Row],[SUC]],2,1)&amp;"-"&amp;BD[[#This Row],[CC]]&amp;"-"&amp;BD[[#This Row],[REGI_RES]]&amp;"-"&amp;MID(BD[[#This Row],[CTA]],1,9)</f>
        <v/>
      </c>
      <c r="C116" t="inlineStr">
        <is>
          <t>634120003 - MANT. UNIDADES DE TRANSPORTES MENORES</t>
        </is>
      </c>
      <c r="D116">
        <f>TRIM(MID('BD6'!E116,3,2))</f>
        <v/>
      </c>
      <c r="E116" s="33" t="inlineStr">
        <is>
          <t xml:space="preserve">  01 - 6 - 6004</t>
        </is>
      </c>
      <c r="F116" s="32" t="n">
        <v>45903</v>
      </c>
      <c r="G116">
        <f>IF(MID(BD[[#This Row],[Suc - Tipo - Nro]],8,2)="11",LEFT(BD[[#This Row],[REGIMEN]], 1) &amp; LEFT(RIGHT(BD[[#This Row],[REGIMEN]], LEN(BD[[#This Row],[REGIMEN]]) - FIND(" ", BD[[#This Row],[REGIMEN]])), 1),"")</f>
        <v/>
      </c>
      <c r="H116">
        <f>IF(MID(BD[[#This Row],[Suc - Tipo - Nro]],8,2)="11",TRIM(RIGHT(SUBSTITUTE(BD[[#This Row],[Glosa / Proveedor]]," ",REPT(" ",LEN(BD[[#This Row],[Glosa / Proveedor]]))),LEN(BD[[#This Row],[Glosa / Proveedor]])*2)),"")</f>
        <v/>
      </c>
      <c r="I116" s="31" t="inlineStr">
        <is>
          <t>REEMBOLSO A FAVOR DE JESUS ELIAS CRUZ DAVILA, PARA REPARASION DE LLANTA DE LA CAMIONETA DE PLACA S1V-888 DE LA OFICINA DE SUPERVICION DE OBRAS Y LIQUIDACIONES, INFORME NÂ° 000422-2025-EM</t>
        </is>
      </c>
      <c r="J116" s="38" t="n">
        <v>95</v>
      </c>
      <c r="K116" s="22">
        <f>IF('BD6'!J116=90,"AGUA",IF('BD6'!J116=91,"ALCANTARILLADO",IF('BD6'!J116=93,"ALCANTARILLADO",IF('BD6'!J116=95,"ADMIN",IF('BD6'!J116=96,"COMERCIAL","G_Finan")))))</f>
        <v/>
      </c>
      <c r="L116" s="49" t="n">
        <v>40</v>
      </c>
      <c r="M116" s="37" t="n"/>
      <c r="N116" s="51" t="n"/>
      <c r="O116" s="51" t="n"/>
    </row>
    <row r="117">
      <c r="A117" s="39">
        <f>IFERROR(VLOOKUP(BD[[#This Row],[BK]],DICT[[EEFF]:[Ppto]],2,FALSE),"No Encontrado")</f>
        <v/>
      </c>
      <c r="B117">
        <f>MID(BD[[#This Row],[SUC]],2,1)&amp;"-"&amp;BD[[#This Row],[CC]]&amp;"-"&amp;BD[[#This Row],[REGI_RES]]&amp;"-"&amp;MID(BD[[#This Row],[CTA]],1,9)</f>
        <v/>
      </c>
      <c r="C117" t="inlineStr">
        <is>
          <t>639410004 - FONDO DE RESERVAS-GASTOS CORRIENTES/COSTOS DE MANT. DE INFRAESTRUCT. Y REPOSIC. DE EQUIPOS Y MAQUINARIAS</t>
        </is>
      </c>
      <c r="D117">
        <f>TRIM(MID('BD6'!E117,3,2))</f>
        <v/>
      </c>
      <c r="E117" s="33" t="inlineStr">
        <is>
          <t xml:space="preserve">  01 - 3 - o/s:/Cmppag:(01)E00159/625</t>
        </is>
      </c>
      <c r="F117" s="34" t="n">
        <v>45903</v>
      </c>
      <c r="G117">
        <f>IF(MID(BD[[#This Row],[Suc - Tipo - Nro]],8,2)="11",LEFT(BD[[#This Row],[REGIMEN]], 1) &amp; LEFT(RIGHT(BD[[#This Row],[REGIMEN]], LEN(BD[[#This Row],[REGIMEN]]) - FIND(" ", BD[[#This Row],[REGIMEN]])), 1),"")</f>
        <v/>
      </c>
      <c r="H117">
        <f>IF(MID(BD[[#This Row],[Suc - Tipo - Nro]],8,2)="11",TRIM(RIGHT(SUBSTITUTE(BD[[#This Row],[Glosa / Proveedor]]," ",REPT(" ",LEN(BD[[#This Row],[Glosa / Proveedor]]))),LEN(BD[[#This Row],[Glosa / Proveedor]])*2)),"")</f>
        <v/>
      </c>
      <c r="I117" s="33" t="inlineStr">
        <is>
          <t>GRUPO ELECTRO E HIDROMECANICA S.A.C MANTENIMIENTO PREVENTIVO Y CORRRECTIVO DE LAELECTROBOMBA MONOFASICO DE 1/4 DE LA PLANTADE TRATAMIENTO CUMBAZA DE EMAPA SAN MARTIN,SEGUN ORDEN DE SERVICIO NRO 000625</t>
        </is>
      </c>
      <c r="J117" s="35" t="n">
        <v>90</v>
      </c>
      <c r="K117" s="22">
        <f>IF('BD6'!J117=90,"AGUA",IF('BD6'!J117=91,"ALCANTARILLADO",IF('BD6'!J117=93,"ALCANTARILLADO",IF('BD6'!J117=95,"ADMIN",IF('BD6'!J117=96,"COMERCIAL","G_Finan")))))</f>
        <v/>
      </c>
      <c r="L117" s="49" t="n">
        <v>600</v>
      </c>
      <c r="M117" s="37" t="n"/>
      <c r="N117" s="51" t="n"/>
      <c r="O117" s="51" t="n"/>
    </row>
    <row r="118">
      <c r="A118">
        <f>IFERROR(VLOOKUP(BD[[#This Row],[BK]],DICT[[EEFF]:[Ppto]],2,FALSE),"No Encontrado")</f>
        <v/>
      </c>
      <c r="B118">
        <f>MID(BD[[#This Row],[SUC]],2,1)&amp;"-"&amp;BD[[#This Row],[CC]]&amp;"-"&amp;BD[[#This Row],[REGI_RES]]&amp;"-"&amp;MID(BD[[#This Row],[CTA]],1,9)</f>
        <v/>
      </c>
      <c r="C118" t="inlineStr">
        <is>
          <t>639900009 - DIVERSOS</t>
        </is>
      </c>
      <c r="D118">
        <f>TRIM(MID('BD6'!E118,3,2))</f>
        <v/>
      </c>
      <c r="E118" s="33" t="inlineStr">
        <is>
          <t xml:space="preserve">  01 - 6 - 6005</t>
        </is>
      </c>
      <c r="F118" s="32" t="n">
        <v>45903</v>
      </c>
      <c r="G118">
        <f>IF(MID(BD[[#This Row],[Suc - Tipo - Nro]],8,2)="11",LEFT(BD[[#This Row],[REGIMEN]], 1) &amp; LEFT(RIGHT(BD[[#This Row],[REGIMEN]], LEN(BD[[#This Row],[REGIMEN]]) - FIND(" ", BD[[#This Row],[REGIMEN]])), 1),"")</f>
        <v/>
      </c>
      <c r="H118">
        <f>IF(MID(BD[[#This Row],[Suc - Tipo - Nro]],8,2)="11",TRIM(RIGHT(SUBSTITUTE(BD[[#This Row],[Glosa / Proveedor]]," ",REPT(" ",LEN(BD[[#This Row],[Glosa / Proveedor]]))),LEN(BD[[#This Row],[Glosa / Proveedor]])*2)),"")</f>
        <v/>
      </c>
      <c r="I118" s="31" t="inlineStr">
        <is>
          <t>REEMBOLSO A FAVOR DE JESUS ELIAS CRUZ DAVILA, POR REVISION TECNICA VEHICULAR DE LA MOTO LINEAL GL-125 DE PLACA 5576-NS DE LA OFICINA DE CONTROL DE CALIDAD, INFORME NÂ° 000418-2025-EM</t>
        </is>
      </c>
      <c r="J118" s="38" t="n">
        <v>95</v>
      </c>
      <c r="K118" s="22">
        <f>IF('BD6'!J118=90,"AGUA",IF('BD6'!J118=91,"ALCANTARILLADO",IF('BD6'!J118=93,"ALCANTARILLADO",IF('BD6'!J118=95,"ADMIN",IF('BD6'!J118=96,"COMERCIAL","G_Finan")))))</f>
        <v/>
      </c>
      <c r="L118" s="49" t="n">
        <v>25</v>
      </c>
      <c r="M118" s="37" t="n"/>
      <c r="N118" s="51" t="n"/>
      <c r="O118" s="51" t="n"/>
    </row>
    <row r="119">
      <c r="A119" s="10">
        <f>IFERROR(VLOOKUP(BD[[#This Row],[BK]],DICT[[EEFF]:[Ppto]],2,FALSE),"No Encontrado")</f>
        <v/>
      </c>
      <c r="B119" s="54">
        <f>MID(BD[[#This Row],[SUC]],2,1)&amp;"-"&amp;BD[[#This Row],[CC]]&amp;"-"&amp;BD[[#This Row],[REGI_RES]]&amp;"-"&amp;MID(BD[[#This Row],[CTA]],1,9)</f>
        <v/>
      </c>
      <c r="C119" t="inlineStr">
        <is>
          <t>632110002 - HONORARIOS PROFESIONALES VARIOS</t>
        </is>
      </c>
      <c r="D119" s="54">
        <f>TRIM(MID('BD6'!E119,3,2))</f>
        <v/>
      </c>
      <c r="E119" s="33" t="inlineStr">
        <is>
          <t xml:space="preserve">  01 - 3 - o/s:/Cmppag:(01)E0017/642</t>
        </is>
      </c>
      <c r="F119" s="34" t="n">
        <v>45904</v>
      </c>
      <c r="G119" s="54">
        <f>IF(MID(BD[[#This Row],[Suc - Tipo - Nro]],8,2)="11",LEFT(BD[[#This Row],[REGIMEN]], 1) &amp; LEFT(RIGHT(BD[[#This Row],[REGIMEN]], LEN(BD[[#This Row],[REGIMEN]]) - FIND(" ", BD[[#This Row],[REGIMEN]])), 1),"")</f>
        <v/>
      </c>
      <c r="H119" s="54">
        <f>IF(MID(BD[[#This Row],[Suc - Tipo - Nro]],8,2)="11",TRIM(RIGHT(SUBSTITUTE(BD[[#This Row],[Glosa / Proveedor]]," ",REPT(" ",LEN(BD[[#This Row],[Glosa / Proveedor]]))),LEN(BD[[#This Row],[Glosa / Proveedor]])*2)),"")</f>
        <v/>
      </c>
      <c r="I119" s="33" t="inlineStr">
        <is>
          <t>FERNANDEZ RIOS MONICA LIZ SERVICIO DE SUPERVISION DE PLANTA DE TRATAMIENTO DE AGUA POTABLE CUMBAZA DEL DISTRITO DE MORALES CORRESPONDIENTE AL MES DE AGOSTO.</t>
        </is>
      </c>
      <c r="J119" s="35" t="n">
        <v>90</v>
      </c>
      <c r="K119" s="36">
        <f>IF('BD6'!J119=90,"AGUA",IF('BD6'!J119=91,"ALCANTARILLADO",IF('BD6'!J119=93,"ALCANTARILLADO",IF('BD6'!J119=95,"ADMIN",IF('BD6'!J119=96,"COMERCIAL","G_Finan")))))</f>
        <v/>
      </c>
      <c r="L119" s="40" t="n">
        <v>2500</v>
      </c>
      <c r="M119" s="37" t="n"/>
      <c r="N119" s="51" t="n"/>
      <c r="O119" s="51" t="n"/>
    </row>
    <row r="120">
      <c r="A120" s="10">
        <f>IFERROR(VLOOKUP(BD[[#This Row],[BK]],DICT[[EEFF]:[Ppto]],2,FALSE),"No Encontrado")</f>
        <v/>
      </c>
      <c r="B120" s="54">
        <f>MID(BD[[#This Row],[SUC]],2,1)&amp;"-"&amp;BD[[#This Row],[CC]]&amp;"-"&amp;BD[[#This Row],[REGI_RES]]&amp;"-"&amp;MID(BD[[#This Row],[CTA]],1,9)</f>
        <v/>
      </c>
      <c r="C120" t="inlineStr">
        <is>
          <t>639900009 - DIVERSOS</t>
        </is>
      </c>
      <c r="D120" s="54">
        <f>TRIM(MID('BD6'!E120,3,2))</f>
        <v/>
      </c>
      <c r="E120" s="33" t="inlineStr">
        <is>
          <t xml:space="preserve">  01 - 3 - o/s:/Cmppag:(02)E00149/579</t>
        </is>
      </c>
      <c r="F120" s="34" t="n">
        <v>45905</v>
      </c>
      <c r="G120" s="54">
        <f>IF(MID(BD[[#This Row],[Suc - Tipo - Nro]],8,2)="11",LEFT(BD[[#This Row],[REGIMEN]], 1) &amp; LEFT(RIGHT(BD[[#This Row],[REGIMEN]], LEN(BD[[#This Row],[REGIMEN]]) - FIND(" ", BD[[#This Row],[REGIMEN]])), 1),"")</f>
        <v/>
      </c>
      <c r="H120" s="54">
        <f>IF(MID(BD[[#This Row],[Suc - Tipo - Nro]],8,2)="11",TRIM(RIGHT(SUBSTITUTE(BD[[#This Row],[Glosa / Proveedor]]," ",REPT(" ",LEN(BD[[#This Row],[Glosa / Proveedor]]))),LEN(BD[[#This Row],[Glosa / Proveedor]])*2)),"")</f>
        <v/>
      </c>
      <c r="I120" s="33" t="inlineStr">
        <is>
          <t>RAMIREZ CHUQUIZUTA ANTHONY MARCELO CONTRATACIÃ“N DE INSPECTOR Y NOTIFICADOR DE RECLAMOS COMERCIALES, CORRESPONDIENTE AGOSTO 2025.</t>
        </is>
      </c>
      <c r="J120" s="35" t="n">
        <v>96</v>
      </c>
      <c r="K120" s="36">
        <f>IF('BD6'!J120=90,"AGUA",IF('BD6'!J120=91,"ALCANTARILLADO",IF('BD6'!J120=93,"ALCANTARILLADO",IF('BD6'!J120=95,"ADMIN",IF('BD6'!J120=96,"COMERCIAL","G_Finan")))))</f>
        <v/>
      </c>
      <c r="L120" s="40" t="n">
        <v>1500</v>
      </c>
      <c r="M120" s="37" t="n"/>
      <c r="N120" s="51" t="n"/>
      <c r="O120" s="51" t="n"/>
    </row>
    <row r="121">
      <c r="A121" s="39">
        <f>IFERROR(VLOOKUP(BD[[#This Row],[BK]],DICT[[EEFF]:[Ppto]],2,FALSE),"No Encontrado")</f>
        <v/>
      </c>
      <c r="B121">
        <f>MID(BD[[#This Row],[SUC]],2,1)&amp;"-"&amp;BD[[#This Row],[CC]]&amp;"-"&amp;BD[[#This Row],[REGI_RES]]&amp;"-"&amp;MID(BD[[#This Row],[CTA]],1,9)</f>
        <v/>
      </c>
      <c r="C121" t="inlineStr">
        <is>
          <t>651060001 - SEGURO COMPLEMENTARIO DE TRABAJO DE RIESGO - PENSION</t>
        </is>
      </c>
      <c r="D121">
        <f>TRIM(MID('BD6'!E121,3,2))</f>
        <v/>
      </c>
      <c r="E121" s="33" t="inlineStr">
        <is>
          <t xml:space="preserve">  01 - 3 - o/s:/Cmppag:(01)F22900073203/748</t>
        </is>
      </c>
      <c r="F121" s="34" t="n">
        <v>45905</v>
      </c>
      <c r="G121">
        <f>IF(MID(BD[[#This Row],[Suc - Tipo - Nro]],8,2)="11",LEFT(BD[[#This Row],[REGIMEN]], 1) &amp; LEFT(RIGHT(BD[[#This Row],[REGIMEN]], LEN(BD[[#This Row],[REGIMEN]]) - FIND(" ", BD[[#This Row],[REGIMEN]])), 1),"")</f>
        <v/>
      </c>
      <c r="H121">
        <f>IF(MID(BD[[#This Row],[Suc - Tipo - Nro]],8,2)="11",TRIM(RIGHT(SUBSTITUTE(BD[[#This Row],[Glosa / Proveedor]]," ",REPT(" ",LEN(BD[[#This Row],[Glosa / Proveedor]]))),LEN(BD[[#This Row],[Glosa / Proveedor]])*2)),"")</f>
        <v/>
      </c>
      <c r="I121" s="33" t="inlineStr">
        <is>
          <t>LA POSITIVA VIDA SEGUROS Y REASEGUROS PAGO SEGURO COMPLEMENTARIO DE TRABAJO DE RIESGO (SCTR) PARA EL PERSONAL, EMPLEADO Y OBRERO DE SEDE CENTRAL, COMERCIAL Y OFCINAS ZONALES DE LA EPS EMAPA SAN MARTIN S.A. PARA EL PERIODO 19-07-25 AL 19-08-25.</t>
        </is>
      </c>
      <c r="J121" s="35" t="n">
        <v>96</v>
      </c>
      <c r="K121" s="22">
        <f>IF('BD6'!J121=90,"AGUA",IF('BD6'!J121=91,"ALCANTARILLADO",IF('BD6'!J121=93,"ALCANTARILLADO",IF('BD6'!J121=95,"ADMIN",IF('BD6'!J121=96,"COMERCIAL","G_Finan")))))</f>
        <v/>
      </c>
      <c r="L121" s="49" t="n">
        <v>6.89</v>
      </c>
      <c r="M121" s="37" t="n"/>
      <c r="N121" s="51" t="n"/>
      <c r="O121" s="51" t="n"/>
    </row>
    <row r="122">
      <c r="A122" s="10">
        <f>IFERROR(VLOOKUP(BD[[#This Row],[BK]],DICT[[EEFF]:[Ppto]],2,FALSE),"No Encontrado")</f>
        <v/>
      </c>
      <c r="B122" s="54">
        <f>MID(BD[[#This Row],[SUC]],2,1)&amp;"-"&amp;BD[[#This Row],[CC]]&amp;"-"&amp;BD[[#This Row],[REGI_RES]]&amp;"-"&amp;MID(BD[[#This Row],[CTA]],1,9)</f>
        <v/>
      </c>
      <c r="C122" t="inlineStr">
        <is>
          <t>651060001 - SEGURO COMPLEMENTARIO DE TRABAJO DE RIESGO - PENSION</t>
        </is>
      </c>
      <c r="D122" s="54">
        <f>TRIM(MID('BD6'!E122,3,2))</f>
        <v/>
      </c>
      <c r="E122" s="33" t="inlineStr">
        <is>
          <t xml:space="preserve">  01 - 3 - o/s:/Cmppag:(01)F22900073203/748</t>
        </is>
      </c>
      <c r="F122" s="34" t="n">
        <v>45905</v>
      </c>
      <c r="G122" s="54">
        <f>IF(MID(BD[[#This Row],[Suc - Tipo - Nro]],8,2)="11",LEFT(BD[[#This Row],[REGIMEN]], 1) &amp; LEFT(RIGHT(BD[[#This Row],[REGIMEN]], LEN(BD[[#This Row],[REGIMEN]]) - FIND(" ", BD[[#This Row],[REGIMEN]])), 1),"")</f>
        <v/>
      </c>
      <c r="H122" s="54">
        <f>IF(MID(BD[[#This Row],[Suc - Tipo - Nro]],8,2)="11",TRIM(RIGHT(SUBSTITUTE(BD[[#This Row],[Glosa / Proveedor]]," ",REPT(" ",LEN(BD[[#This Row],[Glosa / Proveedor]]))),LEN(BD[[#This Row],[Glosa / Proveedor]])*2)),"")</f>
        <v/>
      </c>
      <c r="I122" s="33" t="inlineStr">
        <is>
          <t>LA POSITIVA VIDA SEGUROS Y REASEGUROS PAGO SEGURO COMPLEMENTARIO DE TRABAJO DE RIESGO (SCTR) PARA EL PERSONAL, EMPLEADO Y OBRERO DE SEDE CENTRAL, COMERCIAL Y OFCINAS ZONALES DE LA EPS EMAPA SAN MARTIN S.A. PARA EL PERIODO 19-07-25 AL 19-08-25.</t>
        </is>
      </c>
      <c r="J122" s="35" t="n">
        <v>95</v>
      </c>
      <c r="K122" s="36">
        <f>IF('BD6'!J122=90,"AGUA",IF('BD6'!J122=91,"ALCANTARILLADO",IF('BD6'!J122=93,"ALCANTARILLADO",IF('BD6'!J122=95,"ADMIN",IF('BD6'!J122=96,"COMERCIAL","G_Finan")))))</f>
        <v/>
      </c>
      <c r="L122" s="40" t="n">
        <v>6.89</v>
      </c>
      <c r="M122" s="37" t="n"/>
      <c r="N122" s="51" t="n"/>
      <c r="O122" s="51" t="n"/>
    </row>
    <row r="123">
      <c r="A123" s="10">
        <f>IFERROR(VLOOKUP(BD[[#This Row],[BK]],DICT[[EEFF]:[Ppto]],2,FALSE),"No Encontrado")</f>
        <v/>
      </c>
      <c r="B123" s="54">
        <f>MID(BD[[#This Row],[SUC]],2,1)&amp;"-"&amp;BD[[#This Row],[CC]]&amp;"-"&amp;BD[[#This Row],[REGI_RES]]&amp;"-"&amp;MID(BD[[#This Row],[CTA]],1,9)</f>
        <v/>
      </c>
      <c r="C123" t="inlineStr">
        <is>
          <t>651060001 - SEGURO COMPLEMENTARIO DE TRABAJO DE RIESGO - PENSION</t>
        </is>
      </c>
      <c r="D123" s="54">
        <f>TRIM(MID('BD6'!E123,3,2))</f>
        <v/>
      </c>
      <c r="E123" s="33" t="inlineStr">
        <is>
          <t xml:space="preserve">  01 - 3 - o/s:/Cmppag:(01)F22900073203/748</t>
        </is>
      </c>
      <c r="F123" s="34" t="n">
        <v>45905</v>
      </c>
      <c r="G123" s="54">
        <f>IF(MID(BD[[#This Row],[Suc - Tipo - Nro]],8,2)="11",LEFT(BD[[#This Row],[REGIMEN]], 1) &amp; LEFT(RIGHT(BD[[#This Row],[REGIMEN]], LEN(BD[[#This Row],[REGIMEN]]) - FIND(" ", BD[[#This Row],[REGIMEN]])), 1),"")</f>
        <v/>
      </c>
      <c r="H123" s="54">
        <f>IF(MID(BD[[#This Row],[Suc - Tipo - Nro]],8,2)="11",TRIM(RIGHT(SUBSTITUTE(BD[[#This Row],[Glosa / Proveedor]]," ",REPT(" ",LEN(BD[[#This Row],[Glosa / Proveedor]]))),LEN(BD[[#This Row],[Glosa / Proveedor]])*2)),"")</f>
        <v/>
      </c>
      <c r="I123" s="33" t="inlineStr">
        <is>
          <t>LA POSITIVA VIDA SEGUROS Y REASEGUROS PAGO SEGURO COMPLEMENTARIO DE TRABAJO DE RIESGO (SCTR) PARA EL PERSONAL, EMPLEADO Y OBRERO DE SEDE CENTRAL, COMERCIAL Y OFCINAS ZONALES DE LA EPS EMAPA SAN MARTIN S.A. PARA EL PERIODO 19-07-25 AL 19-08-25.</t>
        </is>
      </c>
      <c r="J123" s="35" t="n">
        <v>95</v>
      </c>
      <c r="K123" s="36">
        <f>IF('BD6'!J123=90,"AGUA",IF('BD6'!J123=91,"ALCANTARILLADO",IF('BD6'!J123=93,"ALCANTARILLADO",IF('BD6'!J123=95,"ADMIN",IF('BD6'!J123=96,"COMERCIAL","G_Finan")))))</f>
        <v/>
      </c>
      <c r="L123" s="40" t="n">
        <v>7.86</v>
      </c>
      <c r="M123" s="37" t="n"/>
      <c r="N123" s="51" t="n"/>
      <c r="O123" s="51" t="n"/>
    </row>
    <row r="124">
      <c r="A124" s="10">
        <f>IFERROR(VLOOKUP(BD[[#This Row],[BK]],DICT[[EEFF]:[Ppto]],2,FALSE),"No Encontrado")</f>
        <v/>
      </c>
      <c r="B124" s="54">
        <f>MID(BD[[#This Row],[SUC]],2,1)&amp;"-"&amp;BD[[#This Row],[CC]]&amp;"-"&amp;BD[[#This Row],[REGI_RES]]&amp;"-"&amp;MID(BD[[#This Row],[CTA]],1,9)</f>
        <v/>
      </c>
      <c r="C124" t="inlineStr">
        <is>
          <t>651060001 - SEGURO COMPLEMENTARIO DE TRABAJO DE RIESGO - PENSION</t>
        </is>
      </c>
      <c r="D124" s="54">
        <f>TRIM(MID('BD6'!E124,3,2))</f>
        <v/>
      </c>
      <c r="E124" s="33" t="inlineStr">
        <is>
          <t xml:space="preserve">  01 - 3 - o/s:/Cmppag:(01)F22900073203/748</t>
        </is>
      </c>
      <c r="F124" s="34" t="n">
        <v>45905</v>
      </c>
      <c r="G124" s="54">
        <f>IF(MID(BD[[#This Row],[Suc - Tipo - Nro]],8,2)="11",LEFT(BD[[#This Row],[REGIMEN]], 1) &amp; LEFT(RIGHT(BD[[#This Row],[REGIMEN]], LEN(BD[[#This Row],[REGIMEN]]) - FIND(" ", BD[[#This Row],[REGIMEN]])), 1),"")</f>
        <v/>
      </c>
      <c r="H124" s="54">
        <f>IF(MID(BD[[#This Row],[Suc - Tipo - Nro]],8,2)="11",TRIM(RIGHT(SUBSTITUTE(BD[[#This Row],[Glosa / Proveedor]]," ",REPT(" ",LEN(BD[[#This Row],[Glosa / Proveedor]]))),LEN(BD[[#This Row],[Glosa / Proveedor]])*2)),"")</f>
        <v/>
      </c>
      <c r="I124" s="33" t="inlineStr">
        <is>
          <t>LA POSITIVA VIDA SEGUROS Y REASEGUROS PAGO SEGURO COMPLEMENTARIO DE TRABAJO DE RIESGO (SCTR) PARA EL PERSONAL, EMPLEADO Y OBRERO DE SEDE CENTRAL, COMERCIAL Y OFCINAS ZONALES DE LA EPS EMAPA SAN MARTIN S.A. PARA EL PERIODO 19-07-25 AL 19-08-25.</t>
        </is>
      </c>
      <c r="J124" s="35" t="n">
        <v>95</v>
      </c>
      <c r="K124" s="36">
        <f>IF('BD6'!J124=90,"AGUA",IF('BD6'!J124=91,"ALCANTARILLADO",IF('BD6'!J124=93,"ALCANTARILLADO",IF('BD6'!J124=95,"ADMIN",IF('BD6'!J124=96,"COMERCIAL","G_Finan")))))</f>
        <v/>
      </c>
      <c r="L124" s="40" t="n">
        <v>85.48</v>
      </c>
      <c r="M124" s="37" t="n"/>
      <c r="N124" s="51" t="n"/>
      <c r="O124" s="51" t="n"/>
    </row>
    <row r="125">
      <c r="A125" s="39">
        <f>IFERROR(VLOOKUP(BD[[#This Row],[BK]],DICT[[EEFF]:[Ppto]],2,FALSE),"No Encontrado")</f>
        <v/>
      </c>
      <c r="B125">
        <f>MID(BD[[#This Row],[SUC]],2,1)&amp;"-"&amp;BD[[#This Row],[CC]]&amp;"-"&amp;BD[[#This Row],[REGI_RES]]&amp;"-"&amp;MID(BD[[#This Row],[CTA]],1,9)</f>
        <v/>
      </c>
      <c r="C125" t="inlineStr">
        <is>
          <t>651060001 - SEGURO COMPLEMENTARIO DE TRABAJO DE RIESGO - PENSION</t>
        </is>
      </c>
      <c r="D125">
        <f>TRIM(MID('BD6'!E125,3,2))</f>
        <v/>
      </c>
      <c r="E125" s="33" t="inlineStr">
        <is>
          <t xml:space="preserve">  01 - 3 - o/s:/Cmppag:(01)F22900073203/748</t>
        </is>
      </c>
      <c r="F125" s="34" t="n">
        <v>45905</v>
      </c>
      <c r="G125">
        <f>IF(MID(BD[[#This Row],[Suc - Tipo - Nro]],8,2)="11",LEFT(BD[[#This Row],[REGIMEN]], 1) &amp; LEFT(RIGHT(BD[[#This Row],[REGIMEN]], LEN(BD[[#This Row],[REGIMEN]]) - FIND(" ", BD[[#This Row],[REGIMEN]])), 1),"")</f>
        <v/>
      </c>
      <c r="H125">
        <f>IF(MID(BD[[#This Row],[Suc - Tipo - Nro]],8,2)="11",TRIM(RIGHT(SUBSTITUTE(BD[[#This Row],[Glosa / Proveedor]]," ",REPT(" ",LEN(BD[[#This Row],[Glosa / Proveedor]]))),LEN(BD[[#This Row],[Glosa / Proveedor]])*2)),"")</f>
        <v/>
      </c>
      <c r="I125" s="33" t="inlineStr">
        <is>
          <t>LA POSITIVA VIDA SEGUROS Y REASEGUROS PAGO SEGURO COMPLEMENTARIO DE TRABAJO DE RIESGO (SCTR) PARA EL PERSONAL, EMPLEADO Y OBRERO DE SEDE CENTRAL, COMERCIAL Y OFCINAS ZONALES DE LA EPS EMAPA SAN MARTIN S.A. PARA EL PERIODO 19-07-25 AL 19-08-25.</t>
        </is>
      </c>
      <c r="J125" s="35" t="n">
        <v>95</v>
      </c>
      <c r="K125" s="22">
        <f>IF('BD6'!J125=90,"AGUA",IF('BD6'!J125=91,"ALCANTARILLADO",IF('BD6'!J125=93,"ALCANTARILLADO",IF('BD6'!J125=95,"ADMIN",IF('BD6'!J125=96,"COMERCIAL","G_Finan")))))</f>
        <v/>
      </c>
      <c r="L125" s="49" t="n">
        <v>9.890000000000001</v>
      </c>
      <c r="M125" s="37" t="n"/>
      <c r="N125" s="51" t="n"/>
      <c r="O125" s="51" t="n"/>
    </row>
    <row r="126">
      <c r="A126" s="10">
        <f>IFERROR(VLOOKUP(BD[[#This Row],[BK]],DICT[[EEFF]:[Ppto]],2,FALSE),"No Encontrado")</f>
        <v/>
      </c>
      <c r="B126" s="54">
        <f>MID(BD[[#This Row],[SUC]],2,1)&amp;"-"&amp;BD[[#This Row],[CC]]&amp;"-"&amp;BD[[#This Row],[REGI_RES]]&amp;"-"&amp;MID(BD[[#This Row],[CTA]],1,9)</f>
        <v/>
      </c>
      <c r="C126" t="inlineStr">
        <is>
          <t>651060001 - SEGURO COMPLEMENTARIO DE TRABAJO DE RIESGO - PENSION</t>
        </is>
      </c>
      <c r="D126" s="54">
        <f>TRIM(MID('BD6'!E126,3,2))</f>
        <v/>
      </c>
      <c r="E126" s="33" t="inlineStr">
        <is>
          <t xml:space="preserve">  01 - 3 - o/s:/Cmppag:(01)F22900073203/748</t>
        </is>
      </c>
      <c r="F126" s="34" t="n">
        <v>45905</v>
      </c>
      <c r="G126" s="54">
        <f>IF(MID(BD[[#This Row],[Suc - Tipo - Nro]],8,2)="11",LEFT(BD[[#This Row],[REGIMEN]], 1) &amp; LEFT(RIGHT(BD[[#This Row],[REGIMEN]], LEN(BD[[#This Row],[REGIMEN]]) - FIND(" ", BD[[#This Row],[REGIMEN]])), 1),"")</f>
        <v/>
      </c>
      <c r="H126" s="54">
        <f>IF(MID(BD[[#This Row],[Suc - Tipo - Nro]],8,2)="11",TRIM(RIGHT(SUBSTITUTE(BD[[#This Row],[Glosa / Proveedor]]," ",REPT(" ",LEN(BD[[#This Row],[Glosa / Proveedor]]))),LEN(BD[[#This Row],[Glosa / Proveedor]])*2)),"")</f>
        <v/>
      </c>
      <c r="I126" s="33" t="inlineStr">
        <is>
          <t>LA POSITIVA VIDA SEGUROS Y REASEGUROS PAGO SEGURO COMPLEMENTARIO DE TRABAJO DE RIESGO (SCTR) PARA EL PERSONAL, EMPLEADO Y OBRERO DE SEDE CENTRAL, COMERCIAL Y OFCINAS ZONALES DE LA EPS EMAPA SAN MARTIN S.A. PARA EL PERIODO 19-07-25 AL 19-08-25.</t>
        </is>
      </c>
      <c r="J126" s="35" t="n">
        <v>90</v>
      </c>
      <c r="K126" s="36">
        <f>IF('BD6'!J126=90,"AGUA",IF('BD6'!J126=91,"ALCANTARILLADO",IF('BD6'!J126=93,"ALCANTARILLADO",IF('BD6'!J126=95,"ADMIN",IF('BD6'!J126=96,"COMERCIAL","G_Finan")))))</f>
        <v/>
      </c>
      <c r="L126" s="40" t="n">
        <v>6.15</v>
      </c>
      <c r="M126" s="37" t="n"/>
      <c r="N126" s="51" t="n"/>
      <c r="O126" s="51" t="n"/>
    </row>
    <row r="127">
      <c r="A127" s="10">
        <f>IFERROR(VLOOKUP(BD[[#This Row],[BK]],DICT[[EEFF]:[Ppto]],2,FALSE),"No Encontrado")</f>
        <v/>
      </c>
      <c r="B127" s="54">
        <f>MID(BD[[#This Row],[SUC]],2,1)&amp;"-"&amp;BD[[#This Row],[CC]]&amp;"-"&amp;BD[[#This Row],[REGI_RES]]&amp;"-"&amp;MID(BD[[#This Row],[CTA]],1,9)</f>
        <v/>
      </c>
      <c r="C127" t="inlineStr">
        <is>
          <t>651060001 - SEGURO COMPLEMENTARIO DE TRABAJO DE RIESGO - PENSION</t>
        </is>
      </c>
      <c r="D127" s="54">
        <f>TRIM(MID('BD6'!E127,3,2))</f>
        <v/>
      </c>
      <c r="E127" s="33" t="inlineStr">
        <is>
          <t xml:space="preserve">  01 - 3 - o/s:/Cmppag:(01)F22900073203/748</t>
        </is>
      </c>
      <c r="F127" s="34" t="n">
        <v>45905</v>
      </c>
      <c r="G127" s="54">
        <f>IF(MID(BD[[#This Row],[Suc - Tipo - Nro]],8,2)="11",LEFT(BD[[#This Row],[REGIMEN]], 1) &amp; LEFT(RIGHT(BD[[#This Row],[REGIMEN]], LEN(BD[[#This Row],[REGIMEN]]) - FIND(" ", BD[[#This Row],[REGIMEN]])), 1),"")</f>
        <v/>
      </c>
      <c r="H127" s="54">
        <f>IF(MID(BD[[#This Row],[Suc - Tipo - Nro]],8,2)="11",TRIM(RIGHT(SUBSTITUTE(BD[[#This Row],[Glosa / Proveedor]]," ",REPT(" ",LEN(BD[[#This Row],[Glosa / Proveedor]]))),LEN(BD[[#This Row],[Glosa / Proveedor]])*2)),"")</f>
        <v/>
      </c>
      <c r="I127" s="33" t="inlineStr">
        <is>
          <t>LA POSITIVA VIDA SEGUROS Y REASEGUROS PAGO SEGURO COMPLEMENTARIO DE TRABAJO DE RIESGO (SCTR) PARA EL PERSONAL, EMPLEADO Y OBRERO DE SEDE CENTRAL, COMERCIAL Y OFCINAS ZONALES DE LA EPS EMAPA SAN MARTIN S.A. PARA EL PERIODO 19-07-25 AL 19-08-25.</t>
        </is>
      </c>
      <c r="J127" s="35" t="n">
        <v>90</v>
      </c>
      <c r="K127" s="36">
        <f>IF('BD6'!J127=90,"AGUA",IF('BD6'!J127=91,"ALCANTARILLADO",IF('BD6'!J127=93,"ALCANTARILLADO",IF('BD6'!J127=95,"ADMIN",IF('BD6'!J127=96,"COMERCIAL","G_Finan")))))</f>
        <v/>
      </c>
      <c r="L127" s="40" t="n">
        <v>13.35</v>
      </c>
      <c r="M127" s="37" t="n"/>
      <c r="N127" s="51" t="n"/>
      <c r="O127" s="51" t="n"/>
    </row>
    <row r="128">
      <c r="A128" s="10">
        <f>IFERROR(VLOOKUP(BD[[#This Row],[BK]],DICT[[EEFF]:[Ppto]],2,FALSE),"No Encontrado")</f>
        <v/>
      </c>
      <c r="B128" s="54">
        <f>MID(BD[[#This Row],[SUC]],2,1)&amp;"-"&amp;BD[[#This Row],[CC]]&amp;"-"&amp;BD[[#This Row],[REGI_RES]]&amp;"-"&amp;MID(BD[[#This Row],[CTA]],1,9)</f>
        <v/>
      </c>
      <c r="C128" t="inlineStr">
        <is>
          <t>651060001 - SEGURO COMPLEMENTARIO DE TRABAJO DE RIESGO - PENSION</t>
        </is>
      </c>
      <c r="D128" s="54">
        <f>TRIM(MID('BD6'!E128,3,2))</f>
        <v/>
      </c>
      <c r="E128" s="33" t="inlineStr">
        <is>
          <t xml:space="preserve">  01 - 3 - o/s:/Cmppag:(01)F22900073203/748</t>
        </is>
      </c>
      <c r="F128" s="34" t="n">
        <v>45905</v>
      </c>
      <c r="G128" s="54">
        <f>IF(MID(BD[[#This Row],[Suc - Tipo - Nro]],8,2)="11",LEFT(BD[[#This Row],[REGIMEN]], 1) &amp; LEFT(RIGHT(BD[[#This Row],[REGIMEN]], LEN(BD[[#This Row],[REGIMEN]]) - FIND(" ", BD[[#This Row],[REGIMEN]])), 1),"")</f>
        <v/>
      </c>
      <c r="H128" s="54">
        <f>IF(MID(BD[[#This Row],[Suc - Tipo - Nro]],8,2)="11",TRIM(RIGHT(SUBSTITUTE(BD[[#This Row],[Glosa / Proveedor]]," ",REPT(" ",LEN(BD[[#This Row],[Glosa / Proveedor]]))),LEN(BD[[#This Row],[Glosa / Proveedor]])*2)),"")</f>
        <v/>
      </c>
      <c r="I128" s="33" t="inlineStr">
        <is>
          <t>LA POSITIVA VIDA SEGUROS Y REASEGUROS PAGO SEGURO COMPLEMENTARIO DE TRABAJO DE RIESGO (SCTR) PARA EL PERSONAL, EMPLEADO Y OBRERO DE SEDE CENTRAL, COMERCIAL Y OFCINAS ZONALES DE LA EPS EMAPA SAN MARTIN S.A. PARA EL PERIODO 19-07-25 AL 19-08-25.</t>
        </is>
      </c>
      <c r="J128" s="35" t="n">
        <v>95</v>
      </c>
      <c r="K128" s="36">
        <f>IF('BD6'!J128=90,"AGUA",IF('BD6'!J128=91,"ALCANTARILLADO",IF('BD6'!J128=93,"ALCANTARILLADO",IF('BD6'!J128=95,"ADMIN",IF('BD6'!J128=96,"COMERCIAL","G_Finan")))))</f>
        <v/>
      </c>
      <c r="L128" s="40" t="n">
        <v>9.57</v>
      </c>
      <c r="M128" s="37" t="n"/>
      <c r="N128" s="51" t="n"/>
      <c r="O128" s="51" t="n"/>
    </row>
    <row r="129">
      <c r="A129">
        <f>IFERROR(VLOOKUP(BD[[#This Row],[BK]],DICT[[EEFF]:[Ppto]],2,FALSE),"No Encontrado")</f>
        <v/>
      </c>
      <c r="B129">
        <f>MID(BD[[#This Row],[SUC]],2,1)&amp;"-"&amp;BD[[#This Row],[CC]]&amp;"-"&amp;BD[[#This Row],[REGI_RES]]&amp;"-"&amp;MID(BD[[#This Row],[CTA]],1,9)</f>
        <v/>
      </c>
      <c r="C129" t="inlineStr">
        <is>
          <t>651060001 - SEGURO COMPLEMENTARIO DE TRABAJO DE RIESGO - PENSION</t>
        </is>
      </c>
      <c r="D129">
        <f>TRIM(MID('BD6'!E129,3,2))</f>
        <v/>
      </c>
      <c r="E129" s="33" t="inlineStr">
        <is>
          <t xml:space="preserve">  01 - 3 - o/s:/Cmppag:(01)F22900073203/748</t>
        </is>
      </c>
      <c r="F129" s="32" t="n">
        <v>45905</v>
      </c>
      <c r="G129">
        <f>IF(MID(BD[[#This Row],[Suc - Tipo - Nro]],8,2)="11",LEFT(BD[[#This Row],[REGIMEN]], 1) &amp; LEFT(RIGHT(BD[[#This Row],[REGIMEN]], LEN(BD[[#This Row],[REGIMEN]]) - FIND(" ", BD[[#This Row],[REGIMEN]])), 1),"")</f>
        <v/>
      </c>
      <c r="H129">
        <f>IF(MID(BD[[#This Row],[Suc - Tipo - Nro]],8,2)="11",TRIM(RIGHT(SUBSTITUTE(BD[[#This Row],[Glosa / Proveedor]]," ",REPT(" ",LEN(BD[[#This Row],[Glosa / Proveedor]]))),LEN(BD[[#This Row],[Glosa / Proveedor]])*2)),"")</f>
        <v/>
      </c>
      <c r="I129" s="31" t="inlineStr">
        <is>
          <t>LA POSITIVA VIDA SEGUROS Y REASEGUROS PAGO SEGURO COMPLEMENTARIO DE TRABAJO DE RIESGO (SCTR) PARA EL PERSONAL, EMPLEADO Y OBRERO DE SEDE CENTRAL, COMERCIAL Y OFCINAS ZONALES DE LA EPS EMAPA SAN MARTIN S.A. PARA EL PERIODO 19-07-25 AL 19-08-25.</t>
        </is>
      </c>
      <c r="J129" s="38" t="n">
        <v>96</v>
      </c>
      <c r="K129" s="22">
        <f>IF('BD6'!J129=90,"AGUA",IF('BD6'!J129=91,"ALCANTARILLADO",IF('BD6'!J129=93,"ALCANTARILLADO",IF('BD6'!J129=95,"ADMIN",IF('BD6'!J129=96,"COMERCIAL","G_Finan")))))</f>
        <v/>
      </c>
      <c r="L129" s="49" t="n">
        <v>14.5</v>
      </c>
      <c r="M129" s="37" t="n"/>
      <c r="N129" s="51" t="n"/>
      <c r="O129" s="51" t="n"/>
    </row>
    <row r="130">
      <c r="A130">
        <f>IFERROR(VLOOKUP(BD[[#This Row],[BK]],DICT[[EEFF]:[Ppto]],2,FALSE),"No Encontrado")</f>
        <v/>
      </c>
      <c r="B130">
        <f>MID(BD[[#This Row],[SUC]],2,1)&amp;"-"&amp;BD[[#This Row],[CC]]&amp;"-"&amp;BD[[#This Row],[REGI_RES]]&amp;"-"&amp;MID(BD[[#This Row],[CTA]],1,9)</f>
        <v/>
      </c>
      <c r="C130" t="inlineStr">
        <is>
          <t>651060001 - SEGURO COMPLEMENTARIO DE TRABAJO DE RIESGO - PENSION</t>
        </is>
      </c>
      <c r="D130">
        <f>TRIM(MID('BD6'!E130,3,2))</f>
        <v/>
      </c>
      <c r="E130" s="33" t="inlineStr">
        <is>
          <t xml:space="preserve">  01 - 3 - o/s:/Cmppag:(01)F22900073203/748</t>
        </is>
      </c>
      <c r="F130" s="32" t="n">
        <v>45905</v>
      </c>
      <c r="G130">
        <f>IF(MID(BD[[#This Row],[Suc - Tipo - Nro]],8,2)="11",LEFT(BD[[#This Row],[REGIMEN]], 1) &amp; LEFT(RIGHT(BD[[#This Row],[REGIMEN]], LEN(BD[[#This Row],[REGIMEN]]) - FIND(" ", BD[[#This Row],[REGIMEN]])), 1),"")</f>
        <v/>
      </c>
      <c r="H130">
        <f>IF(MID(BD[[#This Row],[Suc - Tipo - Nro]],8,2)="11",TRIM(RIGHT(SUBSTITUTE(BD[[#This Row],[Glosa / Proveedor]]," ",REPT(" ",LEN(BD[[#This Row],[Glosa / Proveedor]]))),LEN(BD[[#This Row],[Glosa / Proveedor]])*2)),"")</f>
        <v/>
      </c>
      <c r="I130" s="31" t="inlineStr">
        <is>
          <t>LA POSITIVA VIDA SEGUROS Y REASEGUROS PAGO SEGURO COMPLEMENTARIO DE TRABAJO DE RIESGO (SCTR) PARA EL PERSONAL, EMPLEADO Y OBRERO DE SEDE CENTRAL, COMERCIAL Y OFCINAS ZONALES DE LA EPS EMAPA SAN MARTIN S.A. PARA EL PERIODO 19-07-25 AL 19-08-25.</t>
        </is>
      </c>
      <c r="J130" s="38" t="n">
        <v>95</v>
      </c>
      <c r="K130" s="22">
        <f>IF('BD6'!J130=90,"AGUA",IF('BD6'!J130=91,"ALCANTARILLADO",IF('BD6'!J130=93,"ALCANTARILLADO",IF('BD6'!J130=95,"ADMIN",IF('BD6'!J130=96,"COMERCIAL","G_Finan")))))</f>
        <v/>
      </c>
      <c r="L130" s="49" t="n">
        <v>35.45</v>
      </c>
      <c r="M130" s="37" t="n"/>
      <c r="N130" s="51" t="n"/>
      <c r="O130" s="51" t="n"/>
    </row>
    <row r="131">
      <c r="A131" s="42">
        <f>IFERROR(VLOOKUP(BD[[#This Row],[BK]],DICT[[EEFF]:[Ppto]],2,FALSE),"No Encontrado")</f>
        <v/>
      </c>
      <c r="B131">
        <f>MID(BD[[#This Row],[SUC]],2,1)&amp;"-"&amp;BD[[#This Row],[CC]]&amp;"-"&amp;BD[[#This Row],[REGI_RES]]&amp;"-"&amp;MID(BD[[#This Row],[CTA]],1,9)</f>
        <v/>
      </c>
      <c r="C131" t="inlineStr">
        <is>
          <t>651060001 - SEGURO COMPLEMENTARIO DE TRABAJO DE RIESGO - PENSION</t>
        </is>
      </c>
      <c r="D131">
        <f>TRIM(MID('BD6'!E131,3,2))</f>
        <v/>
      </c>
      <c r="E131" s="33" t="inlineStr">
        <is>
          <t xml:space="preserve">  01 - 3 - o/s:/Cmppag:(01)F22900073203/748</t>
        </is>
      </c>
      <c r="F131" s="32" t="n">
        <v>45905</v>
      </c>
      <c r="G131">
        <f>IF(MID(BD[[#This Row],[Suc - Tipo - Nro]],8,2)="11",LEFT(BD[[#This Row],[REGIMEN]], 1) &amp; LEFT(RIGHT(BD[[#This Row],[REGIMEN]], LEN(BD[[#This Row],[REGIMEN]]) - FIND(" ", BD[[#This Row],[REGIMEN]])), 1),"")</f>
        <v/>
      </c>
      <c r="H131">
        <f>IF(MID(BD[[#This Row],[Suc - Tipo - Nro]],8,2)="11",TRIM(RIGHT(SUBSTITUTE(BD[[#This Row],[Glosa / Proveedor]]," ",REPT(" ",LEN(BD[[#This Row],[Glosa / Proveedor]]))),LEN(BD[[#This Row],[Glosa / Proveedor]])*2)),"")</f>
        <v/>
      </c>
      <c r="I131" s="31" t="inlineStr">
        <is>
          <t>LA POSITIVA VIDA SEGUROS Y REASEGUROS PAGO SEGURO COMPLEMENTARIO DE TRABAJO DE RIESGO (SCTR) PARA EL PERSONAL, EMPLEADO Y OBRERO DE SEDE CENTRAL, COMERCIAL Y OFCINAS ZONALES DE LA EPS EMAPA SAN MARTIN S.A. PARA EL PERIODO 19-07-25 AL 19-08-25.</t>
        </is>
      </c>
      <c r="J131" s="38" t="n">
        <v>95</v>
      </c>
      <c r="K131" s="22">
        <f>IF('BD6'!J131=90,"AGUA",IF('BD6'!J131=91,"ALCANTARILLADO",IF('BD6'!J131=93,"ALCANTARILLADO",IF('BD6'!J131=95,"ADMIN",IF('BD6'!J131=96,"COMERCIAL","G_Finan")))))</f>
        <v/>
      </c>
      <c r="L131" s="49" t="n">
        <v>10.9</v>
      </c>
      <c r="M131" s="37" t="n"/>
      <c r="N131" s="51" t="n"/>
      <c r="O131" s="51" t="n"/>
    </row>
    <row r="132">
      <c r="A132">
        <f>IFERROR(VLOOKUP(BD[[#This Row],[BK]],DICT[[EEFF]:[Ppto]],2,FALSE),"No Encontrado")</f>
        <v/>
      </c>
      <c r="B132">
        <f>MID(BD[[#This Row],[SUC]],2,1)&amp;"-"&amp;BD[[#This Row],[CC]]&amp;"-"&amp;BD[[#This Row],[REGI_RES]]&amp;"-"&amp;MID(BD[[#This Row],[CTA]],1,9)</f>
        <v/>
      </c>
      <c r="C132" t="inlineStr">
        <is>
          <t>651060001 - SEGURO COMPLEMENTARIO DE TRABAJO DE RIESGO - PENSION</t>
        </is>
      </c>
      <c r="D132">
        <f>TRIM(MID('BD6'!E132,3,2))</f>
        <v/>
      </c>
      <c r="E132" s="33" t="inlineStr">
        <is>
          <t xml:space="preserve">  01 - 3 - o/s:/Cmppag:(01)F22900073203/748</t>
        </is>
      </c>
      <c r="F132" s="32" t="n">
        <v>45905</v>
      </c>
      <c r="G132">
        <f>IF(MID(BD[[#This Row],[Suc - Tipo - Nro]],8,2)="11",LEFT(BD[[#This Row],[REGIMEN]], 1) &amp; LEFT(RIGHT(BD[[#This Row],[REGIMEN]], LEN(BD[[#This Row],[REGIMEN]]) - FIND(" ", BD[[#This Row],[REGIMEN]])), 1),"")</f>
        <v/>
      </c>
      <c r="H132">
        <f>IF(MID(BD[[#This Row],[Suc - Tipo - Nro]],8,2)="11",TRIM(RIGHT(SUBSTITUTE(BD[[#This Row],[Glosa / Proveedor]]," ",REPT(" ",LEN(BD[[#This Row],[Glosa / Proveedor]]))),LEN(BD[[#This Row],[Glosa / Proveedor]])*2)),"")</f>
        <v/>
      </c>
      <c r="I132" s="31" t="inlineStr">
        <is>
          <t>LA POSITIVA VIDA SEGUROS Y REASEGUROS PAGO SEGURO COMPLEMENTARIO DE TRABAJO DE RIESGO (SCTR) PARA EL PERSONAL, EMPLEADO Y OBRERO DE SEDE CENTRAL, COMERCIAL Y OFCINAS ZONALES DE LA EPS EMAPA SAN MARTIN S.A. PARA EL PERIODO 19-07-25 AL 19-08-25.</t>
        </is>
      </c>
      <c r="J132" s="38" t="n">
        <v>90</v>
      </c>
      <c r="K132" s="22">
        <f>IF('BD6'!J132=90,"AGUA",IF('BD6'!J132=91,"ALCANTARILLADO",IF('BD6'!J132=93,"ALCANTARILLADO",IF('BD6'!J132=95,"ADMIN",IF('BD6'!J132=96,"COMERCIAL","G_Finan")))))</f>
        <v/>
      </c>
      <c r="L132" s="49" t="n">
        <v>14.74</v>
      </c>
      <c r="M132" s="37" t="n"/>
      <c r="N132" s="51" t="n"/>
      <c r="O132" s="51" t="n"/>
    </row>
    <row r="133">
      <c r="A133" s="10">
        <f>IFERROR(VLOOKUP(BD[[#This Row],[BK]],DICT[[EEFF]:[Ppto]],2,FALSE),"No Encontrado")</f>
        <v/>
      </c>
      <c r="B133" s="54">
        <f>MID(BD[[#This Row],[SUC]],2,1)&amp;"-"&amp;BD[[#This Row],[CC]]&amp;"-"&amp;BD[[#This Row],[REGI_RES]]&amp;"-"&amp;MID(BD[[#This Row],[CTA]],1,9)</f>
        <v/>
      </c>
      <c r="C133" t="inlineStr">
        <is>
          <t>651060001 - SEGURO COMPLEMENTARIO DE TRABAJO DE RIESGO - PENSION</t>
        </is>
      </c>
      <c r="D133" s="54">
        <f>TRIM(MID('BD6'!E133,3,2))</f>
        <v/>
      </c>
      <c r="E133" s="33" t="inlineStr">
        <is>
          <t xml:space="preserve">  01 - 3 - o/s:/Cmppag:(01)F22900073203/748</t>
        </is>
      </c>
      <c r="F133" s="34" t="n">
        <v>45905</v>
      </c>
      <c r="G133" s="54">
        <f>IF(MID(BD[[#This Row],[Suc - Tipo - Nro]],8,2)="11",LEFT(BD[[#This Row],[REGIMEN]], 1) &amp; LEFT(RIGHT(BD[[#This Row],[REGIMEN]], LEN(BD[[#This Row],[REGIMEN]]) - FIND(" ", BD[[#This Row],[REGIMEN]])), 1),"")</f>
        <v/>
      </c>
      <c r="H133" s="54">
        <f>IF(MID(BD[[#This Row],[Suc - Tipo - Nro]],8,2)="11",TRIM(RIGHT(SUBSTITUTE(BD[[#This Row],[Glosa / Proveedor]]," ",REPT(" ",LEN(BD[[#This Row],[Glosa / Proveedor]]))),LEN(BD[[#This Row],[Glosa / Proveedor]])*2)),"")</f>
        <v/>
      </c>
      <c r="I133" s="33" t="inlineStr">
        <is>
          <t>LA POSITIVA VIDA SEGUROS Y REASEGUROS PAGO SEGURO COMPLEMENTARIO DE TRABAJO DE RIESGO (SCTR) PARA EL PERSONAL, EMPLEADO Y OBRERO DE SEDE CENTRAL, COMERCIAL Y OFCINAS ZONALES DE LA EPS EMAPA SAN MARTIN S.A. PARA EL PERIODO 19-07-25 AL 19-08-25.</t>
        </is>
      </c>
      <c r="J133" s="35" t="n">
        <v>90</v>
      </c>
      <c r="K133" s="36">
        <f>IF('BD6'!J133=90,"AGUA",IF('BD6'!J133=91,"ALCANTARILLADO",IF('BD6'!J133=93,"ALCANTARILLADO",IF('BD6'!J133=95,"ADMIN",IF('BD6'!J133=96,"COMERCIAL","G_Finan")))))</f>
        <v/>
      </c>
      <c r="L133" s="40" t="n">
        <v>270.9</v>
      </c>
      <c r="M133" s="37" t="n"/>
      <c r="N133" s="51" t="n"/>
      <c r="O133" s="51" t="n"/>
    </row>
    <row r="134">
      <c r="A134" s="42">
        <f>IFERROR(VLOOKUP(BD[[#This Row],[BK]],DICT[[EEFF]:[Ppto]],2,FALSE),"No Encontrado")</f>
        <v/>
      </c>
      <c r="B134">
        <f>MID(BD[[#This Row],[SUC]],2,1)&amp;"-"&amp;BD[[#This Row],[CC]]&amp;"-"&amp;BD[[#This Row],[REGI_RES]]&amp;"-"&amp;MID(BD[[#This Row],[CTA]],1,9)</f>
        <v/>
      </c>
      <c r="C134" t="inlineStr">
        <is>
          <t>651060001 - SEGURO COMPLEMENTARIO DE TRABAJO DE RIESGO - PENSION</t>
        </is>
      </c>
      <c r="D134">
        <f>TRIM(MID('BD6'!E134,3,2))</f>
        <v/>
      </c>
      <c r="E134" s="33" t="inlineStr">
        <is>
          <t xml:space="preserve">  01 - 3 - o/s:/Cmppag:(01)F22900073203/748</t>
        </is>
      </c>
      <c r="F134" s="32" t="n">
        <v>45905</v>
      </c>
      <c r="G134">
        <f>IF(MID(BD[[#This Row],[Suc - Tipo - Nro]],8,2)="11",LEFT(BD[[#This Row],[REGIMEN]], 1) &amp; LEFT(RIGHT(BD[[#This Row],[REGIMEN]], LEN(BD[[#This Row],[REGIMEN]]) - FIND(" ", BD[[#This Row],[REGIMEN]])), 1),"")</f>
        <v/>
      </c>
      <c r="H134">
        <f>IF(MID(BD[[#This Row],[Suc - Tipo - Nro]],8,2)="11",TRIM(RIGHT(SUBSTITUTE(BD[[#This Row],[Glosa / Proveedor]]," ",REPT(" ",LEN(BD[[#This Row],[Glosa / Proveedor]]))),LEN(BD[[#This Row],[Glosa / Proveedor]])*2)),"")</f>
        <v/>
      </c>
      <c r="I134" s="31" t="inlineStr">
        <is>
          <t>LA POSITIVA VIDA SEGUROS Y REASEGUROS PAGO SEGURO COMPLEMENTARIO DE TRABAJO DE RIESGO (SCTR) PARA EL PERSONAL, EMPLEADO Y OBRERO DE SEDE CENTRAL, COMERCIAL Y OFCINAS ZONALES DE LA EPS EMAPA SAN MARTIN S.A. PARA EL PERIODO 19-07-25 AL 19-08-25.</t>
        </is>
      </c>
      <c r="J134" s="38" t="n">
        <v>95</v>
      </c>
      <c r="K134" s="22">
        <f>IF('BD6'!J134=90,"AGUA",IF('BD6'!J134=91,"ALCANTARILLADO",IF('BD6'!J134=93,"ALCANTARILLADO",IF('BD6'!J134=95,"ADMIN",IF('BD6'!J134=96,"COMERCIAL","G_Finan")))))</f>
        <v/>
      </c>
      <c r="L134" s="49" t="n">
        <v>16.85</v>
      </c>
      <c r="M134" s="37" t="n"/>
      <c r="N134" s="51" t="n"/>
      <c r="O134" s="51" t="n"/>
    </row>
    <row r="135">
      <c r="A135" s="39">
        <f>IFERROR(VLOOKUP(BD[[#This Row],[BK]],DICT[[EEFF]:[Ppto]],2,FALSE),"No Encontrado")</f>
        <v/>
      </c>
      <c r="B135">
        <f>MID(BD[[#This Row],[SUC]],2,1)&amp;"-"&amp;BD[[#This Row],[CC]]&amp;"-"&amp;BD[[#This Row],[REGI_RES]]&amp;"-"&amp;MID(BD[[#This Row],[CTA]],1,9)</f>
        <v/>
      </c>
      <c r="C135" t="inlineStr">
        <is>
          <t>651060001 - SEGURO COMPLEMENTARIO DE TRABAJO DE RIESGO - PENSION</t>
        </is>
      </c>
      <c r="D135">
        <f>TRIM(MID('BD6'!E135,3,2))</f>
        <v/>
      </c>
      <c r="E135" s="33" t="inlineStr">
        <is>
          <t xml:space="preserve">  01 - 3 - o/s:/Cmppag:(01)F22900073203/748</t>
        </is>
      </c>
      <c r="F135" s="34" t="n">
        <v>45905</v>
      </c>
      <c r="G135">
        <f>IF(MID(BD[[#This Row],[Suc - Tipo - Nro]],8,2)="11",LEFT(BD[[#This Row],[REGIMEN]], 1) &amp; LEFT(RIGHT(BD[[#This Row],[REGIMEN]], LEN(BD[[#This Row],[REGIMEN]]) - FIND(" ", BD[[#This Row],[REGIMEN]])), 1),"")</f>
        <v/>
      </c>
      <c r="H135">
        <f>IF(MID(BD[[#This Row],[Suc - Tipo - Nro]],8,2)="11",TRIM(RIGHT(SUBSTITUTE(BD[[#This Row],[Glosa / Proveedor]]," ",REPT(" ",LEN(BD[[#This Row],[Glosa / Proveedor]]))),LEN(BD[[#This Row],[Glosa / Proveedor]])*2)),"")</f>
        <v/>
      </c>
      <c r="I135" s="33" t="inlineStr">
        <is>
          <t>LA POSITIVA VIDA SEGUROS Y REASEGUROS PAGO SEGURO COMPLEMENTARIO DE TRABAJO DE RIESGO (SCTR) PARA EL PERSONAL, EMPLEADO Y OBRERO DE SEDE CENTRAL, COMERCIAL Y OFCINAS ZONALES DE LA EPS EMAPA SAN MARTIN S.A. PARA EL PERIODO 19-07-25 AL 19-08-25.</t>
        </is>
      </c>
      <c r="J135" s="35" t="n">
        <v>90</v>
      </c>
      <c r="K135" s="22">
        <f>IF('BD6'!J135=90,"AGUA",IF('BD6'!J135=91,"ALCANTARILLADO",IF('BD6'!J135=93,"ALCANTARILLADO",IF('BD6'!J135=95,"ADMIN",IF('BD6'!J135=96,"COMERCIAL","G_Finan")))))</f>
        <v/>
      </c>
      <c r="L135" s="49" t="n">
        <v>7.27</v>
      </c>
      <c r="M135" s="37" t="n"/>
      <c r="N135" s="51" t="n"/>
      <c r="O135" s="51" t="n"/>
    </row>
    <row r="136">
      <c r="A136">
        <f>IFERROR(VLOOKUP(BD[[#This Row],[BK]],DICT[[EEFF]:[Ppto]],2,FALSE),"No Encontrado")</f>
        <v/>
      </c>
      <c r="B136">
        <f>MID(BD[[#This Row],[SUC]],2,1)&amp;"-"&amp;BD[[#This Row],[CC]]&amp;"-"&amp;BD[[#This Row],[REGI_RES]]&amp;"-"&amp;MID(BD[[#This Row],[CTA]],1,9)</f>
        <v/>
      </c>
      <c r="C136" t="inlineStr">
        <is>
          <t>651060001 - SEGURO COMPLEMENTARIO DE TRABAJO DE RIESGO - PENSION</t>
        </is>
      </c>
      <c r="D136">
        <f>TRIM(MID('BD6'!E136,3,2))</f>
        <v/>
      </c>
      <c r="E136" s="33" t="inlineStr">
        <is>
          <t xml:space="preserve">  01 - 3 - o/s:/Cmppag:(01)F22900073203/748</t>
        </is>
      </c>
      <c r="F136" s="32" t="n">
        <v>45905</v>
      </c>
      <c r="G136">
        <f>IF(MID(BD[[#This Row],[Suc - Tipo - Nro]],8,2)="11",LEFT(BD[[#This Row],[REGIMEN]], 1) &amp; LEFT(RIGHT(BD[[#This Row],[REGIMEN]], LEN(BD[[#This Row],[REGIMEN]]) - FIND(" ", BD[[#This Row],[REGIMEN]])), 1),"")</f>
        <v/>
      </c>
      <c r="H136">
        <f>IF(MID(BD[[#This Row],[Suc - Tipo - Nro]],8,2)="11",TRIM(RIGHT(SUBSTITUTE(BD[[#This Row],[Glosa / Proveedor]]," ",REPT(" ",LEN(BD[[#This Row],[Glosa / Proveedor]]))),LEN(BD[[#This Row],[Glosa / Proveedor]])*2)),"")</f>
        <v/>
      </c>
      <c r="I136" s="31" t="inlineStr">
        <is>
          <t>LA POSITIVA VIDA SEGUROS Y REASEGUROS PAGO SEGURO COMPLEMENTARIO DE TRABAJO DE RIESGO (SCTR) PARA EL PERSONAL, EMPLEADO Y OBRERO DE SEDE CENTRAL, COMERCIAL Y OFCINAS ZONALES DE LA EPS EMAPA SAN MARTIN S.A. PARA EL PERIODO 19-07-25 AL 19-08-25.</t>
        </is>
      </c>
      <c r="J136" s="38" t="n">
        <v>90</v>
      </c>
      <c r="K136" s="22">
        <f>IF('BD6'!J136=90,"AGUA",IF('BD6'!J136=91,"ALCANTARILLADO",IF('BD6'!J136=93,"ALCANTARILLADO",IF('BD6'!J136=95,"ADMIN",IF('BD6'!J136=96,"COMERCIAL","G_Finan")))))</f>
        <v/>
      </c>
      <c r="L136" s="49" t="n">
        <v>29.57</v>
      </c>
      <c r="M136" s="37" t="n"/>
      <c r="N136" s="51" t="n"/>
      <c r="O136" s="51" t="n"/>
    </row>
    <row r="137">
      <c r="A137" s="10">
        <f>IFERROR(VLOOKUP(BD[[#This Row],[BK]],DICT[[EEFF]:[Ppto]],2,FALSE),"No Encontrado")</f>
        <v/>
      </c>
      <c r="B137" s="54">
        <f>MID(BD[[#This Row],[SUC]],2,1)&amp;"-"&amp;BD[[#This Row],[CC]]&amp;"-"&amp;BD[[#This Row],[REGI_RES]]&amp;"-"&amp;MID(BD[[#This Row],[CTA]],1,9)</f>
        <v/>
      </c>
      <c r="C137" t="inlineStr">
        <is>
          <t>651060001 - SEGURO COMPLEMENTARIO DE TRABAJO DE RIESGO - PENSION</t>
        </is>
      </c>
      <c r="D137" s="54">
        <f>TRIM(MID('BD6'!E137,3,2))</f>
        <v/>
      </c>
      <c r="E137" s="33" t="inlineStr">
        <is>
          <t xml:space="preserve">  01 - 3 - o/s:/Cmppag:(01)F22900073203/748</t>
        </is>
      </c>
      <c r="F137" s="34" t="n">
        <v>45905</v>
      </c>
      <c r="G137" s="54">
        <f>IF(MID(BD[[#This Row],[Suc - Tipo - Nro]],8,2)="11",LEFT(BD[[#This Row],[REGIMEN]], 1) &amp; LEFT(RIGHT(BD[[#This Row],[REGIMEN]], LEN(BD[[#This Row],[REGIMEN]]) - FIND(" ", BD[[#This Row],[REGIMEN]])), 1),"")</f>
        <v/>
      </c>
      <c r="H137" s="54">
        <f>IF(MID(BD[[#This Row],[Suc - Tipo - Nro]],8,2)="11",TRIM(RIGHT(SUBSTITUTE(BD[[#This Row],[Glosa / Proveedor]]," ",REPT(" ",LEN(BD[[#This Row],[Glosa / Proveedor]]))),LEN(BD[[#This Row],[Glosa / Proveedor]])*2)),"")</f>
        <v/>
      </c>
      <c r="I137" s="33" t="inlineStr">
        <is>
          <t>LA POSITIVA VIDA SEGUROS Y REASEGUROS PAGO SEGURO COMPLEMENTARIO DE TRABAJO DE RIESGO (SCTR) PARA EL PERSONAL, EMPLEADO Y OBRERO DE SEDE CENTRAL, COMERCIAL Y OFCINAS ZONALES DE LA EPS EMAPA SAN MARTIN S.A. PARA EL PERIODO 19-07-25 AL 19-08-25.</t>
        </is>
      </c>
      <c r="J137" s="35" t="n">
        <v>90</v>
      </c>
      <c r="K137" s="36">
        <f>IF('BD6'!J137=90,"AGUA",IF('BD6'!J137=91,"ALCANTARILLADO",IF('BD6'!J137=93,"ALCANTARILLADO",IF('BD6'!J137=95,"ADMIN",IF('BD6'!J137=96,"COMERCIAL","G_Finan")))))</f>
        <v/>
      </c>
      <c r="L137" s="40" t="n">
        <v>18.89</v>
      </c>
      <c r="M137" s="37" t="n"/>
      <c r="N137" s="51" t="n"/>
      <c r="O137" s="51" t="n"/>
    </row>
    <row r="138">
      <c r="A138" s="10">
        <f>IFERROR(VLOOKUP(BD[[#This Row],[BK]],DICT[[EEFF]:[Ppto]],2,FALSE),"No Encontrado")</f>
        <v/>
      </c>
      <c r="B138" s="54">
        <f>MID(BD[[#This Row],[SUC]],2,1)&amp;"-"&amp;BD[[#This Row],[CC]]&amp;"-"&amp;BD[[#This Row],[REGI_RES]]&amp;"-"&amp;MID(BD[[#This Row],[CTA]],1,9)</f>
        <v/>
      </c>
      <c r="C138" t="inlineStr">
        <is>
          <t>651060001 - SEGURO COMPLEMENTARIO DE TRABAJO DE RIESGO - PENSION</t>
        </is>
      </c>
      <c r="D138" s="54">
        <f>TRIM(MID('BD6'!E138,3,2))</f>
        <v/>
      </c>
      <c r="E138" s="33" t="inlineStr">
        <is>
          <t xml:space="preserve">  01 - 3 - o/s:/Cmppag:(01)F22900073203/748</t>
        </is>
      </c>
      <c r="F138" s="34" t="n">
        <v>45905</v>
      </c>
      <c r="G138" s="54">
        <f>IF(MID(BD[[#This Row],[Suc - Tipo - Nro]],8,2)="11",LEFT(BD[[#This Row],[REGIMEN]], 1) &amp; LEFT(RIGHT(BD[[#This Row],[REGIMEN]], LEN(BD[[#This Row],[REGIMEN]]) - FIND(" ", BD[[#This Row],[REGIMEN]])), 1),"")</f>
        <v/>
      </c>
      <c r="H138" s="54">
        <f>IF(MID(BD[[#This Row],[Suc - Tipo - Nro]],8,2)="11",TRIM(RIGHT(SUBSTITUTE(BD[[#This Row],[Glosa / Proveedor]]," ",REPT(" ",LEN(BD[[#This Row],[Glosa / Proveedor]]))),LEN(BD[[#This Row],[Glosa / Proveedor]])*2)),"")</f>
        <v/>
      </c>
      <c r="I138" s="33" t="inlineStr">
        <is>
          <t>LA POSITIVA VIDA SEGUROS Y REASEGUROS PAGO SEGURO COMPLEMENTARIO DE TRABAJO DE RIESGO (SCTR) PARA EL PERSONAL, EMPLEADO Y OBRERO DE SEDE CENTRAL, COMERCIAL Y OFCINAS ZONALES DE LA EPS EMAPA SAN MARTIN S.A. PARA EL PERIODO 19-07-25 AL 19-08-25.</t>
        </is>
      </c>
      <c r="J138" s="35" t="n">
        <v>90</v>
      </c>
      <c r="K138" s="36">
        <f>IF('BD6'!J138=90,"AGUA",IF('BD6'!J138=91,"ALCANTARILLADO",IF('BD6'!J138=93,"ALCANTARILLADO",IF('BD6'!J138=95,"ADMIN",IF('BD6'!J138=96,"COMERCIAL","G_Finan")))))</f>
        <v/>
      </c>
      <c r="L138" s="40" t="n">
        <v>34.1</v>
      </c>
      <c r="M138" s="37" t="n"/>
      <c r="N138" s="51" t="n"/>
      <c r="O138" s="51" t="n"/>
    </row>
    <row r="139">
      <c r="A139" s="42">
        <f>IFERROR(VLOOKUP(BD[[#This Row],[BK]],DICT[[EEFF]:[Ppto]],2,FALSE),"No Encontrado")</f>
        <v/>
      </c>
      <c r="B139">
        <f>MID(BD[[#This Row],[SUC]],2,1)&amp;"-"&amp;BD[[#This Row],[CC]]&amp;"-"&amp;BD[[#This Row],[REGI_RES]]&amp;"-"&amp;MID(BD[[#This Row],[CTA]],1,9)</f>
        <v/>
      </c>
      <c r="C139" t="inlineStr">
        <is>
          <t>651060001 - SEGURO COMPLEMENTARIO DE TRABAJO DE RIESGO - PENSION</t>
        </is>
      </c>
      <c r="D139">
        <f>TRIM(MID('BD6'!E139,3,2))</f>
        <v/>
      </c>
      <c r="E139" s="33" t="inlineStr">
        <is>
          <t xml:space="preserve">  01 - 3 - o/s:/Cmppag:(01)F22900073203/748</t>
        </is>
      </c>
      <c r="F139" s="32" t="n">
        <v>45905</v>
      </c>
      <c r="G139">
        <f>IF(MID(BD[[#This Row],[Suc - Tipo - Nro]],8,2)="11",LEFT(BD[[#This Row],[REGIMEN]], 1) &amp; LEFT(RIGHT(BD[[#This Row],[REGIMEN]], LEN(BD[[#This Row],[REGIMEN]]) - FIND(" ", BD[[#This Row],[REGIMEN]])), 1),"")</f>
        <v/>
      </c>
      <c r="H139">
        <f>IF(MID(BD[[#This Row],[Suc - Tipo - Nro]],8,2)="11",TRIM(RIGHT(SUBSTITUTE(BD[[#This Row],[Glosa / Proveedor]]," ",REPT(" ",LEN(BD[[#This Row],[Glosa / Proveedor]]))),LEN(BD[[#This Row],[Glosa / Proveedor]])*2)),"")</f>
        <v/>
      </c>
      <c r="I139" s="31" t="inlineStr">
        <is>
          <t>LA POSITIVA VIDA SEGUROS Y REASEGUROS PAGO SEGURO COMPLEMENTARIO DE TRABAJO DE RIESGO (SCTR) PARA EL PERSONAL, EMPLEADO Y OBRERO DE SEDE CENTRAL, COMERCIAL Y OFCINAS ZONALES DE LA EPS EMAPA SAN MARTIN S.A. PARA EL PERIODO 19-07-25 AL 19-08-25.</t>
        </is>
      </c>
      <c r="J139" s="38" t="n">
        <v>95</v>
      </c>
      <c r="K139" s="22">
        <f>IF('BD6'!J139=90,"AGUA",IF('BD6'!J139=91,"ALCANTARILLADO",IF('BD6'!J139=93,"ALCANTARILLADO",IF('BD6'!J139=95,"ADMIN",IF('BD6'!J139=96,"COMERCIAL","G_Finan")))))</f>
        <v/>
      </c>
      <c r="L139" s="49" t="n">
        <v>23.64</v>
      </c>
      <c r="M139" s="37" t="n"/>
      <c r="N139" s="51" t="n"/>
      <c r="O139" s="51" t="n"/>
    </row>
    <row r="140">
      <c r="A140" s="10">
        <f>IFERROR(VLOOKUP(BD[[#This Row],[BK]],DICT[[EEFF]:[Ppto]],2,FALSE),"No Encontrado")</f>
        <v/>
      </c>
      <c r="B140" s="54">
        <f>MID(BD[[#This Row],[SUC]],2,1)&amp;"-"&amp;BD[[#This Row],[CC]]&amp;"-"&amp;BD[[#This Row],[REGI_RES]]&amp;"-"&amp;MID(BD[[#This Row],[CTA]],1,9)</f>
        <v/>
      </c>
      <c r="C140" t="inlineStr">
        <is>
          <t>651060001 - SEGURO COMPLEMENTARIO DE TRABAJO DE RIESGO - PENSION</t>
        </is>
      </c>
      <c r="D140" s="54">
        <f>TRIM(MID('BD6'!E140,3,2))</f>
        <v/>
      </c>
      <c r="E140" s="33" t="inlineStr">
        <is>
          <t xml:space="preserve">  01 - 3 - o/s:/Cmppag:(01)F22900073203/748</t>
        </is>
      </c>
      <c r="F140" s="34" t="n">
        <v>45905</v>
      </c>
      <c r="G140" s="54">
        <f>IF(MID(BD[[#This Row],[Suc - Tipo - Nro]],8,2)="11",LEFT(BD[[#This Row],[REGIMEN]], 1) &amp; LEFT(RIGHT(BD[[#This Row],[REGIMEN]], LEN(BD[[#This Row],[REGIMEN]]) - FIND(" ", BD[[#This Row],[REGIMEN]])), 1),"")</f>
        <v/>
      </c>
      <c r="H140" s="54">
        <f>IF(MID(BD[[#This Row],[Suc - Tipo - Nro]],8,2)="11",TRIM(RIGHT(SUBSTITUTE(BD[[#This Row],[Glosa / Proveedor]]," ",REPT(" ",LEN(BD[[#This Row],[Glosa / Proveedor]]))),LEN(BD[[#This Row],[Glosa / Proveedor]])*2)),"")</f>
        <v/>
      </c>
      <c r="I140" s="33" t="inlineStr">
        <is>
          <t>LA POSITIVA VIDA SEGUROS Y REASEGUROS PAGO SEGURO COMPLEMENTARIO DE TRABAJO DE RIESGO (SCTR) PARA EL PERSONAL, EMPLEADO Y OBRERO DE SEDE CENTRAL, COMERCIAL Y OFCINAS ZONALES DE LA EPS EMAPA SAN MARTIN S.A. PARA EL PERIODO 19-07-25 AL 19-08-25.</t>
        </is>
      </c>
      <c r="J140" s="35" t="n">
        <v>95</v>
      </c>
      <c r="K140" s="36">
        <f>IF('BD6'!J140=90,"AGUA",IF('BD6'!J140=91,"ALCANTARILLADO",IF('BD6'!J140=93,"ALCANTARILLADO",IF('BD6'!J140=95,"ADMIN",IF('BD6'!J140=96,"COMERCIAL","G_Finan")))))</f>
        <v/>
      </c>
      <c r="L140" s="40" t="n">
        <v>1.31</v>
      </c>
      <c r="M140" s="37" t="n"/>
      <c r="N140" s="51" t="n"/>
      <c r="O140" s="51" t="n"/>
    </row>
    <row r="141">
      <c r="A141" s="42">
        <f>IFERROR(VLOOKUP(BD[[#This Row],[BK]],DICT[[EEFF]:[Ppto]],2,FALSE),"No Encontrado")</f>
        <v/>
      </c>
      <c r="B141">
        <f>MID(BD[[#This Row],[SUC]],2,1)&amp;"-"&amp;BD[[#This Row],[CC]]&amp;"-"&amp;BD[[#This Row],[REGI_RES]]&amp;"-"&amp;MID(BD[[#This Row],[CTA]],1,9)</f>
        <v/>
      </c>
      <c r="C141" t="inlineStr">
        <is>
          <t>651060001 - SEGURO COMPLEMENTARIO DE TRABAJO DE RIESGO - PENSION</t>
        </is>
      </c>
      <c r="D141">
        <f>TRIM(MID('BD6'!E141,3,2))</f>
        <v/>
      </c>
      <c r="E141" s="33" t="inlineStr">
        <is>
          <t xml:space="preserve">  01 - 3 - o/s:/Cmppag:(01)F22900073203/748</t>
        </is>
      </c>
      <c r="F141" s="32" t="n">
        <v>45905</v>
      </c>
      <c r="G141">
        <f>IF(MID(BD[[#This Row],[Suc - Tipo - Nro]],8,2)="11",LEFT(BD[[#This Row],[REGIMEN]], 1) &amp; LEFT(RIGHT(BD[[#This Row],[REGIMEN]], LEN(BD[[#This Row],[REGIMEN]]) - FIND(" ", BD[[#This Row],[REGIMEN]])), 1),"")</f>
        <v/>
      </c>
      <c r="H141">
        <f>IF(MID(BD[[#This Row],[Suc - Tipo - Nro]],8,2)="11",TRIM(RIGHT(SUBSTITUTE(BD[[#This Row],[Glosa / Proveedor]]," ",REPT(" ",LEN(BD[[#This Row],[Glosa / Proveedor]]))),LEN(BD[[#This Row],[Glosa / Proveedor]])*2)),"")</f>
        <v/>
      </c>
      <c r="I141" s="31" t="inlineStr">
        <is>
          <t>LA POSITIVA VIDA SEGUROS Y REASEGUROS PAGO SEGURO COMPLEMENTARIO DE TRABAJO DE RIESGO (SCTR) PARA EL PERSONAL, EMPLEADO Y OBRERO DE SEDE CENTRAL, COMERCIAL Y OFCINAS ZONALES DE LA EPS EMAPA SAN MARTIN S.A. PARA EL PERIODO 19-07-25 AL 19-08-25.</t>
        </is>
      </c>
      <c r="J141" s="38" t="n">
        <v>96</v>
      </c>
      <c r="K141" s="22">
        <f>IF('BD6'!J141=90,"AGUA",IF('BD6'!J141=91,"ALCANTARILLADO",IF('BD6'!J141=93,"ALCANTARILLADO",IF('BD6'!J141=95,"ADMIN",IF('BD6'!J141=96,"COMERCIAL","G_Finan")))))</f>
        <v/>
      </c>
      <c r="L141" s="49" t="n">
        <v>83.04000000000001</v>
      </c>
      <c r="M141" s="37" t="n"/>
      <c r="N141" s="51" t="n"/>
      <c r="O141" s="51" t="n"/>
    </row>
    <row r="142">
      <c r="A142" s="39">
        <f>IFERROR(VLOOKUP(BD[[#This Row],[BK]],DICT[[EEFF]:[Ppto]],2,FALSE),"No Encontrado")</f>
        <v/>
      </c>
      <c r="B142">
        <f>MID(BD[[#This Row],[SUC]],2,1)&amp;"-"&amp;BD[[#This Row],[CC]]&amp;"-"&amp;BD[[#This Row],[REGI_RES]]&amp;"-"&amp;MID(BD[[#This Row],[CTA]],1,9)</f>
        <v/>
      </c>
      <c r="C142" t="inlineStr">
        <is>
          <t>651060001 - SEGURO COMPLEMENTARIO DE TRABAJO DE RIESGO - PENSION</t>
        </is>
      </c>
      <c r="D142">
        <f>TRIM(MID('BD6'!E142,3,2))</f>
        <v/>
      </c>
      <c r="E142" s="33" t="inlineStr">
        <is>
          <t xml:space="preserve">  01 - 3 - o/s:/Cmppag:(01)F22900073203/748</t>
        </is>
      </c>
      <c r="F142" s="34" t="n">
        <v>45905</v>
      </c>
      <c r="G142">
        <f>IF(MID(BD[[#This Row],[Suc - Tipo - Nro]],8,2)="11",LEFT(BD[[#This Row],[REGIMEN]], 1) &amp; LEFT(RIGHT(BD[[#This Row],[REGIMEN]], LEN(BD[[#This Row],[REGIMEN]]) - FIND(" ", BD[[#This Row],[REGIMEN]])), 1),"")</f>
        <v/>
      </c>
      <c r="H142">
        <f>IF(MID(BD[[#This Row],[Suc - Tipo - Nro]],8,2)="11",TRIM(RIGHT(SUBSTITUTE(BD[[#This Row],[Glosa / Proveedor]]," ",REPT(" ",LEN(BD[[#This Row],[Glosa / Proveedor]]))),LEN(BD[[#This Row],[Glosa / Proveedor]])*2)),"")</f>
        <v/>
      </c>
      <c r="I142" s="33" t="inlineStr">
        <is>
          <t>LA POSITIVA VIDA SEGUROS Y REASEGUROS PAGO SEGURO COMPLEMENTARIO DE TRABAJO DE RIESGO (SCTR) PARA EL PERSONAL, EMPLEADO Y OBRERO DE SEDE CENTRAL, COMERCIAL Y OFCINAS ZONALES DE LA EPS EMAPA SAN MARTIN S.A. PARA EL PERIODO 19-07-25 AL 19-08-25.</t>
        </is>
      </c>
      <c r="J142" s="35" t="n">
        <v>95</v>
      </c>
      <c r="K142" s="22">
        <f>IF('BD6'!J142=90,"AGUA",IF('BD6'!J142=91,"ALCANTARILLADO",IF('BD6'!J142=93,"ALCANTARILLADO",IF('BD6'!J142=95,"ADMIN",IF('BD6'!J142=96,"COMERCIAL","G_Finan")))))</f>
        <v/>
      </c>
      <c r="L142" s="49" t="n">
        <v>63.87</v>
      </c>
      <c r="M142" s="37" t="n"/>
      <c r="N142" s="51" t="n"/>
      <c r="O142" s="51" t="n"/>
    </row>
    <row r="143">
      <c r="A143" s="10">
        <f>IFERROR(VLOOKUP(BD[[#This Row],[BK]],DICT[[EEFF]:[Ppto]],2,FALSE),"No Encontrado")</f>
        <v/>
      </c>
      <c r="B143" s="54">
        <f>MID(BD[[#This Row],[SUC]],2,1)&amp;"-"&amp;BD[[#This Row],[CC]]&amp;"-"&amp;BD[[#This Row],[REGI_RES]]&amp;"-"&amp;MID(BD[[#This Row],[CTA]],1,9)</f>
        <v/>
      </c>
      <c r="C143" t="inlineStr">
        <is>
          <t>651060001 - SEGURO COMPLEMENTARIO DE TRABAJO DE RIESGO - PENSION</t>
        </is>
      </c>
      <c r="D143" s="54">
        <f>TRIM(MID('BD6'!E143,3,2))</f>
        <v/>
      </c>
      <c r="E143" s="33" t="inlineStr">
        <is>
          <t xml:space="preserve">  01 - 3 - o/s:/Cmppag:(01)F22900073203/748</t>
        </is>
      </c>
      <c r="F143" s="34" t="n">
        <v>45905</v>
      </c>
      <c r="G143" s="54">
        <f>IF(MID(BD[[#This Row],[Suc - Tipo - Nro]],8,2)="11",LEFT(BD[[#This Row],[REGIMEN]], 1) &amp; LEFT(RIGHT(BD[[#This Row],[REGIMEN]], LEN(BD[[#This Row],[REGIMEN]]) - FIND(" ", BD[[#This Row],[REGIMEN]])), 1),"")</f>
        <v/>
      </c>
      <c r="H143" s="54">
        <f>IF(MID(BD[[#This Row],[Suc - Tipo - Nro]],8,2)="11",TRIM(RIGHT(SUBSTITUTE(BD[[#This Row],[Glosa / Proveedor]]," ",REPT(" ",LEN(BD[[#This Row],[Glosa / Proveedor]]))),LEN(BD[[#This Row],[Glosa / Proveedor]])*2)),"")</f>
        <v/>
      </c>
      <c r="I143" s="33" t="inlineStr">
        <is>
          <t>LA POSITIVA VIDA SEGUROS Y REASEGUROS PAGO SEGURO COMPLEMENTARIO DE TRABAJO DE RIESGO (SCTR) PARA EL PERSONAL, EMPLEADO Y OBRERO DE SEDE CENTRAL, COMERCIAL Y OFCINAS ZONALES DE LA EPS EMAPA SAN MARTIN S.A. PARA EL PERIODO 19-07-25 AL 19-08-25.</t>
        </is>
      </c>
      <c r="J143" s="35" t="n">
        <v>90</v>
      </c>
      <c r="K143" s="36">
        <f>IF('BD6'!J143=90,"AGUA",IF('BD6'!J143=91,"ALCANTARILLADO",IF('BD6'!J143=93,"ALCANTARILLADO",IF('BD6'!J143=95,"ADMIN",IF('BD6'!J143=96,"COMERCIAL","G_Finan")))))</f>
        <v/>
      </c>
      <c r="L143" s="40" t="n">
        <v>76.42</v>
      </c>
      <c r="M143" s="37" t="n"/>
      <c r="N143" s="51" t="n"/>
      <c r="O143" s="51" t="n"/>
    </row>
    <row r="144">
      <c r="A144">
        <f>IFERROR(VLOOKUP(BD[[#This Row],[BK]],DICT[[EEFF]:[Ppto]],2,FALSE),"No Encontrado")</f>
        <v/>
      </c>
      <c r="B144">
        <f>MID(BD[[#This Row],[SUC]],2,1)&amp;"-"&amp;BD[[#This Row],[CC]]&amp;"-"&amp;BD[[#This Row],[REGI_RES]]&amp;"-"&amp;MID(BD[[#This Row],[CTA]],1,9)</f>
        <v/>
      </c>
      <c r="C144" t="inlineStr">
        <is>
          <t>651060001 - SEGURO COMPLEMENTARIO DE TRABAJO DE RIESGO - PENSION</t>
        </is>
      </c>
      <c r="D144">
        <f>TRIM(MID('BD6'!E144,3,2))</f>
        <v/>
      </c>
      <c r="E144" s="33" t="inlineStr">
        <is>
          <t xml:space="preserve">  01 - 3 - o/s:/Cmppag:(01)F22900073203/748</t>
        </is>
      </c>
      <c r="F144" s="32" t="n">
        <v>45905</v>
      </c>
      <c r="G144">
        <f>IF(MID(BD[[#This Row],[Suc - Tipo - Nro]],8,2)="11",LEFT(BD[[#This Row],[REGIMEN]], 1) &amp; LEFT(RIGHT(BD[[#This Row],[REGIMEN]], LEN(BD[[#This Row],[REGIMEN]]) - FIND(" ", BD[[#This Row],[REGIMEN]])), 1),"")</f>
        <v/>
      </c>
      <c r="H144">
        <f>IF(MID(BD[[#This Row],[Suc - Tipo - Nro]],8,2)="11",TRIM(RIGHT(SUBSTITUTE(BD[[#This Row],[Glosa / Proveedor]]," ",REPT(" ",LEN(BD[[#This Row],[Glosa / Proveedor]]))),LEN(BD[[#This Row],[Glosa / Proveedor]])*2)),"")</f>
        <v/>
      </c>
      <c r="I144" s="31" t="inlineStr">
        <is>
          <t>LA POSITIVA VIDA SEGUROS Y REASEGUROS PAGO SEGURO COMPLEMENTARIO DE TRABAJO DE RIESGO (SCTR) PARA EL PERSONAL, EMPLEADO Y OBRERO DE SEDE CENTRAL, COMERCIAL Y OFCINAS ZONALES DE LA EPS EMAPA SAN MARTIN S.A. PARA EL PERIODO 19-07-25 AL 19-08-25.</t>
        </is>
      </c>
      <c r="J144" s="38" t="n">
        <v>96</v>
      </c>
      <c r="K144" s="22">
        <f>IF('BD6'!J144=90,"AGUA",IF('BD6'!J144=91,"ALCANTARILLADO",IF('BD6'!J144=93,"ALCANTARILLADO",IF('BD6'!J144=95,"ADMIN",IF('BD6'!J144=96,"COMERCIAL","G_Finan")))))</f>
        <v/>
      </c>
      <c r="L144" s="49" t="n">
        <v>25.23</v>
      </c>
      <c r="M144" s="37" t="n"/>
      <c r="N144" s="51" t="n"/>
      <c r="O144" s="51" t="n"/>
    </row>
    <row r="145">
      <c r="A145" s="10">
        <f>IFERROR(VLOOKUP(BD[[#This Row],[BK]],DICT[[EEFF]:[Ppto]],2,FALSE),"No Encontrado")</f>
        <v/>
      </c>
      <c r="B145" s="54">
        <f>MID(BD[[#This Row],[SUC]],2,1)&amp;"-"&amp;BD[[#This Row],[CC]]&amp;"-"&amp;BD[[#This Row],[REGI_RES]]&amp;"-"&amp;MID(BD[[#This Row],[CTA]],1,9)</f>
        <v/>
      </c>
      <c r="C145" t="inlineStr">
        <is>
          <t>651060001 - SEGURO COMPLEMENTARIO DE TRABAJO DE RIESGO - PENSION</t>
        </is>
      </c>
      <c r="D145" s="54">
        <f>TRIM(MID('BD6'!E145,3,2))</f>
        <v/>
      </c>
      <c r="E145" s="33" t="inlineStr">
        <is>
          <t xml:space="preserve">  01 - 3 - o/s:/Cmppag:(01)F22900073203/748</t>
        </is>
      </c>
      <c r="F145" s="34" t="n">
        <v>45905</v>
      </c>
      <c r="G145" s="54">
        <f>IF(MID(BD[[#This Row],[Suc - Tipo - Nro]],8,2)="11",LEFT(BD[[#This Row],[REGIMEN]], 1) &amp; LEFT(RIGHT(BD[[#This Row],[REGIMEN]], LEN(BD[[#This Row],[REGIMEN]]) - FIND(" ", BD[[#This Row],[REGIMEN]])), 1),"")</f>
        <v/>
      </c>
      <c r="H145" s="54">
        <f>IF(MID(BD[[#This Row],[Suc - Tipo - Nro]],8,2)="11",TRIM(RIGHT(SUBSTITUTE(BD[[#This Row],[Glosa / Proveedor]]," ",REPT(" ",LEN(BD[[#This Row],[Glosa / Proveedor]]))),LEN(BD[[#This Row],[Glosa / Proveedor]])*2)),"")</f>
        <v/>
      </c>
      <c r="I145" s="33" t="inlineStr">
        <is>
          <t>LA POSITIVA VIDA SEGUROS Y REASEGUROS PAGO SEGURO COMPLEMENTARIO DE TRABAJO DE RIESGO (SCTR) PARA EL PERSONAL, EMPLEADO Y OBRERO DE SEDE CENTRAL, COMERCIAL Y OFCINAS ZONALES DE LA EPS EMAPA SAN MARTIN S.A. PARA EL PERIODO 19-07-25 AL 19-08-25.</t>
        </is>
      </c>
      <c r="J145" s="35" t="n">
        <v>95</v>
      </c>
      <c r="K145" s="36">
        <f>IF('BD6'!J145=90,"AGUA",IF('BD6'!J145=91,"ALCANTARILLADO",IF('BD6'!J145=93,"ALCANTARILLADO",IF('BD6'!J145=95,"ADMIN",IF('BD6'!J145=96,"COMERCIAL","G_Finan")))))</f>
        <v/>
      </c>
      <c r="L145" s="40" t="n">
        <v>66.70999999999999</v>
      </c>
      <c r="M145" s="37" t="n"/>
      <c r="N145" s="51" t="n"/>
      <c r="O145" s="51" t="n"/>
    </row>
    <row r="146">
      <c r="A146" s="10">
        <f>IFERROR(VLOOKUP(BD[[#This Row],[BK]],DICT[[EEFF]:[Ppto]],2,FALSE),"No Encontrado")</f>
        <v/>
      </c>
      <c r="B146" s="54">
        <f>MID(BD[[#This Row],[SUC]],2,1)&amp;"-"&amp;BD[[#This Row],[CC]]&amp;"-"&amp;BD[[#This Row],[REGI_RES]]&amp;"-"&amp;MID(BD[[#This Row],[CTA]],1,9)</f>
        <v/>
      </c>
      <c r="C146" t="inlineStr">
        <is>
          <t>651060001 - SEGURO COMPLEMENTARIO DE TRABAJO DE RIESGO - PENSION</t>
        </is>
      </c>
      <c r="D146" s="54">
        <f>TRIM(MID('BD6'!E146,3,2))</f>
        <v/>
      </c>
      <c r="E146" s="33" t="inlineStr">
        <is>
          <t xml:space="preserve">  01 - 3 - o/s:/Cmppag:(01)F22900073203/748</t>
        </is>
      </c>
      <c r="F146" s="34" t="n">
        <v>45905</v>
      </c>
      <c r="G146" s="54">
        <f>IF(MID(BD[[#This Row],[Suc - Tipo - Nro]],8,2)="11",LEFT(BD[[#This Row],[REGIMEN]], 1) &amp; LEFT(RIGHT(BD[[#This Row],[REGIMEN]], LEN(BD[[#This Row],[REGIMEN]]) - FIND(" ", BD[[#This Row],[REGIMEN]])), 1),"")</f>
        <v/>
      </c>
      <c r="H146" s="54">
        <f>IF(MID(BD[[#This Row],[Suc - Tipo - Nro]],8,2)="11",TRIM(RIGHT(SUBSTITUTE(BD[[#This Row],[Glosa / Proveedor]]," ",REPT(" ",LEN(BD[[#This Row],[Glosa / Proveedor]]))),LEN(BD[[#This Row],[Glosa / Proveedor]])*2)),"")</f>
        <v/>
      </c>
      <c r="I146" s="33" t="inlineStr">
        <is>
          <t>LA POSITIVA VIDA SEGUROS Y REASEGUROS PAGO SEGURO COMPLEMENTARIO DE TRABAJO DE RIESGO (SCTR) PARA EL PERSONAL, EMPLEADO Y OBRERO DE SEDE CENTRAL, COMERCIAL Y OFCINAS ZONALES DE LA EPS EMAPA SAN MARTIN S.A. PARA EL PERIODO 19-07-25 AL 19-08-25.</t>
        </is>
      </c>
      <c r="J146" s="35" t="n">
        <v>96</v>
      </c>
      <c r="K146" s="36">
        <f>IF('BD6'!J146=90,"AGUA",IF('BD6'!J146=91,"ALCANTARILLADO",IF('BD6'!J146=93,"ALCANTARILLADO",IF('BD6'!J146=95,"ADMIN",IF('BD6'!J146=96,"COMERCIAL","G_Finan")))))</f>
        <v/>
      </c>
      <c r="L146" s="40" t="n">
        <v>7</v>
      </c>
      <c r="M146" s="37" t="n"/>
      <c r="N146" s="51" t="n"/>
      <c r="O146" s="51" t="n"/>
    </row>
    <row r="147">
      <c r="A147">
        <f>IFERROR(VLOOKUP(BD[[#This Row],[BK]],DICT[[EEFF]:[Ppto]],2,FALSE),"No Encontrado")</f>
        <v/>
      </c>
      <c r="B147">
        <f>MID(BD[[#This Row],[SUC]],2,1)&amp;"-"&amp;BD[[#This Row],[CC]]&amp;"-"&amp;BD[[#This Row],[REGI_RES]]&amp;"-"&amp;MID(BD[[#This Row],[CTA]],1,9)</f>
        <v/>
      </c>
      <c r="C147" t="inlineStr">
        <is>
          <t>651060001 - SEGURO COMPLEMENTARIO DE TRABAJO DE RIESGO - PENSION</t>
        </is>
      </c>
      <c r="D147">
        <f>TRIM(MID('BD6'!E147,3,2))</f>
        <v/>
      </c>
      <c r="E147" s="33" t="inlineStr">
        <is>
          <t xml:space="preserve">  01 - 3 - o/s:/Cmppag:(01)F22900073203/748</t>
        </is>
      </c>
      <c r="F147" s="32" t="n">
        <v>45905</v>
      </c>
      <c r="G147">
        <f>IF(MID(BD[[#This Row],[Suc - Tipo - Nro]],8,2)="11",LEFT(BD[[#This Row],[REGIMEN]], 1) &amp; LEFT(RIGHT(BD[[#This Row],[REGIMEN]], LEN(BD[[#This Row],[REGIMEN]]) - FIND(" ", BD[[#This Row],[REGIMEN]])), 1),"")</f>
        <v/>
      </c>
      <c r="H147">
        <f>IF(MID(BD[[#This Row],[Suc - Tipo - Nro]],8,2)="11",TRIM(RIGHT(SUBSTITUTE(BD[[#This Row],[Glosa / Proveedor]]," ",REPT(" ",LEN(BD[[#This Row],[Glosa / Proveedor]]))),LEN(BD[[#This Row],[Glosa / Proveedor]])*2)),"")</f>
        <v/>
      </c>
      <c r="I147" s="31" t="inlineStr">
        <is>
          <t>LA POSITIVA VIDA SEGUROS Y REASEGUROS PAGO SEGURO COMPLEMENTARIO DE TRABAJO DE RIESGO (SCTR) PARA EL PERSONAL, EMPLEADO Y OBRERO DE SEDE CENTRAL, COMERCIAL Y OFCINAS ZONALES DE LA EPS EMAPA SAN MARTIN S.A. PARA EL PERIODO 19-07-25 AL 19-08-25.</t>
        </is>
      </c>
      <c r="J147" s="38" t="n">
        <v>95</v>
      </c>
      <c r="K147" s="22">
        <f>IF('BD6'!J147=90,"AGUA",IF('BD6'!J147=91,"ALCANTARILLADO",IF('BD6'!J147=93,"ALCANTARILLADO",IF('BD6'!J147=95,"ADMIN",IF('BD6'!J147=96,"COMERCIAL","G_Finan")))))</f>
        <v/>
      </c>
      <c r="L147" s="49" t="n">
        <v>8.51</v>
      </c>
      <c r="M147" s="37" t="n"/>
      <c r="N147" s="51" t="n"/>
      <c r="O147" s="51" t="n"/>
    </row>
    <row r="148">
      <c r="A148" s="10">
        <f>IFERROR(VLOOKUP(BD[[#This Row],[BK]],DICT[[EEFF]:[Ppto]],2,FALSE),"No Encontrado")</f>
        <v/>
      </c>
      <c r="B148" s="54">
        <f>MID(BD[[#This Row],[SUC]],2,1)&amp;"-"&amp;BD[[#This Row],[CC]]&amp;"-"&amp;BD[[#This Row],[REGI_RES]]&amp;"-"&amp;MID(BD[[#This Row],[CTA]],1,9)</f>
        <v/>
      </c>
      <c r="C148" t="inlineStr">
        <is>
          <t>651060001 - SEGURO COMPLEMENTARIO DE TRABAJO DE RIESGO - PENSION</t>
        </is>
      </c>
      <c r="D148" s="54">
        <f>TRIM(MID('BD6'!E148,3,2))</f>
        <v/>
      </c>
      <c r="E148" s="33" t="inlineStr">
        <is>
          <t xml:space="preserve">  01 - 3 - o/s:/Cmppag:(01)F22900073203/748</t>
        </is>
      </c>
      <c r="F148" s="34" t="n">
        <v>45905</v>
      </c>
      <c r="G148" s="54">
        <f>IF(MID(BD[[#This Row],[Suc - Tipo - Nro]],8,2)="11",LEFT(BD[[#This Row],[REGIMEN]], 1) &amp; LEFT(RIGHT(BD[[#This Row],[REGIMEN]], LEN(BD[[#This Row],[REGIMEN]]) - FIND(" ", BD[[#This Row],[REGIMEN]])), 1),"")</f>
        <v/>
      </c>
      <c r="H148" s="54">
        <f>IF(MID(BD[[#This Row],[Suc - Tipo - Nro]],8,2)="11",TRIM(RIGHT(SUBSTITUTE(BD[[#This Row],[Glosa / Proveedor]]," ",REPT(" ",LEN(BD[[#This Row],[Glosa / Proveedor]]))),LEN(BD[[#This Row],[Glosa / Proveedor]])*2)),"")</f>
        <v/>
      </c>
      <c r="I148" s="33" t="inlineStr">
        <is>
          <t>LA POSITIVA VIDA SEGUROS Y REASEGUROS PAGO SEGURO COMPLEMENTARIO DE TRABAJO DE RIESGO (SCTR) PARA EL PERSONAL, EMPLEADO Y OBRERO DE SEDE CENTRAL, COMERCIAL Y OFCINAS ZONALES DE LA EPS EMAPA SAN MARTIN S.A. PARA EL PERIODO 19-07-25 AL 19-08-25.</t>
        </is>
      </c>
      <c r="J148" s="35" t="n">
        <v>95</v>
      </c>
      <c r="K148" s="36">
        <f>IF('BD6'!J148=90,"AGUA",IF('BD6'!J148=91,"ALCANTARILLADO",IF('BD6'!J148=93,"ALCANTARILLADO",IF('BD6'!J148=95,"ADMIN",IF('BD6'!J148=96,"COMERCIAL","G_Finan")))))</f>
        <v/>
      </c>
      <c r="L148" s="40" t="n">
        <v>68.11</v>
      </c>
      <c r="M148" s="37" t="n"/>
      <c r="N148" s="51" t="n"/>
      <c r="O148" s="51" t="n"/>
    </row>
    <row r="149">
      <c r="A149" s="10">
        <f>IFERROR(VLOOKUP(BD[[#This Row],[BK]],DICT[[EEFF]:[Ppto]],2,FALSE),"No Encontrado")</f>
        <v/>
      </c>
      <c r="B149" s="54">
        <f>MID(BD[[#This Row],[SUC]],2,1)&amp;"-"&amp;BD[[#This Row],[CC]]&amp;"-"&amp;BD[[#This Row],[REGI_RES]]&amp;"-"&amp;MID(BD[[#This Row],[CTA]],1,9)</f>
        <v/>
      </c>
      <c r="C149" t="inlineStr">
        <is>
          <t>651060001 - SEGURO COMPLEMENTARIO DE TRABAJO DE RIESGO - PENSION</t>
        </is>
      </c>
      <c r="D149" s="54">
        <f>TRIM(MID('BD6'!E149,3,2))</f>
        <v/>
      </c>
      <c r="E149" s="33" t="inlineStr">
        <is>
          <t xml:space="preserve">  01 - 3 - o/s:/Cmppag:(01)F22900073203/748</t>
        </is>
      </c>
      <c r="F149" s="34" t="n">
        <v>45905</v>
      </c>
      <c r="G149" s="54">
        <f>IF(MID(BD[[#This Row],[Suc - Tipo - Nro]],8,2)="11",LEFT(BD[[#This Row],[REGIMEN]], 1) &amp; LEFT(RIGHT(BD[[#This Row],[REGIMEN]], LEN(BD[[#This Row],[REGIMEN]]) - FIND(" ", BD[[#This Row],[REGIMEN]])), 1),"")</f>
        <v/>
      </c>
      <c r="H149" s="54">
        <f>IF(MID(BD[[#This Row],[Suc - Tipo - Nro]],8,2)="11",TRIM(RIGHT(SUBSTITUTE(BD[[#This Row],[Glosa / Proveedor]]," ",REPT(" ",LEN(BD[[#This Row],[Glosa / Proveedor]]))),LEN(BD[[#This Row],[Glosa / Proveedor]])*2)),"")</f>
        <v/>
      </c>
      <c r="I149" s="33" t="inlineStr">
        <is>
          <t>LA POSITIVA VIDA SEGUROS Y REASEGUROS PAGO SEGURO COMPLEMENTARIO DE TRABAJO DE RIESGO (SCTR) PARA EL PERSONAL, EMPLEADO Y OBRERO DE SEDE CENTRAL, COMERCIAL Y OFCINAS ZONALES DE LA EPS EMAPA SAN MARTIN S.A. PARA EL PERIODO 19-07-25 AL 19-08-25.</t>
        </is>
      </c>
      <c r="J149" s="35" t="n">
        <v>95</v>
      </c>
      <c r="K149" s="36">
        <f>IF('BD6'!J149=90,"AGUA",IF('BD6'!J149=91,"ALCANTARILLADO",IF('BD6'!J149=93,"ALCANTARILLADO",IF('BD6'!J149=95,"ADMIN",IF('BD6'!J149=96,"COMERCIAL","G_Finan")))))</f>
        <v/>
      </c>
      <c r="L149" s="40" t="n">
        <v>7.77</v>
      </c>
      <c r="M149" s="37" t="n"/>
      <c r="N149" s="51" t="n"/>
      <c r="O149" s="51" t="n"/>
    </row>
    <row r="150">
      <c r="A150" s="10">
        <f>IFERROR(VLOOKUP(BD[[#This Row],[BK]],DICT[[EEFF]:[Ppto]],2,FALSE),"No Encontrado")</f>
        <v/>
      </c>
      <c r="B150" s="54">
        <f>MID(BD[[#This Row],[SUC]],2,1)&amp;"-"&amp;BD[[#This Row],[CC]]&amp;"-"&amp;BD[[#This Row],[REGI_RES]]&amp;"-"&amp;MID(BD[[#This Row],[CTA]],1,9)</f>
        <v/>
      </c>
      <c r="C150" t="inlineStr">
        <is>
          <t>651060001 - SEGURO COMPLEMENTARIO DE TRABAJO DE RIESGO - PENSION</t>
        </is>
      </c>
      <c r="D150" s="54">
        <f>TRIM(MID('BD6'!E150,3,2))</f>
        <v/>
      </c>
      <c r="E150" s="33" t="inlineStr">
        <is>
          <t xml:space="preserve">  01 - 3 - o/s:/Cmppag:(01)F22900073203/748</t>
        </is>
      </c>
      <c r="F150" s="34" t="n">
        <v>45905</v>
      </c>
      <c r="G150" s="54">
        <f>IF(MID(BD[[#This Row],[Suc - Tipo - Nro]],8,2)="11",LEFT(BD[[#This Row],[REGIMEN]], 1) &amp; LEFT(RIGHT(BD[[#This Row],[REGIMEN]], LEN(BD[[#This Row],[REGIMEN]]) - FIND(" ", BD[[#This Row],[REGIMEN]])), 1),"")</f>
        <v/>
      </c>
      <c r="H150" s="54">
        <f>IF(MID(BD[[#This Row],[Suc - Tipo - Nro]],8,2)="11",TRIM(RIGHT(SUBSTITUTE(BD[[#This Row],[Glosa / Proveedor]]," ",REPT(" ",LEN(BD[[#This Row],[Glosa / Proveedor]]))),LEN(BD[[#This Row],[Glosa / Proveedor]])*2)),"")</f>
        <v/>
      </c>
      <c r="I150" s="33" t="inlineStr">
        <is>
          <t>LA POSITIVA VIDA SEGUROS Y REASEGUROS PAGO SEGURO COMPLEMENTARIO DE TRABAJO DE RIESGO (SCTR) PARA EL PERSONAL, EMPLEADO Y OBRERO DE SEDE CENTRAL, COMERCIAL Y OFCINAS ZONALES DE LA EPS EMAPA SAN MARTIN S.A. PARA EL PERIODO 19-07-25 AL 19-08-25.</t>
        </is>
      </c>
      <c r="J150" s="35" t="n">
        <v>95</v>
      </c>
      <c r="K150" s="36">
        <f>IF('BD6'!J150=90,"AGUA",IF('BD6'!J150=91,"ALCANTARILLADO",IF('BD6'!J150=93,"ALCANTARILLADO",IF('BD6'!J150=95,"ADMIN",IF('BD6'!J150=96,"COMERCIAL","G_Finan")))))</f>
        <v/>
      </c>
      <c r="L150" s="40" t="n">
        <v>38.4</v>
      </c>
      <c r="M150" s="37" t="n"/>
      <c r="N150" s="51" t="n"/>
      <c r="O150" s="51" t="n"/>
    </row>
    <row r="151">
      <c r="A151" s="39">
        <f>IFERROR(VLOOKUP(BD[[#This Row],[BK]],DICT[[EEFF]:[Ppto]],2,FALSE),"No Encontrado")</f>
        <v/>
      </c>
      <c r="B151">
        <f>MID(BD[[#This Row],[SUC]],2,1)&amp;"-"&amp;BD[[#This Row],[CC]]&amp;"-"&amp;BD[[#This Row],[REGI_RES]]&amp;"-"&amp;MID(BD[[#This Row],[CTA]],1,9)</f>
        <v/>
      </c>
      <c r="C151" t="inlineStr">
        <is>
          <t>651060001 - SEGURO COMPLEMENTARIO DE TRABAJO DE RIESGO - PENSION</t>
        </is>
      </c>
      <c r="D151">
        <f>TRIM(MID('BD6'!E151,3,2))</f>
        <v/>
      </c>
      <c r="E151" s="33" t="inlineStr">
        <is>
          <t xml:space="preserve">  01 - 3 - o/s:/Cmppag:(01)F22900073203/748</t>
        </is>
      </c>
      <c r="F151" s="34" t="n">
        <v>45905</v>
      </c>
      <c r="G151">
        <f>IF(MID(BD[[#This Row],[Suc - Tipo - Nro]],8,2)="11",LEFT(BD[[#This Row],[REGIMEN]], 1) &amp; LEFT(RIGHT(BD[[#This Row],[REGIMEN]], LEN(BD[[#This Row],[REGIMEN]]) - FIND(" ", BD[[#This Row],[REGIMEN]])), 1),"")</f>
        <v/>
      </c>
      <c r="H151">
        <f>IF(MID(BD[[#This Row],[Suc - Tipo - Nro]],8,2)="11",TRIM(RIGHT(SUBSTITUTE(BD[[#This Row],[Glosa / Proveedor]]," ",REPT(" ",LEN(BD[[#This Row],[Glosa / Proveedor]]))),LEN(BD[[#This Row],[Glosa / Proveedor]])*2)),"")</f>
        <v/>
      </c>
      <c r="I151" s="33" t="inlineStr">
        <is>
          <t>LA POSITIVA VIDA SEGUROS Y REASEGUROS PAGO SEGURO COMPLEMENTARIO DE TRABAJO DE RIESGO (SCTR) PARA EL PERSONAL, EMPLEADO Y OBRERO DE SEDE CENTRAL, COMERCIAL Y OFCINAS ZONALES DE LA EPS EMAPA SAN MARTIN S.A. PARA EL PERIODO 19-07-25 AL 19-08-25.</t>
        </is>
      </c>
      <c r="J151" s="35" t="n">
        <v>95</v>
      </c>
      <c r="K151" s="22">
        <f>IF('BD6'!J151=90,"AGUA",IF('BD6'!J151=91,"ALCANTARILLADO",IF('BD6'!J151=93,"ALCANTARILLADO",IF('BD6'!J151=95,"ADMIN",IF('BD6'!J151=96,"COMERCIAL","G_Finan")))))</f>
        <v/>
      </c>
      <c r="L151" s="49" t="n">
        <v>68.2</v>
      </c>
      <c r="M151" s="37" t="n"/>
      <c r="N151" s="51" t="n"/>
      <c r="O151" s="51" t="n"/>
    </row>
    <row r="152">
      <c r="A152">
        <f>IFERROR(VLOOKUP(BD[[#This Row],[BK]],DICT[[EEFF]:[Ppto]],2,FALSE),"No Encontrado")</f>
        <v/>
      </c>
      <c r="B152">
        <f>MID(BD[[#This Row],[SUC]],2,1)&amp;"-"&amp;BD[[#This Row],[CC]]&amp;"-"&amp;BD[[#This Row],[REGI_RES]]&amp;"-"&amp;MID(BD[[#This Row],[CTA]],1,9)</f>
        <v/>
      </c>
      <c r="C152" t="inlineStr">
        <is>
          <t>651060001 - SEGURO COMPLEMENTARIO DE TRABAJO DE RIESGO - PENSION</t>
        </is>
      </c>
      <c r="D152">
        <f>TRIM(MID('BD6'!E152,3,2))</f>
        <v/>
      </c>
      <c r="E152" s="33" t="inlineStr">
        <is>
          <t xml:space="preserve">  01 - 3 - o/s:/Cmppag:(01)F22900073203/748</t>
        </is>
      </c>
      <c r="F152" s="32" t="n">
        <v>45905</v>
      </c>
      <c r="G152">
        <f>IF(MID(BD[[#This Row],[Suc - Tipo - Nro]],8,2)="11",LEFT(BD[[#This Row],[REGIMEN]], 1) &amp; LEFT(RIGHT(BD[[#This Row],[REGIMEN]], LEN(BD[[#This Row],[REGIMEN]]) - FIND(" ", BD[[#This Row],[REGIMEN]])), 1),"")</f>
        <v/>
      </c>
      <c r="H152">
        <f>IF(MID(BD[[#This Row],[Suc - Tipo - Nro]],8,2)="11",TRIM(RIGHT(SUBSTITUTE(BD[[#This Row],[Glosa / Proveedor]]," ",REPT(" ",LEN(BD[[#This Row],[Glosa / Proveedor]]))),LEN(BD[[#This Row],[Glosa / Proveedor]])*2)),"")</f>
        <v/>
      </c>
      <c r="I152" s="31" t="inlineStr">
        <is>
          <t>LA POSITIVA VIDA SEGUROS Y REASEGUROS PAGO SEGURO COMPLEMENTARIO DE TRABAJO DE RIESGO (SCTR) PARA EL PERSONAL, EMPLEADO Y OBRERO DE SEDE CENTRAL, COMERCIAL Y OFCINAS ZONALES DE LA EPS EMAPA SAN MARTIN S.A. PARA EL PERIODO 19-07-25 AL 19-08-25.</t>
        </is>
      </c>
      <c r="J152" s="38" t="n">
        <v>95</v>
      </c>
      <c r="K152" s="22">
        <f>IF('BD6'!J152=90,"AGUA",IF('BD6'!J152=91,"ALCANTARILLADO",IF('BD6'!J152=93,"ALCANTARILLADO",IF('BD6'!J152=95,"ADMIN",IF('BD6'!J152=96,"COMERCIAL","G_Finan")))))</f>
        <v/>
      </c>
      <c r="L152" s="49" t="n">
        <v>27.07</v>
      </c>
      <c r="M152" s="37" t="n"/>
      <c r="N152" s="51" t="n"/>
      <c r="O152" s="51" t="n"/>
    </row>
    <row r="153">
      <c r="A153" s="10">
        <f>IFERROR(VLOOKUP(BD[[#This Row],[BK]],DICT[[EEFF]:[Ppto]],2,FALSE),"No Encontrado")</f>
        <v/>
      </c>
      <c r="B153" s="54">
        <f>MID(BD[[#This Row],[SUC]],2,1)&amp;"-"&amp;BD[[#This Row],[CC]]&amp;"-"&amp;BD[[#This Row],[REGI_RES]]&amp;"-"&amp;MID(BD[[#This Row],[CTA]],1,9)</f>
        <v/>
      </c>
      <c r="C153" t="inlineStr">
        <is>
          <t>651060001 - SEGURO COMPLEMENTARIO DE TRABAJO DE RIESGO - PENSION</t>
        </is>
      </c>
      <c r="D153" s="54">
        <f>TRIM(MID('BD6'!E153,3,2))</f>
        <v/>
      </c>
      <c r="E153" s="33" t="inlineStr">
        <is>
          <t xml:space="preserve">  01 - 3 - o/s:/Cmppag:(01)F22900073203/748</t>
        </is>
      </c>
      <c r="F153" s="34" t="n">
        <v>45905</v>
      </c>
      <c r="G153" s="54">
        <f>IF(MID(BD[[#This Row],[Suc - Tipo - Nro]],8,2)="11",LEFT(BD[[#This Row],[REGIMEN]], 1) &amp; LEFT(RIGHT(BD[[#This Row],[REGIMEN]], LEN(BD[[#This Row],[REGIMEN]]) - FIND(" ", BD[[#This Row],[REGIMEN]])), 1),"")</f>
        <v/>
      </c>
      <c r="H153" s="54">
        <f>IF(MID(BD[[#This Row],[Suc - Tipo - Nro]],8,2)="11",TRIM(RIGHT(SUBSTITUTE(BD[[#This Row],[Glosa / Proveedor]]," ",REPT(" ",LEN(BD[[#This Row],[Glosa / Proveedor]]))),LEN(BD[[#This Row],[Glosa / Proveedor]])*2)),"")</f>
        <v/>
      </c>
      <c r="I153" s="33" t="inlineStr">
        <is>
          <t>LA POSITIVA VIDA SEGUROS Y REASEGUROS PAGO SEGURO COMPLEMENTARIO DE TRABAJO DE RIESGO (SCTR) PARA EL PERSONAL, EMPLEADO Y OBRERO DE SEDE CENTRAL, COMERCIAL Y OFCINAS ZONALES DE LA EPS EMAPA SAN MARTIN S.A. PARA EL PERIODO 19-07-25 AL 19-08-25.</t>
        </is>
      </c>
      <c r="J153" s="35" t="n">
        <v>96</v>
      </c>
      <c r="K153" s="36">
        <f>IF('BD6'!J153=90,"AGUA",IF('BD6'!J153=91,"ALCANTARILLADO",IF('BD6'!J153=93,"ALCANTARILLADO",IF('BD6'!J153=95,"ADMIN",IF('BD6'!J153=96,"COMERCIAL","G_Finan")))))</f>
        <v/>
      </c>
      <c r="L153" s="40" t="n">
        <v>22.21</v>
      </c>
      <c r="M153" s="37" t="n"/>
      <c r="N153" s="51" t="n"/>
      <c r="O153" s="51" t="n"/>
    </row>
    <row r="154">
      <c r="A154">
        <f>IFERROR(VLOOKUP(BD[[#This Row],[BK]],DICT[[EEFF]:[Ppto]],2,FALSE),"No Encontrado")</f>
        <v/>
      </c>
      <c r="B154">
        <f>MID(BD[[#This Row],[SUC]],2,1)&amp;"-"&amp;BD[[#This Row],[CC]]&amp;"-"&amp;BD[[#This Row],[REGI_RES]]&amp;"-"&amp;MID(BD[[#This Row],[CTA]],1,9)</f>
        <v/>
      </c>
      <c r="C154" t="inlineStr">
        <is>
          <t>651060001 - SEGURO COMPLEMENTARIO DE TRABAJO DE RIESGO - PENSION</t>
        </is>
      </c>
      <c r="D154">
        <f>TRIM(MID('BD6'!E154,3,2))</f>
        <v/>
      </c>
      <c r="E154" s="33" t="inlineStr">
        <is>
          <t xml:space="preserve">  01 - 3 - o/s:/Cmppag:(01)F22900073203/748</t>
        </is>
      </c>
      <c r="F154" s="32" t="n">
        <v>45905</v>
      </c>
      <c r="G154">
        <f>IF(MID(BD[[#This Row],[Suc - Tipo - Nro]],8,2)="11",LEFT(BD[[#This Row],[REGIMEN]], 1) &amp; LEFT(RIGHT(BD[[#This Row],[REGIMEN]], LEN(BD[[#This Row],[REGIMEN]]) - FIND(" ", BD[[#This Row],[REGIMEN]])), 1),"")</f>
        <v/>
      </c>
      <c r="H154">
        <f>IF(MID(BD[[#This Row],[Suc - Tipo - Nro]],8,2)="11",TRIM(RIGHT(SUBSTITUTE(BD[[#This Row],[Glosa / Proveedor]]," ",REPT(" ",LEN(BD[[#This Row],[Glosa / Proveedor]]))),LEN(BD[[#This Row],[Glosa / Proveedor]])*2)),"")</f>
        <v/>
      </c>
      <c r="I154" s="31" t="inlineStr">
        <is>
          <t>LA POSITIVA VIDA SEGUROS Y REASEGUROS PAGO SEGURO COMPLEMENTARIO DE TRABAJO DE RIESGO (SCTR) PARA EL PERSONAL, EMPLEADO Y OBRERO DE SEDE CENTRAL, COMERCIAL Y OFCINAS ZONALES DE LA EPS EMAPA SAN MARTIN S.A. PARA EL PERIODO 19-07-25 AL 19-08-25.</t>
        </is>
      </c>
      <c r="J154" s="38" t="n">
        <v>95</v>
      </c>
      <c r="K154" s="22">
        <f>IF('BD6'!J154=90,"AGUA",IF('BD6'!J154=91,"ALCANTARILLADO",IF('BD6'!J154=93,"ALCANTARILLADO",IF('BD6'!J154=95,"ADMIN",IF('BD6'!J154=96,"COMERCIAL","G_Finan")))))</f>
        <v/>
      </c>
      <c r="L154" s="49" t="n">
        <v>33.31</v>
      </c>
      <c r="M154" s="37" t="n"/>
      <c r="N154" s="51" t="n"/>
      <c r="O154" s="51" t="n"/>
    </row>
    <row r="155">
      <c r="A155" s="42">
        <f>IFERROR(VLOOKUP(BD[[#This Row],[BK]],DICT[[EEFF]:[Ppto]],2,FALSE),"No Encontrado")</f>
        <v/>
      </c>
      <c r="B155">
        <f>MID(BD[[#This Row],[SUC]],2,1)&amp;"-"&amp;BD[[#This Row],[CC]]&amp;"-"&amp;BD[[#This Row],[REGI_RES]]&amp;"-"&amp;MID(BD[[#This Row],[CTA]],1,9)</f>
        <v/>
      </c>
      <c r="C155" t="inlineStr">
        <is>
          <t>651060001 - SEGURO COMPLEMENTARIO DE TRABAJO DE RIESGO - PENSION</t>
        </is>
      </c>
      <c r="D155">
        <f>TRIM(MID('BD6'!E155,3,2))</f>
        <v/>
      </c>
      <c r="E155" s="33" t="inlineStr">
        <is>
          <t xml:space="preserve">  01 - 3 - o/s:/Cmppag:(01)F22900073203/748</t>
        </is>
      </c>
      <c r="F155" s="32" t="n">
        <v>45905</v>
      </c>
      <c r="G155">
        <f>IF(MID(BD[[#This Row],[Suc - Tipo - Nro]],8,2)="11",LEFT(BD[[#This Row],[REGIMEN]], 1) &amp; LEFT(RIGHT(BD[[#This Row],[REGIMEN]], LEN(BD[[#This Row],[REGIMEN]]) - FIND(" ", BD[[#This Row],[REGIMEN]])), 1),"")</f>
        <v/>
      </c>
      <c r="H155">
        <f>IF(MID(BD[[#This Row],[Suc - Tipo - Nro]],8,2)="11",TRIM(RIGHT(SUBSTITUTE(BD[[#This Row],[Glosa / Proveedor]]," ",REPT(" ",LEN(BD[[#This Row],[Glosa / Proveedor]]))),LEN(BD[[#This Row],[Glosa / Proveedor]])*2)),"")</f>
        <v/>
      </c>
      <c r="I155" s="31" t="inlineStr">
        <is>
          <t>LA POSITIVA VIDA SEGUROS Y REASEGUROS PAGO SEGURO COMPLEMENTARIO DE TRABAJO DE RIESGO (SCTR) PARA EL PERSONAL, EMPLEADO Y OBRERO DE SEDE CENTRAL, COMERCIAL Y OFCINAS ZONALES DE LA EPS EMAPA SAN MARTIN S.A. PARA EL PERIODO 19-07-25 AL 19-08-25.</t>
        </is>
      </c>
      <c r="J155" s="38" t="n">
        <v>90</v>
      </c>
      <c r="K155" s="22">
        <f>IF('BD6'!J155=90,"AGUA",IF('BD6'!J155=91,"ALCANTARILLADO",IF('BD6'!J155=93,"ALCANTARILLADO",IF('BD6'!J155=95,"ADMIN",IF('BD6'!J155=96,"COMERCIAL","G_Finan")))))</f>
        <v/>
      </c>
      <c r="L155" s="49" t="n">
        <v>13.24</v>
      </c>
      <c r="M155" s="37" t="n"/>
      <c r="N155" s="51" t="n"/>
      <c r="O155" s="51" t="n"/>
    </row>
    <row r="156">
      <c r="A156" s="42">
        <f>IFERROR(VLOOKUP(BD[[#This Row],[BK]],DICT[[EEFF]:[Ppto]],2,FALSE),"No Encontrado")</f>
        <v/>
      </c>
      <c r="B156">
        <f>MID(BD[[#This Row],[SUC]],2,1)&amp;"-"&amp;BD[[#This Row],[CC]]&amp;"-"&amp;BD[[#This Row],[REGI_RES]]&amp;"-"&amp;MID(BD[[#This Row],[CTA]],1,9)</f>
        <v/>
      </c>
      <c r="C156" t="inlineStr">
        <is>
          <t>651060001 - SEGURO COMPLEMENTARIO DE TRABAJO DE RIESGO - PENSION</t>
        </is>
      </c>
      <c r="D156">
        <f>TRIM(MID('BD6'!E156,3,2))</f>
        <v/>
      </c>
      <c r="E156" s="33" t="inlineStr">
        <is>
          <t xml:space="preserve">  01 - 3 - o/s:/Cmppag:(01)F22900073204/749</t>
        </is>
      </c>
      <c r="F156" s="32" t="n">
        <v>45905</v>
      </c>
      <c r="G156">
        <f>IF(MID(BD[[#This Row],[Suc - Tipo - Nro]],8,2)="11",LEFT(BD[[#This Row],[REGIMEN]], 1) &amp; LEFT(RIGHT(BD[[#This Row],[REGIMEN]], LEN(BD[[#This Row],[REGIMEN]]) - FIND(" ", BD[[#This Row],[REGIMEN]])), 1),"")</f>
        <v/>
      </c>
      <c r="H156">
        <f>IF(MID(BD[[#This Row],[Suc - Tipo - Nro]],8,2)="11",TRIM(RIGHT(SUBSTITUTE(BD[[#This Row],[Glosa / Proveedor]]," ",REPT(" ",LEN(BD[[#This Row],[Glosa / Proveedor]]))),LEN(BD[[#This Row],[Glosa / Proveedor]])*2)),"")</f>
        <v/>
      </c>
      <c r="I156" s="31" t="inlineStr">
        <is>
          <t>LA POSITIVA VIDA SEGUROS Y REASEGUROS PAGO DE SEGURO COMPLEMENTARIO DE TRABAJO DE RIESGO (SCTR) PARA EL PERSONAL, EMPLEADO Y OBRERO DE SEDE CENTRAL, COMERCIAL Y OFCINAS ZONALES DE LA EPS EMAPA SAN MARTIN S.A. PARA EL PERIODO 19-08-25 AL 19-09-25.</t>
        </is>
      </c>
      <c r="J156" s="38" t="n">
        <v>95</v>
      </c>
      <c r="K156" s="22">
        <f>IF('BD6'!J156=90,"AGUA",IF('BD6'!J156=91,"ALCANTARILLADO",IF('BD6'!J156=93,"ALCANTARILLADO",IF('BD6'!J156=95,"ADMIN",IF('BD6'!J156=96,"COMERCIAL","G_Finan")))))</f>
        <v/>
      </c>
      <c r="L156" s="49" t="n">
        <v>66.70999999999999</v>
      </c>
      <c r="M156" s="37" t="n"/>
      <c r="N156" s="51" t="n"/>
      <c r="O156" s="51" t="n"/>
    </row>
    <row r="157">
      <c r="A157" s="42">
        <f>IFERROR(VLOOKUP(BD[[#This Row],[BK]],DICT[[EEFF]:[Ppto]],2,FALSE),"No Encontrado")</f>
        <v/>
      </c>
      <c r="B157">
        <f>MID(BD[[#This Row],[SUC]],2,1)&amp;"-"&amp;BD[[#This Row],[CC]]&amp;"-"&amp;BD[[#This Row],[REGI_RES]]&amp;"-"&amp;MID(BD[[#This Row],[CTA]],1,9)</f>
        <v/>
      </c>
      <c r="C157" t="inlineStr">
        <is>
          <t>651060001 - SEGURO COMPLEMENTARIO DE TRABAJO DE RIESGO - PENSION</t>
        </is>
      </c>
      <c r="D157">
        <f>TRIM(MID('BD6'!E157,3,2))</f>
        <v/>
      </c>
      <c r="E157" s="33" t="inlineStr">
        <is>
          <t xml:space="preserve">  01 - 3 - o/s:/Cmppag:(01)F22900073204/749</t>
        </is>
      </c>
      <c r="F157" s="32" t="n">
        <v>45905</v>
      </c>
      <c r="G157">
        <f>IF(MID(BD[[#This Row],[Suc - Tipo - Nro]],8,2)="11",LEFT(BD[[#This Row],[REGIMEN]], 1) &amp; LEFT(RIGHT(BD[[#This Row],[REGIMEN]], LEN(BD[[#This Row],[REGIMEN]]) - FIND(" ", BD[[#This Row],[REGIMEN]])), 1),"")</f>
        <v/>
      </c>
      <c r="H157">
        <f>IF(MID(BD[[#This Row],[Suc - Tipo - Nro]],8,2)="11",TRIM(RIGHT(SUBSTITUTE(BD[[#This Row],[Glosa / Proveedor]]," ",REPT(" ",LEN(BD[[#This Row],[Glosa / Proveedor]]))),LEN(BD[[#This Row],[Glosa / Proveedor]])*2)),"")</f>
        <v/>
      </c>
      <c r="I157" s="31" t="inlineStr">
        <is>
          <t>LA POSITIVA VIDA SEGUROS Y REASEGUROS PAGO DE SEGURO COMPLEMENTARIO DE TRABAJO DE RIESGO (SCTR) PARA EL PERSONAL, EMPLEADO Y OBRERO DE SEDE CENTRAL, COMERCIAL Y OFCINAS ZONALES DE LA EPS EMAPA SAN MARTIN S.A. PARA EL PERIODO 19-08-25 AL 19-09-25.</t>
        </is>
      </c>
      <c r="J157" s="38" t="n">
        <v>95</v>
      </c>
      <c r="K157" s="22">
        <f>IF('BD6'!J157=90,"AGUA",IF('BD6'!J157=91,"ALCANTARILLADO",IF('BD6'!J157=93,"ALCANTARILLADO",IF('BD6'!J157=95,"ADMIN",IF('BD6'!J157=96,"COMERCIAL","G_Finan")))))</f>
        <v/>
      </c>
      <c r="L157" s="49" t="n">
        <v>9.9</v>
      </c>
      <c r="M157" s="37" t="n"/>
      <c r="N157" s="51" t="n"/>
      <c r="O157" s="51" t="n"/>
    </row>
    <row r="158">
      <c r="A158">
        <f>IFERROR(VLOOKUP(BD[[#This Row],[BK]],DICT[[EEFF]:[Ppto]],2,FALSE),"No Encontrado")</f>
        <v/>
      </c>
      <c r="B158">
        <f>MID(BD[[#This Row],[SUC]],2,1)&amp;"-"&amp;BD[[#This Row],[CC]]&amp;"-"&amp;BD[[#This Row],[REGI_RES]]&amp;"-"&amp;MID(BD[[#This Row],[CTA]],1,9)</f>
        <v/>
      </c>
      <c r="C158" t="inlineStr">
        <is>
          <t>651060001 - SEGURO COMPLEMENTARIO DE TRABAJO DE RIESGO - PENSION</t>
        </is>
      </c>
      <c r="D158">
        <f>TRIM(MID('BD6'!E158,3,2))</f>
        <v/>
      </c>
      <c r="E158" s="33" t="inlineStr">
        <is>
          <t xml:space="preserve">  01 - 3 - o/s:/Cmppag:(01)F22900073204/749</t>
        </is>
      </c>
      <c r="F158" s="32" t="n">
        <v>45905</v>
      </c>
      <c r="G158">
        <f>IF(MID(BD[[#This Row],[Suc - Tipo - Nro]],8,2)="11",LEFT(BD[[#This Row],[REGIMEN]], 1) &amp; LEFT(RIGHT(BD[[#This Row],[REGIMEN]], LEN(BD[[#This Row],[REGIMEN]]) - FIND(" ", BD[[#This Row],[REGIMEN]])), 1),"")</f>
        <v/>
      </c>
      <c r="H158">
        <f>IF(MID(BD[[#This Row],[Suc - Tipo - Nro]],8,2)="11",TRIM(RIGHT(SUBSTITUTE(BD[[#This Row],[Glosa / Proveedor]]," ",REPT(" ",LEN(BD[[#This Row],[Glosa / Proveedor]]))),LEN(BD[[#This Row],[Glosa / Proveedor]])*2)),"")</f>
        <v/>
      </c>
      <c r="I158" s="31" t="inlineStr">
        <is>
          <t>LA POSITIVA VIDA SEGUROS Y REASEGUROS PAGO DE SEGURO COMPLEMENTARIO DE TRABAJO DE RIESGO (SCTR) PARA EL PERSONAL, EMPLEADO Y OBRERO DE SEDE CENTRAL, COMERCIAL Y OFCINAS ZONALES DE LA EPS EMAPA SAN MARTIN S.A. PARA EL PERIODO 19-08-25 AL 19-09-25.</t>
        </is>
      </c>
      <c r="J158" s="38" t="n">
        <v>96</v>
      </c>
      <c r="K158" s="22">
        <f>IF('BD6'!J158=90,"AGUA",IF('BD6'!J158=91,"ALCANTARILLADO",IF('BD6'!J158=93,"ALCANTARILLADO",IF('BD6'!J158=95,"ADMIN",IF('BD6'!J158=96,"COMERCIAL","G_Finan")))))</f>
        <v/>
      </c>
      <c r="L158" s="49" t="n">
        <v>6.88</v>
      </c>
      <c r="M158" s="37" t="n"/>
      <c r="N158" s="51" t="n"/>
      <c r="O158" s="51" t="n"/>
    </row>
    <row r="159">
      <c r="A159" s="10">
        <f>IFERROR(VLOOKUP(BD[[#This Row],[BK]],DICT[[EEFF]:[Ppto]],2,FALSE),"No Encontrado")</f>
        <v/>
      </c>
      <c r="B159" s="54">
        <f>MID(BD[[#This Row],[SUC]],2,1)&amp;"-"&amp;BD[[#This Row],[CC]]&amp;"-"&amp;BD[[#This Row],[REGI_RES]]&amp;"-"&amp;MID(BD[[#This Row],[CTA]],1,9)</f>
        <v/>
      </c>
      <c r="C159" t="inlineStr">
        <is>
          <t>651060001 - SEGURO COMPLEMENTARIO DE TRABAJO DE RIESGO - PENSION</t>
        </is>
      </c>
      <c r="D159" s="54">
        <f>TRIM(MID('BD6'!E159,3,2))</f>
        <v/>
      </c>
      <c r="E159" s="33" t="inlineStr">
        <is>
          <t xml:space="preserve">  01 - 3 - o/s:/Cmppag:(01)F22900073204/749</t>
        </is>
      </c>
      <c r="F159" s="34" t="n">
        <v>45905</v>
      </c>
      <c r="G159" s="54">
        <f>IF(MID(BD[[#This Row],[Suc - Tipo - Nro]],8,2)="11",LEFT(BD[[#This Row],[REGIMEN]], 1) &amp; LEFT(RIGHT(BD[[#This Row],[REGIMEN]], LEN(BD[[#This Row],[REGIMEN]]) - FIND(" ", BD[[#This Row],[REGIMEN]])), 1),"")</f>
        <v/>
      </c>
      <c r="H159" s="54">
        <f>IF(MID(BD[[#This Row],[Suc - Tipo - Nro]],8,2)="11",TRIM(RIGHT(SUBSTITUTE(BD[[#This Row],[Glosa / Proveedor]]," ",REPT(" ",LEN(BD[[#This Row],[Glosa / Proveedor]]))),LEN(BD[[#This Row],[Glosa / Proveedor]])*2)),"")</f>
        <v/>
      </c>
      <c r="I159" s="33" t="inlineStr">
        <is>
          <t>LA POSITIVA VIDA SEGUROS Y REASEGUROS PAGO DE SEGURO COMPLEMENTARIO DE TRABAJO DE RIESGO (SCTR) PARA EL PERSONAL, EMPLEADO Y OBRERO DE SEDE CENTRAL, COMERCIAL Y OFCINAS ZONALES DE LA EPS EMAPA SAN MARTIN S.A. PARA EL PERIODO 19-08-25 AL 19-09-25.</t>
        </is>
      </c>
      <c r="J159" s="35" t="n">
        <v>90</v>
      </c>
      <c r="K159" s="36">
        <f>IF('BD6'!J159=90,"AGUA",IF('BD6'!J159=91,"ALCANTARILLADO",IF('BD6'!J159=93,"ALCANTARILLADO",IF('BD6'!J159=95,"ADMIN",IF('BD6'!J159=96,"COMERCIAL","G_Finan")))))</f>
        <v/>
      </c>
      <c r="L159" s="40" t="n">
        <v>265.1</v>
      </c>
      <c r="M159" s="37" t="n"/>
      <c r="N159" s="51" t="n"/>
      <c r="O159" s="51" t="n"/>
    </row>
    <row r="160">
      <c r="A160">
        <f>IFERROR(VLOOKUP(BD[[#This Row],[BK]],DICT[[EEFF]:[Ppto]],2,FALSE),"No Encontrado")</f>
        <v/>
      </c>
      <c r="B160">
        <f>MID(BD[[#This Row],[SUC]],2,1)&amp;"-"&amp;BD[[#This Row],[CC]]&amp;"-"&amp;BD[[#This Row],[REGI_RES]]&amp;"-"&amp;MID(BD[[#This Row],[CTA]],1,9)</f>
        <v/>
      </c>
      <c r="C160" t="inlineStr">
        <is>
          <t>651060001 - SEGURO COMPLEMENTARIO DE TRABAJO DE RIESGO - PENSION</t>
        </is>
      </c>
      <c r="D160">
        <f>TRIM(MID('BD6'!E160,3,2))</f>
        <v/>
      </c>
      <c r="E160" s="33" t="inlineStr">
        <is>
          <t xml:space="preserve">  01 - 3 - o/s:/Cmppag:(01)F22900073204/749</t>
        </is>
      </c>
      <c r="F160" s="32" t="n">
        <v>45905</v>
      </c>
      <c r="G160">
        <f>IF(MID(BD[[#This Row],[Suc - Tipo - Nro]],8,2)="11",LEFT(BD[[#This Row],[REGIMEN]], 1) &amp; LEFT(RIGHT(BD[[#This Row],[REGIMEN]], LEN(BD[[#This Row],[REGIMEN]]) - FIND(" ", BD[[#This Row],[REGIMEN]])), 1),"")</f>
        <v/>
      </c>
      <c r="H160">
        <f>IF(MID(BD[[#This Row],[Suc - Tipo - Nro]],8,2)="11",TRIM(RIGHT(SUBSTITUTE(BD[[#This Row],[Glosa / Proveedor]]," ",REPT(" ",LEN(BD[[#This Row],[Glosa / Proveedor]]))),LEN(BD[[#This Row],[Glosa / Proveedor]])*2)),"")</f>
        <v/>
      </c>
      <c r="I160" s="31" t="inlineStr">
        <is>
          <t>LA POSITIVA VIDA SEGUROS Y REASEGUROS PAGO DE SEGURO COMPLEMENTARIO DE TRABAJO DE RIESGO (SCTR) PARA EL PERSONAL, EMPLEADO Y OBRERO DE SEDE CENTRAL, COMERCIAL Y OFCINAS ZONALES DE LA EPS EMAPA SAN MARTIN S.A. PARA EL PERIODO 19-08-25 AL 19-09-25.</t>
        </is>
      </c>
      <c r="J160" s="38" t="n">
        <v>90</v>
      </c>
      <c r="K160" s="22">
        <f>IF('BD6'!J160=90,"AGUA",IF('BD6'!J160=91,"ALCANTARILLADO",IF('BD6'!J160=93,"ALCANTARILLADO",IF('BD6'!J160=95,"ADMIN",IF('BD6'!J160=96,"COMERCIAL","G_Finan")))))</f>
        <v/>
      </c>
      <c r="L160" s="49" t="n">
        <v>13.25</v>
      </c>
      <c r="M160" s="37" t="n"/>
      <c r="N160" s="51" t="n"/>
      <c r="O160" s="51" t="n"/>
    </row>
    <row r="161">
      <c r="A161" s="39">
        <f>IFERROR(VLOOKUP(BD[[#This Row],[BK]],DICT[[EEFF]:[Ppto]],2,FALSE),"No Encontrado")</f>
        <v/>
      </c>
      <c r="B161">
        <f>MID(BD[[#This Row],[SUC]],2,1)&amp;"-"&amp;BD[[#This Row],[CC]]&amp;"-"&amp;BD[[#This Row],[REGI_RES]]&amp;"-"&amp;MID(BD[[#This Row],[CTA]],1,9)</f>
        <v/>
      </c>
      <c r="C161" t="inlineStr">
        <is>
          <t>651060001 - SEGURO COMPLEMENTARIO DE TRABAJO DE RIESGO - PENSION</t>
        </is>
      </c>
      <c r="D161">
        <f>TRIM(MID('BD6'!E161,3,2))</f>
        <v/>
      </c>
      <c r="E161" s="33" t="inlineStr">
        <is>
          <t xml:space="preserve">  01 - 3 - o/s:/Cmppag:(01)F22900073204/749</t>
        </is>
      </c>
      <c r="F161" s="34" t="n">
        <v>45905</v>
      </c>
      <c r="G161">
        <f>IF(MID(BD[[#This Row],[Suc - Tipo - Nro]],8,2)="11",LEFT(BD[[#This Row],[REGIMEN]], 1) &amp; LEFT(RIGHT(BD[[#This Row],[REGIMEN]], LEN(BD[[#This Row],[REGIMEN]]) - FIND(" ", BD[[#This Row],[REGIMEN]])), 1),"")</f>
        <v/>
      </c>
      <c r="H161">
        <f>IF(MID(BD[[#This Row],[Suc - Tipo - Nro]],8,2)="11",TRIM(RIGHT(SUBSTITUTE(BD[[#This Row],[Glosa / Proveedor]]," ",REPT(" ",LEN(BD[[#This Row],[Glosa / Proveedor]]))),LEN(BD[[#This Row],[Glosa / Proveedor]])*2)),"")</f>
        <v/>
      </c>
      <c r="I161" s="33" t="inlineStr">
        <is>
          <t>LA POSITIVA VIDA SEGUROS Y REASEGUROS PAGO DE SEGURO COMPLEMENTARIO DE TRABAJO DE RIESGO (SCTR) PARA EL PERSONAL, EMPLEADO Y OBRERO DE SEDE CENTRAL, COMERCIAL Y OFCINAS ZONALES DE LA EPS EMAPA SAN MARTIN S.A. PARA EL PERIODO 19-08-25 AL 19-09-25.</t>
        </is>
      </c>
      <c r="J161" s="35" t="n">
        <v>90</v>
      </c>
      <c r="K161" s="22">
        <f>IF('BD6'!J161=90,"AGUA",IF('BD6'!J161=91,"ALCANTARILLADO",IF('BD6'!J161=93,"ALCANTARILLADO",IF('BD6'!J161=95,"ADMIN",IF('BD6'!J161=96,"COMERCIAL","G_Finan")))))</f>
        <v/>
      </c>
      <c r="L161" s="49" t="n">
        <v>29.41</v>
      </c>
      <c r="M161" s="37" t="n"/>
      <c r="N161" s="51" t="n"/>
      <c r="O161" s="51" t="n"/>
    </row>
    <row r="162">
      <c r="A162" s="10">
        <f>IFERROR(VLOOKUP(BD[[#This Row],[BK]],DICT[[EEFF]:[Ppto]],2,FALSE),"No Encontrado")</f>
        <v/>
      </c>
      <c r="B162" s="54">
        <f>MID(BD[[#This Row],[SUC]],2,1)&amp;"-"&amp;BD[[#This Row],[CC]]&amp;"-"&amp;BD[[#This Row],[REGI_RES]]&amp;"-"&amp;MID(BD[[#This Row],[CTA]],1,9)</f>
        <v/>
      </c>
      <c r="C162" t="inlineStr">
        <is>
          <t>651060001 - SEGURO COMPLEMENTARIO DE TRABAJO DE RIESGO - PENSION</t>
        </is>
      </c>
      <c r="D162" s="54">
        <f>TRIM(MID('BD6'!E162,3,2))</f>
        <v/>
      </c>
      <c r="E162" s="33" t="inlineStr">
        <is>
          <t xml:space="preserve">  01 - 3 - o/s:/Cmppag:(01)F22900073204/749</t>
        </is>
      </c>
      <c r="F162" s="34" t="n">
        <v>45905</v>
      </c>
      <c r="G162" s="54">
        <f>IF(MID(BD[[#This Row],[Suc - Tipo - Nro]],8,2)="11",LEFT(BD[[#This Row],[REGIMEN]], 1) &amp; LEFT(RIGHT(BD[[#This Row],[REGIMEN]], LEN(BD[[#This Row],[REGIMEN]]) - FIND(" ", BD[[#This Row],[REGIMEN]])), 1),"")</f>
        <v/>
      </c>
      <c r="H162" s="54">
        <f>IF(MID(BD[[#This Row],[Suc - Tipo - Nro]],8,2)="11",TRIM(RIGHT(SUBSTITUTE(BD[[#This Row],[Glosa / Proveedor]]," ",REPT(" ",LEN(BD[[#This Row],[Glosa / Proveedor]]))),LEN(BD[[#This Row],[Glosa / Proveedor]])*2)),"")</f>
        <v/>
      </c>
      <c r="I162" s="33" t="inlineStr">
        <is>
          <t>LA POSITIVA VIDA SEGUROS Y REASEGUROS PAGO DE SEGURO COMPLEMENTARIO DE TRABAJO DE RIESGO (SCTR) PARA EL PERSONAL, EMPLEADO Y OBRERO DE SEDE CENTRAL, COMERCIAL Y OFCINAS ZONALES DE LA EPS EMAPA SAN MARTIN S.A. PARA EL PERIODO 19-08-25 AL 19-09-25.</t>
        </is>
      </c>
      <c r="J162" s="35" t="n">
        <v>90</v>
      </c>
      <c r="K162" s="36">
        <f>IF('BD6'!J162=90,"AGUA",IF('BD6'!J162=91,"ALCANTARILLADO",IF('BD6'!J162=93,"ALCANTARILLADO",IF('BD6'!J162=95,"ADMIN",IF('BD6'!J162=96,"COMERCIAL","G_Finan")))))</f>
        <v/>
      </c>
      <c r="L162" s="40" t="n">
        <v>34.2</v>
      </c>
      <c r="M162" s="37" t="n"/>
      <c r="N162" s="51" t="n"/>
      <c r="O162" s="51" t="n"/>
    </row>
    <row r="163">
      <c r="A163">
        <f>IFERROR(VLOOKUP(BD[[#This Row],[BK]],DICT[[EEFF]:[Ppto]],2,FALSE),"No Encontrado")</f>
        <v/>
      </c>
      <c r="B163">
        <f>MID(BD[[#This Row],[SUC]],2,1)&amp;"-"&amp;BD[[#This Row],[CC]]&amp;"-"&amp;BD[[#This Row],[REGI_RES]]&amp;"-"&amp;MID(BD[[#This Row],[CTA]],1,9)</f>
        <v/>
      </c>
      <c r="C163" t="inlineStr">
        <is>
          <t>651060001 - SEGURO COMPLEMENTARIO DE TRABAJO DE RIESGO - PENSION</t>
        </is>
      </c>
      <c r="D163">
        <f>TRIM(MID('BD6'!E163,3,2))</f>
        <v/>
      </c>
      <c r="E163" s="33" t="inlineStr">
        <is>
          <t xml:space="preserve">  01 - 3 - o/s:/Cmppag:(01)F22900073204/749</t>
        </is>
      </c>
      <c r="F163" s="32" t="n">
        <v>45905</v>
      </c>
      <c r="G163">
        <f>IF(MID(BD[[#This Row],[Suc - Tipo - Nro]],8,2)="11",LEFT(BD[[#This Row],[REGIMEN]], 1) &amp; LEFT(RIGHT(BD[[#This Row],[REGIMEN]], LEN(BD[[#This Row],[REGIMEN]]) - FIND(" ", BD[[#This Row],[REGIMEN]])), 1),"")</f>
        <v/>
      </c>
      <c r="H163">
        <f>IF(MID(BD[[#This Row],[Suc - Tipo - Nro]],8,2)="11",TRIM(RIGHT(SUBSTITUTE(BD[[#This Row],[Glosa / Proveedor]]," ",REPT(" ",LEN(BD[[#This Row],[Glosa / Proveedor]]))),LEN(BD[[#This Row],[Glosa / Proveedor]])*2)),"")</f>
        <v/>
      </c>
      <c r="I163" s="31" t="inlineStr">
        <is>
          <t>LA POSITIVA VIDA SEGUROS Y REASEGUROS PAGO DE SEGURO COMPLEMENTARIO DE TRABAJO DE RIESGO (SCTR) PARA EL PERSONAL, EMPLEADO Y OBRERO DE SEDE CENTRAL, COMERCIAL Y OFCINAS ZONALES DE LA EPS EMAPA SAN MARTIN S.A. PARA EL PERIODO 19-08-25 AL 19-09-25.</t>
        </is>
      </c>
      <c r="J163" s="38" t="n">
        <v>96</v>
      </c>
      <c r="K163" s="22">
        <f>IF('BD6'!J163=90,"AGUA",IF('BD6'!J163=91,"ALCANTARILLADO",IF('BD6'!J163=93,"ALCANTARILLADO",IF('BD6'!J163=95,"ADMIN",IF('BD6'!J163=96,"COMERCIAL","G_Finan")))))</f>
        <v/>
      </c>
      <c r="L163" s="49" t="n">
        <v>14.51</v>
      </c>
      <c r="M163" s="37" t="n"/>
      <c r="N163" s="51" t="n"/>
      <c r="O163" s="51" t="n"/>
    </row>
    <row r="164">
      <c r="A164">
        <f>IFERROR(VLOOKUP(BD[[#This Row],[BK]],DICT[[EEFF]:[Ppto]],2,FALSE),"No Encontrado")</f>
        <v/>
      </c>
      <c r="B164">
        <f>MID(BD[[#This Row],[SUC]],2,1)&amp;"-"&amp;BD[[#This Row],[CC]]&amp;"-"&amp;BD[[#This Row],[REGI_RES]]&amp;"-"&amp;MID(BD[[#This Row],[CTA]],1,9)</f>
        <v/>
      </c>
      <c r="C164" t="inlineStr">
        <is>
          <t>651060001 - SEGURO COMPLEMENTARIO DE TRABAJO DE RIESGO - PENSION</t>
        </is>
      </c>
      <c r="D164">
        <f>TRIM(MID('BD6'!E164,3,2))</f>
        <v/>
      </c>
      <c r="E164" s="33" t="inlineStr">
        <is>
          <t xml:space="preserve">  01 - 3 - o/s:/Cmppag:(01)F22900073204/749</t>
        </is>
      </c>
      <c r="F164" s="32" t="n">
        <v>45905</v>
      </c>
      <c r="G164">
        <f>IF(MID(BD[[#This Row],[Suc - Tipo - Nro]],8,2)="11",LEFT(BD[[#This Row],[REGIMEN]], 1) &amp; LEFT(RIGHT(BD[[#This Row],[REGIMEN]], LEN(BD[[#This Row],[REGIMEN]]) - FIND(" ", BD[[#This Row],[REGIMEN]])), 1),"")</f>
        <v/>
      </c>
      <c r="H164">
        <f>IF(MID(BD[[#This Row],[Suc - Tipo - Nro]],8,2)="11",TRIM(RIGHT(SUBSTITUTE(BD[[#This Row],[Glosa / Proveedor]]," ",REPT(" ",LEN(BD[[#This Row],[Glosa / Proveedor]]))),LEN(BD[[#This Row],[Glosa / Proveedor]])*2)),"")</f>
        <v/>
      </c>
      <c r="I164" s="31" t="inlineStr">
        <is>
          <t>LA POSITIVA VIDA SEGUROS Y REASEGUROS PAGO DE SEGURO COMPLEMENTARIO DE TRABAJO DE RIESGO (SCTR) PARA EL PERSONAL, EMPLEADO Y OBRERO DE SEDE CENTRAL, COMERCIAL Y OFCINAS ZONALES DE LA EPS EMAPA SAN MARTIN S.A. PARA EL PERIODO 19-08-25 AL 19-09-25.</t>
        </is>
      </c>
      <c r="J164" s="38" t="n">
        <v>95</v>
      </c>
      <c r="K164" s="22">
        <f>IF('BD6'!J164=90,"AGUA",IF('BD6'!J164=91,"ALCANTARILLADO",IF('BD6'!J164=93,"ALCANTARILLADO",IF('BD6'!J164=95,"ADMIN",IF('BD6'!J164=96,"COMERCIAL","G_Finan")))))</f>
        <v/>
      </c>
      <c r="L164" s="49" t="n">
        <v>7.68</v>
      </c>
      <c r="M164" s="37" t="n"/>
      <c r="N164" s="51" t="n"/>
      <c r="O164" s="51" t="n"/>
    </row>
    <row r="165">
      <c r="A165">
        <f>IFERROR(VLOOKUP(BD[[#This Row],[BK]],DICT[[EEFF]:[Ppto]],2,FALSE),"No Encontrado")</f>
        <v/>
      </c>
      <c r="B165">
        <f>MID(BD[[#This Row],[SUC]],2,1)&amp;"-"&amp;BD[[#This Row],[CC]]&amp;"-"&amp;BD[[#This Row],[REGI_RES]]&amp;"-"&amp;MID(BD[[#This Row],[CTA]],1,9)</f>
        <v/>
      </c>
      <c r="C165" t="inlineStr">
        <is>
          <t>651060001 - SEGURO COMPLEMENTARIO DE TRABAJO DE RIESGO - PENSION</t>
        </is>
      </c>
      <c r="D165">
        <f>TRIM(MID('BD6'!E165,3,2))</f>
        <v/>
      </c>
      <c r="E165" s="33" t="inlineStr">
        <is>
          <t xml:space="preserve">  01 - 3 - o/s:/Cmppag:(01)F22900073204/749</t>
        </is>
      </c>
      <c r="F165" s="32" t="n">
        <v>45905</v>
      </c>
      <c r="G165">
        <f>IF(MID(BD[[#This Row],[Suc - Tipo - Nro]],8,2)="11",LEFT(BD[[#This Row],[REGIMEN]], 1) &amp; LEFT(RIGHT(BD[[#This Row],[REGIMEN]], LEN(BD[[#This Row],[REGIMEN]]) - FIND(" ", BD[[#This Row],[REGIMEN]])), 1),"")</f>
        <v/>
      </c>
      <c r="H165">
        <f>IF(MID(BD[[#This Row],[Suc - Tipo - Nro]],8,2)="11",TRIM(RIGHT(SUBSTITUTE(BD[[#This Row],[Glosa / Proveedor]]," ",REPT(" ",LEN(BD[[#This Row],[Glosa / Proveedor]]))),LEN(BD[[#This Row],[Glosa / Proveedor]])*2)),"")</f>
        <v/>
      </c>
      <c r="I165" s="31" t="inlineStr">
        <is>
          <t>LA POSITIVA VIDA SEGUROS Y REASEGUROS PAGO DE SEGURO COMPLEMENTARIO DE TRABAJO DE RIESGO (SCTR) PARA EL PERSONAL, EMPLEADO Y OBRERO DE SEDE CENTRAL, COMERCIAL Y OFCINAS ZONALES DE LA EPS EMAPA SAN MARTIN S.A. PARA EL PERIODO 19-08-25 AL 19-09-25.</t>
        </is>
      </c>
      <c r="J165" s="38" t="n">
        <v>95</v>
      </c>
      <c r="K165" s="22">
        <f>IF('BD6'!J165=90,"AGUA",IF('BD6'!J165=91,"ALCANTARILLADO",IF('BD6'!J165=93,"ALCANTARILLADO",IF('BD6'!J165=95,"ADMIN",IF('BD6'!J165=96,"COMERCIAL","G_Finan")))))</f>
        <v/>
      </c>
      <c r="L165" s="49" t="n">
        <v>27.1</v>
      </c>
      <c r="M165" s="37" t="n"/>
      <c r="N165" s="51" t="n"/>
      <c r="O165" s="51" t="n"/>
    </row>
    <row r="166">
      <c r="A166">
        <f>IFERROR(VLOOKUP(BD[[#This Row],[BK]],DICT[[EEFF]:[Ppto]],2,FALSE),"No Encontrado")</f>
        <v/>
      </c>
      <c r="B166">
        <f>MID(BD[[#This Row],[SUC]],2,1)&amp;"-"&amp;BD[[#This Row],[CC]]&amp;"-"&amp;BD[[#This Row],[REGI_RES]]&amp;"-"&amp;MID(BD[[#This Row],[CTA]],1,9)</f>
        <v/>
      </c>
      <c r="C166" t="inlineStr">
        <is>
          <t>651060001 - SEGURO COMPLEMENTARIO DE TRABAJO DE RIESGO - PENSION</t>
        </is>
      </c>
      <c r="D166">
        <f>TRIM(MID('BD6'!E166,3,2))</f>
        <v/>
      </c>
      <c r="E166" s="33" t="inlineStr">
        <is>
          <t xml:space="preserve">  01 - 3 - o/s:/Cmppag:(01)F22900073204/749</t>
        </is>
      </c>
      <c r="F166" s="32" t="n">
        <v>45905</v>
      </c>
      <c r="G166">
        <f>IF(MID(BD[[#This Row],[Suc - Tipo - Nro]],8,2)="11",LEFT(BD[[#This Row],[REGIMEN]], 1) &amp; LEFT(RIGHT(BD[[#This Row],[REGIMEN]], LEN(BD[[#This Row],[REGIMEN]]) - FIND(" ", BD[[#This Row],[REGIMEN]])), 1),"")</f>
        <v/>
      </c>
      <c r="H166">
        <f>IF(MID(BD[[#This Row],[Suc - Tipo - Nro]],8,2)="11",TRIM(RIGHT(SUBSTITUTE(BD[[#This Row],[Glosa / Proveedor]]," ",REPT(" ",LEN(BD[[#This Row],[Glosa / Proveedor]]))),LEN(BD[[#This Row],[Glosa / Proveedor]])*2)),"")</f>
        <v/>
      </c>
      <c r="I166" s="31" t="inlineStr">
        <is>
          <t>LA POSITIVA VIDA SEGUROS Y REASEGUROS PAGO DE SEGURO COMPLEMENTARIO DE TRABAJO DE RIESGO (SCTR) PARA EL PERSONAL, EMPLEADO Y OBRERO DE SEDE CENTRAL, COMERCIAL Y OFCINAS ZONALES DE LA EPS EMAPA SAN MARTIN S.A. PARA EL PERIODO 19-08-25 AL 19-09-25.</t>
        </is>
      </c>
      <c r="J166" s="38" t="n">
        <v>95</v>
      </c>
      <c r="K166" s="22">
        <f>IF('BD6'!J166=90,"AGUA",IF('BD6'!J166=91,"ALCANTARILLADO",IF('BD6'!J166=93,"ALCANTARILLADO",IF('BD6'!J166=95,"ADMIN",IF('BD6'!J166=96,"COMERCIAL","G_Finan")))))</f>
        <v/>
      </c>
      <c r="L166" s="49" t="n">
        <v>8.619999999999999</v>
      </c>
      <c r="M166" s="37" t="n"/>
      <c r="N166" s="51" t="n"/>
      <c r="O166" s="51" t="n"/>
    </row>
    <row r="167">
      <c r="A167">
        <f>IFERROR(VLOOKUP(BD[[#This Row],[BK]],DICT[[EEFF]:[Ppto]],2,FALSE),"No Encontrado")</f>
        <v/>
      </c>
      <c r="B167">
        <f>MID(BD[[#This Row],[SUC]],2,1)&amp;"-"&amp;BD[[#This Row],[CC]]&amp;"-"&amp;BD[[#This Row],[REGI_RES]]&amp;"-"&amp;MID(BD[[#This Row],[CTA]],1,9)</f>
        <v/>
      </c>
      <c r="C167" t="inlineStr">
        <is>
          <t>651060001 - SEGURO COMPLEMENTARIO DE TRABAJO DE RIESGO - PENSION</t>
        </is>
      </c>
      <c r="D167">
        <f>TRIM(MID('BD6'!E167,3,2))</f>
        <v/>
      </c>
      <c r="E167" s="33" t="inlineStr">
        <is>
          <t xml:space="preserve">  01 - 3 - o/s:/Cmppag:(01)F22900073204/749</t>
        </is>
      </c>
      <c r="F167" s="32" t="n">
        <v>45905</v>
      </c>
      <c r="G167">
        <f>IF(MID(BD[[#This Row],[Suc - Tipo - Nro]],8,2)="11",LEFT(BD[[#This Row],[REGIMEN]], 1) &amp; LEFT(RIGHT(BD[[#This Row],[REGIMEN]], LEN(BD[[#This Row],[REGIMEN]]) - FIND(" ", BD[[#This Row],[REGIMEN]])), 1),"")</f>
        <v/>
      </c>
      <c r="H167">
        <f>IF(MID(BD[[#This Row],[Suc - Tipo - Nro]],8,2)="11",TRIM(RIGHT(SUBSTITUTE(BD[[#This Row],[Glosa / Proveedor]]," ",REPT(" ",LEN(BD[[#This Row],[Glosa / Proveedor]]))),LEN(BD[[#This Row],[Glosa / Proveedor]])*2)),"")</f>
        <v/>
      </c>
      <c r="I167" s="31" t="inlineStr">
        <is>
          <t>LA POSITIVA VIDA SEGUROS Y REASEGUROS PAGO DE SEGURO COMPLEMENTARIO DE TRABAJO DE RIESGO (SCTR) PARA EL PERSONAL, EMPLEADO Y OBRERO DE SEDE CENTRAL, COMERCIAL Y OFCINAS ZONALES DE LA EPS EMAPA SAN MARTIN S.A. PARA EL PERIODO 19-08-25 AL 19-09-25.</t>
        </is>
      </c>
      <c r="J167" s="38" t="n">
        <v>96</v>
      </c>
      <c r="K167" s="22">
        <f>IF('BD6'!J167=90,"AGUA",IF('BD6'!J167=91,"ALCANTARILLADO",IF('BD6'!J167=93,"ALCANTARILLADO",IF('BD6'!J167=95,"ADMIN",IF('BD6'!J167=96,"COMERCIAL","G_Finan")))))</f>
        <v/>
      </c>
      <c r="L167" s="49" t="n">
        <v>7.01</v>
      </c>
      <c r="M167" s="37" t="n"/>
      <c r="N167" s="51" t="n"/>
      <c r="O167" s="51" t="n"/>
    </row>
    <row r="168">
      <c r="A168">
        <f>IFERROR(VLOOKUP(BD[[#This Row],[BK]],DICT[[EEFF]:[Ppto]],2,FALSE),"No Encontrado")</f>
        <v/>
      </c>
      <c r="B168">
        <f>MID(BD[[#This Row],[SUC]],2,1)&amp;"-"&amp;BD[[#This Row],[CC]]&amp;"-"&amp;BD[[#This Row],[REGI_RES]]&amp;"-"&amp;MID(BD[[#This Row],[CTA]],1,9)</f>
        <v/>
      </c>
      <c r="C168" t="inlineStr">
        <is>
          <t>651060001 - SEGURO COMPLEMENTARIO DE TRABAJO DE RIESGO - PENSION</t>
        </is>
      </c>
      <c r="D168">
        <f>TRIM(MID('BD6'!E168,3,2))</f>
        <v/>
      </c>
      <c r="E168" s="33" t="inlineStr">
        <is>
          <t xml:space="preserve">  01 - 3 - o/s:/Cmppag:(01)F22900073204/749</t>
        </is>
      </c>
      <c r="F168" s="32" t="n">
        <v>45905</v>
      </c>
      <c r="G168">
        <f>IF(MID(BD[[#This Row],[Suc - Tipo - Nro]],8,2)="11",LEFT(BD[[#This Row],[REGIMEN]], 1) &amp; LEFT(RIGHT(BD[[#This Row],[REGIMEN]], LEN(BD[[#This Row],[REGIMEN]]) - FIND(" ", BD[[#This Row],[REGIMEN]])), 1),"")</f>
        <v/>
      </c>
      <c r="H168">
        <f>IF(MID(BD[[#This Row],[Suc - Tipo - Nro]],8,2)="11",TRIM(RIGHT(SUBSTITUTE(BD[[#This Row],[Glosa / Proveedor]]," ",REPT(" ",LEN(BD[[#This Row],[Glosa / Proveedor]]))),LEN(BD[[#This Row],[Glosa / Proveedor]])*2)),"")</f>
        <v/>
      </c>
      <c r="I168" s="31" t="inlineStr">
        <is>
          <t>LA POSITIVA VIDA SEGUROS Y REASEGUROS PAGO DE SEGURO COMPLEMENTARIO DE TRABAJO DE RIESGO (SCTR) PARA EL PERSONAL, EMPLEADO Y OBRERO DE SEDE CENTRAL, COMERCIAL Y OFCINAS ZONALES DE LA EPS EMAPA SAN MARTIN S.A. PARA EL PERIODO 19-08-25 AL 19-09-25.</t>
        </is>
      </c>
      <c r="J168" s="38" t="n">
        <v>90</v>
      </c>
      <c r="K168" s="22">
        <f>IF('BD6'!J168=90,"AGUA",IF('BD6'!J168=91,"ALCANTARILLADO",IF('BD6'!J168=93,"ALCANTARILLADO",IF('BD6'!J168=95,"ADMIN",IF('BD6'!J168=96,"COMERCIAL","G_Finan")))))</f>
        <v/>
      </c>
      <c r="L168" s="49" t="n">
        <v>6.15</v>
      </c>
      <c r="M168" s="37" t="n"/>
      <c r="N168" s="51" t="n"/>
      <c r="O168" s="51" t="n"/>
    </row>
    <row r="169">
      <c r="A169">
        <f>IFERROR(VLOOKUP(BD[[#This Row],[BK]],DICT[[EEFF]:[Ppto]],2,FALSE),"No Encontrado")</f>
        <v/>
      </c>
      <c r="B169">
        <f>MID(BD[[#This Row],[SUC]],2,1)&amp;"-"&amp;BD[[#This Row],[CC]]&amp;"-"&amp;BD[[#This Row],[REGI_RES]]&amp;"-"&amp;MID(BD[[#This Row],[CTA]],1,9)</f>
        <v/>
      </c>
      <c r="C169" t="inlineStr">
        <is>
          <t>651060001 - SEGURO COMPLEMENTARIO DE TRABAJO DE RIESGO - PENSION</t>
        </is>
      </c>
      <c r="D169">
        <f>TRIM(MID('BD6'!E169,3,2))</f>
        <v/>
      </c>
      <c r="E169" s="33" t="inlineStr">
        <is>
          <t xml:space="preserve">  01 - 3 - o/s:/Cmppag:(01)F22900073204/749</t>
        </is>
      </c>
      <c r="F169" s="32" t="n">
        <v>45905</v>
      </c>
      <c r="G169">
        <f>IF(MID(BD[[#This Row],[Suc - Tipo - Nro]],8,2)="11",LEFT(BD[[#This Row],[REGIMEN]], 1) &amp; LEFT(RIGHT(BD[[#This Row],[REGIMEN]], LEN(BD[[#This Row],[REGIMEN]]) - FIND(" ", BD[[#This Row],[REGIMEN]])), 1),"")</f>
        <v/>
      </c>
      <c r="H169">
        <f>IF(MID(BD[[#This Row],[Suc - Tipo - Nro]],8,2)="11",TRIM(RIGHT(SUBSTITUTE(BD[[#This Row],[Glosa / Proveedor]]," ",REPT(" ",LEN(BD[[#This Row],[Glosa / Proveedor]]))),LEN(BD[[#This Row],[Glosa / Proveedor]])*2)),"")</f>
        <v/>
      </c>
      <c r="I169" s="31" t="inlineStr">
        <is>
          <t>LA POSITIVA VIDA SEGUROS Y REASEGUROS PAGO DE SEGURO COMPLEMENTARIO DE TRABAJO DE RIESGO (SCTR) PARA EL PERSONAL, EMPLEADO Y OBRERO DE SEDE CENTRAL, COMERCIAL Y OFCINAS ZONALES DE LA EPS EMAPA SAN MARTIN S.A. PARA EL PERIODO 19-08-25 AL 19-09-25.</t>
        </is>
      </c>
      <c r="J169" s="38" t="n">
        <v>95</v>
      </c>
      <c r="K169" s="22">
        <f>IF('BD6'!J169=90,"AGUA",IF('BD6'!J169=91,"ALCANTARILLADO",IF('BD6'!J169=93,"ALCANTARILLADO",IF('BD6'!J169=95,"ADMIN",IF('BD6'!J169=96,"COMERCIAL","G_Finan")))))</f>
        <v/>
      </c>
      <c r="L169" s="49" t="n">
        <v>16.87</v>
      </c>
      <c r="M169" s="37" t="n"/>
      <c r="N169" s="51" t="n"/>
      <c r="O169" s="51" t="n"/>
    </row>
    <row r="170">
      <c r="A170" s="10">
        <f>IFERROR(VLOOKUP(BD[[#This Row],[BK]],DICT[[EEFF]:[Ppto]],2,FALSE),"No Encontrado")</f>
        <v/>
      </c>
      <c r="B170" s="54">
        <f>MID(BD[[#This Row],[SUC]],2,1)&amp;"-"&amp;BD[[#This Row],[CC]]&amp;"-"&amp;BD[[#This Row],[REGI_RES]]&amp;"-"&amp;MID(BD[[#This Row],[CTA]],1,9)</f>
        <v/>
      </c>
      <c r="C170" t="inlineStr">
        <is>
          <t>651060001 - SEGURO COMPLEMENTARIO DE TRABAJO DE RIESGO - PENSION</t>
        </is>
      </c>
      <c r="D170" s="54">
        <f>TRIM(MID('BD6'!E170,3,2))</f>
        <v/>
      </c>
      <c r="E170" s="33" t="inlineStr">
        <is>
          <t xml:space="preserve">  01 - 3 - o/s:/Cmppag:(01)F22900073204/749</t>
        </is>
      </c>
      <c r="F170" s="34" t="n">
        <v>45905</v>
      </c>
      <c r="G170" s="54">
        <f>IF(MID(BD[[#This Row],[Suc - Tipo - Nro]],8,2)="11",LEFT(BD[[#This Row],[REGIMEN]], 1) &amp; LEFT(RIGHT(BD[[#This Row],[REGIMEN]], LEN(BD[[#This Row],[REGIMEN]]) - FIND(" ", BD[[#This Row],[REGIMEN]])), 1),"")</f>
        <v/>
      </c>
      <c r="H170" s="54">
        <f>IF(MID(BD[[#This Row],[Suc - Tipo - Nro]],8,2)="11",TRIM(RIGHT(SUBSTITUTE(BD[[#This Row],[Glosa / Proveedor]]," ",REPT(" ",LEN(BD[[#This Row],[Glosa / Proveedor]]))),LEN(BD[[#This Row],[Glosa / Proveedor]])*2)),"")</f>
        <v/>
      </c>
      <c r="I170" s="33" t="inlineStr">
        <is>
          <t>LA POSITIVA VIDA SEGUROS Y REASEGUROS PAGO DE SEGURO COMPLEMENTARIO DE TRABAJO DE RIESGO (SCTR) PARA EL PERSONAL, EMPLEADO Y OBRERO DE SEDE CENTRAL, COMERCIAL Y OFCINAS ZONALES DE LA EPS EMAPA SAN MARTIN S.A. PARA EL PERIODO 19-08-25 AL 19-09-25.</t>
        </is>
      </c>
      <c r="J170" s="35" t="n">
        <v>95</v>
      </c>
      <c r="K170" s="36">
        <f>IF('BD6'!J170=90,"AGUA",IF('BD6'!J170=91,"ALCANTARILLADO",IF('BD6'!J170=93,"ALCANTARILLADO",IF('BD6'!J170=95,"ADMIN",IF('BD6'!J170=96,"COMERCIAL","G_Finan")))))</f>
        <v/>
      </c>
      <c r="L170" s="40" t="n">
        <v>31.02</v>
      </c>
      <c r="M170" s="37" t="n"/>
      <c r="N170" s="51" t="n"/>
      <c r="O170" s="51" t="n"/>
    </row>
    <row r="171">
      <c r="A171" s="10">
        <f>IFERROR(VLOOKUP(BD[[#This Row],[BK]],DICT[[EEFF]:[Ppto]],2,FALSE),"No Encontrado")</f>
        <v/>
      </c>
      <c r="B171" s="54">
        <f>MID(BD[[#This Row],[SUC]],2,1)&amp;"-"&amp;BD[[#This Row],[CC]]&amp;"-"&amp;BD[[#This Row],[REGI_RES]]&amp;"-"&amp;MID(BD[[#This Row],[CTA]],1,9)</f>
        <v/>
      </c>
      <c r="C171" t="inlineStr">
        <is>
          <t>651060001 - SEGURO COMPLEMENTARIO DE TRABAJO DE RIESGO - PENSION</t>
        </is>
      </c>
      <c r="D171" s="54">
        <f>TRIM(MID('BD6'!E171,3,2))</f>
        <v/>
      </c>
      <c r="E171" s="33" t="inlineStr">
        <is>
          <t xml:space="preserve">  01 - 3 - o/s:/Cmppag:(01)F22900073204/749</t>
        </is>
      </c>
      <c r="F171" s="34" t="n">
        <v>45905</v>
      </c>
      <c r="G171" s="54">
        <f>IF(MID(BD[[#This Row],[Suc - Tipo - Nro]],8,2)="11",LEFT(BD[[#This Row],[REGIMEN]], 1) &amp; LEFT(RIGHT(BD[[#This Row],[REGIMEN]], LEN(BD[[#This Row],[REGIMEN]]) - FIND(" ", BD[[#This Row],[REGIMEN]])), 1),"")</f>
        <v/>
      </c>
      <c r="H171" s="54">
        <f>IF(MID(BD[[#This Row],[Suc - Tipo - Nro]],8,2)="11",TRIM(RIGHT(SUBSTITUTE(BD[[#This Row],[Glosa / Proveedor]]," ",REPT(" ",LEN(BD[[#This Row],[Glosa / Proveedor]]))),LEN(BD[[#This Row],[Glosa / Proveedor]])*2)),"")</f>
        <v/>
      </c>
      <c r="I171" s="33" t="inlineStr">
        <is>
          <t>LA POSITIVA VIDA SEGUROS Y REASEGUROS PAGO DE SEGURO COMPLEMENTARIO DE TRABAJO DE RIESGO (SCTR) PARA EL PERSONAL, EMPLEADO Y OBRERO DE SEDE CENTRAL, COMERCIAL Y OFCINAS ZONALES DE LA EPS EMAPA SAN MARTIN S.A. PARA EL PERIODO 19-08-25 AL 19-09-25.</t>
        </is>
      </c>
      <c r="J171" s="35" t="n">
        <v>96</v>
      </c>
      <c r="K171" s="36">
        <f>IF('BD6'!J171=90,"AGUA",IF('BD6'!J171=91,"ALCANTARILLADO",IF('BD6'!J171=93,"ALCANTARILLADO",IF('BD6'!J171=95,"ADMIN",IF('BD6'!J171=96,"COMERCIAL","G_Finan")))))</f>
        <v/>
      </c>
      <c r="L171" s="40" t="n">
        <v>83.15000000000001</v>
      </c>
      <c r="M171" s="37" t="n"/>
      <c r="N171" s="51" t="n"/>
      <c r="O171" s="51" t="n"/>
    </row>
    <row r="172">
      <c r="A172" s="10">
        <f>IFERROR(VLOOKUP(BD[[#This Row],[BK]],DICT[[EEFF]:[Ppto]],2,FALSE),"No Encontrado")</f>
        <v/>
      </c>
      <c r="B172" s="54">
        <f>MID(BD[[#This Row],[SUC]],2,1)&amp;"-"&amp;BD[[#This Row],[CC]]&amp;"-"&amp;BD[[#This Row],[REGI_RES]]&amp;"-"&amp;MID(BD[[#This Row],[CTA]],1,9)</f>
        <v/>
      </c>
      <c r="C172" t="inlineStr">
        <is>
          <t>651060001 - SEGURO COMPLEMENTARIO DE TRABAJO DE RIESGO - PENSION</t>
        </is>
      </c>
      <c r="D172" s="54">
        <f>TRIM(MID('BD6'!E172,3,2))</f>
        <v/>
      </c>
      <c r="E172" s="33" t="inlineStr">
        <is>
          <t xml:space="preserve">  01 - 3 - o/s:/Cmppag:(01)F22900073204/749</t>
        </is>
      </c>
      <c r="F172" s="34" t="n">
        <v>45905</v>
      </c>
      <c r="G172" s="54">
        <f>IF(MID(BD[[#This Row],[Suc - Tipo - Nro]],8,2)="11",LEFT(BD[[#This Row],[REGIMEN]], 1) &amp; LEFT(RIGHT(BD[[#This Row],[REGIMEN]], LEN(BD[[#This Row],[REGIMEN]]) - FIND(" ", BD[[#This Row],[REGIMEN]])), 1),"")</f>
        <v/>
      </c>
      <c r="H172" s="54">
        <f>IF(MID(BD[[#This Row],[Suc - Tipo - Nro]],8,2)="11",TRIM(RIGHT(SUBSTITUTE(BD[[#This Row],[Glosa / Proveedor]]," ",REPT(" ",LEN(BD[[#This Row],[Glosa / Proveedor]]))),LEN(BD[[#This Row],[Glosa / Proveedor]])*2)),"")</f>
        <v/>
      </c>
      <c r="I172" s="33" t="inlineStr">
        <is>
          <t>LA POSITIVA VIDA SEGUROS Y REASEGUROS PAGO DE SEGURO COMPLEMENTARIO DE TRABAJO DE RIESGO (SCTR) PARA EL PERSONAL, EMPLEADO Y OBRERO DE SEDE CENTRAL, COMERCIAL Y OFCINAS ZONALES DE LA EPS EMAPA SAN MARTIN S.A. PARA EL PERIODO 19-08-25 AL 19-09-25.</t>
        </is>
      </c>
      <c r="J172" s="35" t="n">
        <v>95</v>
      </c>
      <c r="K172" s="36">
        <f>IF('BD6'!J172=90,"AGUA",IF('BD6'!J172=91,"ALCANTARILLADO",IF('BD6'!J172=93,"ALCANTARILLADO",IF('BD6'!J172=95,"ADMIN",IF('BD6'!J172=96,"COMERCIAL","G_Finan")))))</f>
        <v/>
      </c>
      <c r="L172" s="40" t="n">
        <v>35.09</v>
      </c>
      <c r="M172" s="37" t="n"/>
      <c r="N172" s="51" t="n"/>
      <c r="O172" s="51" t="n"/>
    </row>
    <row r="173">
      <c r="A173" s="10">
        <f>IFERROR(VLOOKUP(BD[[#This Row],[BK]],DICT[[EEFF]:[Ppto]],2,FALSE),"No Encontrado")</f>
        <v/>
      </c>
      <c r="B173" s="54">
        <f>MID(BD[[#This Row],[SUC]],2,1)&amp;"-"&amp;BD[[#This Row],[CC]]&amp;"-"&amp;BD[[#This Row],[REGI_RES]]&amp;"-"&amp;MID(BD[[#This Row],[CTA]],1,9)</f>
        <v/>
      </c>
      <c r="C173" t="inlineStr">
        <is>
          <t>651060001 - SEGURO COMPLEMENTARIO DE TRABAJO DE RIESGO - PENSION</t>
        </is>
      </c>
      <c r="D173" s="54">
        <f>TRIM(MID('BD6'!E173,3,2))</f>
        <v/>
      </c>
      <c r="E173" s="33" t="inlineStr">
        <is>
          <t xml:space="preserve">  01 - 3 - o/s:/Cmppag:(01)F22900073204/749</t>
        </is>
      </c>
      <c r="F173" s="34" t="n">
        <v>45905</v>
      </c>
      <c r="G173" s="54">
        <f>IF(MID(BD[[#This Row],[Suc - Tipo - Nro]],8,2)="11",LEFT(BD[[#This Row],[REGIMEN]], 1) &amp; LEFT(RIGHT(BD[[#This Row],[REGIMEN]], LEN(BD[[#This Row],[REGIMEN]]) - FIND(" ", BD[[#This Row],[REGIMEN]])), 1),"")</f>
        <v/>
      </c>
      <c r="H173" s="54">
        <f>IF(MID(BD[[#This Row],[Suc - Tipo - Nro]],8,2)="11",TRIM(RIGHT(SUBSTITUTE(BD[[#This Row],[Glosa / Proveedor]]," ",REPT(" ",LEN(BD[[#This Row],[Glosa / Proveedor]]))),LEN(BD[[#This Row],[Glosa / Proveedor]])*2)),"")</f>
        <v/>
      </c>
      <c r="I173" s="33" t="inlineStr">
        <is>
          <t>LA POSITIVA VIDA SEGUROS Y REASEGUROS PAGO DE SEGURO COMPLEMENTARIO DE TRABAJO DE RIESGO (SCTR) PARA EL PERSONAL, EMPLEADO Y OBRERO DE SEDE CENTRAL, COMERCIAL Y OFCINAS ZONALES DE LA EPS EMAPA SAN MARTIN S.A. PARA EL PERIODO 19-08-25 AL 19-09-25.</t>
        </is>
      </c>
      <c r="J173" s="35" t="n">
        <v>96</v>
      </c>
      <c r="K173" s="36">
        <f>IF('BD6'!J173=90,"AGUA",IF('BD6'!J173=91,"ALCANTARILLADO",IF('BD6'!J173=93,"ALCANTARILLADO",IF('BD6'!J173=95,"ADMIN",IF('BD6'!J173=96,"COMERCIAL","G_Finan")))))</f>
        <v/>
      </c>
      <c r="L173" s="40" t="n">
        <v>18.16</v>
      </c>
      <c r="M173" s="37" t="n"/>
      <c r="N173" s="51" t="n"/>
      <c r="O173" s="51" t="n"/>
    </row>
    <row r="174">
      <c r="A174">
        <f>IFERROR(VLOOKUP(BD[[#This Row],[BK]],DICT[[EEFF]:[Ppto]],2,FALSE),"No Encontrado")</f>
        <v/>
      </c>
      <c r="B174">
        <f>MID(BD[[#This Row],[SUC]],2,1)&amp;"-"&amp;BD[[#This Row],[CC]]&amp;"-"&amp;BD[[#This Row],[REGI_RES]]&amp;"-"&amp;MID(BD[[#This Row],[CTA]],1,9)</f>
        <v/>
      </c>
      <c r="C174" t="inlineStr">
        <is>
          <t>651060001 - SEGURO COMPLEMENTARIO DE TRABAJO DE RIESGO - PENSION</t>
        </is>
      </c>
      <c r="D174">
        <f>TRIM(MID('BD6'!E174,3,2))</f>
        <v/>
      </c>
      <c r="E174" s="33" t="inlineStr">
        <is>
          <t xml:space="preserve">  01 - 3 - o/s:/Cmppag:(01)F22900073204/749</t>
        </is>
      </c>
      <c r="F174" s="32" t="n">
        <v>45905</v>
      </c>
      <c r="G174">
        <f>IF(MID(BD[[#This Row],[Suc - Tipo - Nro]],8,2)="11",LEFT(BD[[#This Row],[REGIMEN]], 1) &amp; LEFT(RIGHT(BD[[#This Row],[REGIMEN]], LEN(BD[[#This Row],[REGIMEN]]) - FIND(" ", BD[[#This Row],[REGIMEN]])), 1),"")</f>
        <v/>
      </c>
      <c r="H174">
        <f>IF(MID(BD[[#This Row],[Suc - Tipo - Nro]],8,2)="11",TRIM(RIGHT(SUBSTITUTE(BD[[#This Row],[Glosa / Proveedor]]," ",REPT(" ",LEN(BD[[#This Row],[Glosa / Proveedor]]))),LEN(BD[[#This Row],[Glosa / Proveedor]])*2)),"")</f>
        <v/>
      </c>
      <c r="I174" s="31" t="inlineStr">
        <is>
          <t>LA POSITIVA VIDA SEGUROS Y REASEGUROS PAGO DE SEGURO COMPLEMENTARIO DE TRABAJO DE RIESGO (SCTR) PARA EL PERSONAL, EMPLEADO Y OBRERO DE SEDE CENTRAL, COMERCIAL Y OFCINAS ZONALES DE LA EPS EMAPA SAN MARTIN S.A. PARA EL PERIODO 19-08-25 AL 19-09-25.</t>
        </is>
      </c>
      <c r="J174" s="38" t="n">
        <v>96</v>
      </c>
      <c r="K174" s="22">
        <f>IF('BD6'!J174=90,"AGUA",IF('BD6'!J174=91,"ALCANTARILLADO",IF('BD6'!J174=93,"ALCANTARILLADO",IF('BD6'!J174=95,"ADMIN",IF('BD6'!J174=96,"COMERCIAL","G_Finan")))))</f>
        <v/>
      </c>
      <c r="L174" s="49" t="n">
        <v>22.25</v>
      </c>
      <c r="M174" s="37" t="n"/>
      <c r="N174" s="51" t="n"/>
      <c r="O174" s="51" t="n"/>
    </row>
    <row r="175">
      <c r="A175" s="39">
        <f>IFERROR(VLOOKUP(BD[[#This Row],[BK]],DICT[[EEFF]:[Ppto]],2,FALSE),"No Encontrado")</f>
        <v/>
      </c>
      <c r="B175">
        <f>MID(BD[[#This Row],[SUC]],2,1)&amp;"-"&amp;BD[[#This Row],[CC]]&amp;"-"&amp;BD[[#This Row],[REGI_RES]]&amp;"-"&amp;MID(BD[[#This Row],[CTA]],1,9)</f>
        <v/>
      </c>
      <c r="C175" t="inlineStr">
        <is>
          <t>651060001 - SEGURO COMPLEMENTARIO DE TRABAJO DE RIESGO - PENSION</t>
        </is>
      </c>
      <c r="D175">
        <f>TRIM(MID('BD6'!E175,3,2))</f>
        <v/>
      </c>
      <c r="E175" s="33" t="inlineStr">
        <is>
          <t xml:space="preserve">  01 - 3 - o/s:/Cmppag:(01)F22900073204/749</t>
        </is>
      </c>
      <c r="F175" s="34" t="n">
        <v>45905</v>
      </c>
      <c r="G175">
        <f>IF(MID(BD[[#This Row],[Suc - Tipo - Nro]],8,2)="11",LEFT(BD[[#This Row],[REGIMEN]], 1) &amp; LEFT(RIGHT(BD[[#This Row],[REGIMEN]], LEN(BD[[#This Row],[REGIMEN]]) - FIND(" ", BD[[#This Row],[REGIMEN]])), 1),"")</f>
        <v/>
      </c>
      <c r="H175">
        <f>IF(MID(BD[[#This Row],[Suc - Tipo - Nro]],8,2)="11",TRIM(RIGHT(SUBSTITUTE(BD[[#This Row],[Glosa / Proveedor]]," ",REPT(" ",LEN(BD[[#This Row],[Glosa / Proveedor]]))),LEN(BD[[#This Row],[Glosa / Proveedor]])*2)),"")</f>
        <v/>
      </c>
      <c r="I175" s="33" t="inlineStr">
        <is>
          <t>LA POSITIVA VIDA SEGUROS Y REASEGUROS PAGO DE SEGURO COMPLEMENTARIO DE TRABAJO DE RIESGO (SCTR) PARA EL PERSONAL, EMPLEADO Y OBRERO DE SEDE CENTRAL, COMERCIAL Y OFCINAS ZONALES DE LA EPS EMAPA SAN MARTIN S.A. PARA EL PERIODO 19-08-25 AL 19-09-25.</t>
        </is>
      </c>
      <c r="J175" s="35" t="n">
        <v>90</v>
      </c>
      <c r="K175" s="22">
        <f>IF('BD6'!J175=90,"AGUA",IF('BD6'!J175=91,"ALCANTARILLADO",IF('BD6'!J175=93,"ALCANTARILLADO",IF('BD6'!J175=95,"ADMIN",IF('BD6'!J175=96,"COMERCIAL","G_Finan")))))</f>
        <v/>
      </c>
      <c r="L175" s="49" t="n">
        <v>13.35</v>
      </c>
      <c r="M175" s="37" t="n"/>
      <c r="N175" s="51" t="n"/>
      <c r="O175" s="51" t="n"/>
    </row>
    <row r="176">
      <c r="A176" s="10">
        <f>IFERROR(VLOOKUP(BD[[#This Row],[BK]],DICT[[EEFF]:[Ppto]],2,FALSE),"No Encontrado")</f>
        <v/>
      </c>
      <c r="B176" s="54">
        <f>MID(BD[[#This Row],[SUC]],2,1)&amp;"-"&amp;BD[[#This Row],[CC]]&amp;"-"&amp;BD[[#This Row],[REGI_RES]]&amp;"-"&amp;MID(BD[[#This Row],[CTA]],1,9)</f>
        <v/>
      </c>
      <c r="C176" t="inlineStr">
        <is>
          <t>651060001 - SEGURO COMPLEMENTARIO DE TRABAJO DE RIESGO - PENSION</t>
        </is>
      </c>
      <c r="D176" s="54">
        <f>TRIM(MID('BD6'!E176,3,2))</f>
        <v/>
      </c>
      <c r="E176" s="33" t="inlineStr">
        <is>
          <t xml:space="preserve">  01 - 3 - o/s:/Cmppag:(01)F22900073204/749</t>
        </is>
      </c>
      <c r="F176" s="34" t="n">
        <v>45905</v>
      </c>
      <c r="G176" s="54">
        <f>IF(MID(BD[[#This Row],[Suc - Tipo - Nro]],8,2)="11",LEFT(BD[[#This Row],[REGIMEN]], 1) &amp; LEFT(RIGHT(BD[[#This Row],[REGIMEN]], LEN(BD[[#This Row],[REGIMEN]]) - FIND(" ", BD[[#This Row],[REGIMEN]])), 1),"")</f>
        <v/>
      </c>
      <c r="H176" s="54">
        <f>IF(MID(BD[[#This Row],[Suc - Tipo - Nro]],8,2)="11",TRIM(RIGHT(SUBSTITUTE(BD[[#This Row],[Glosa / Proveedor]]," ",REPT(" ",LEN(BD[[#This Row],[Glosa / Proveedor]]))),LEN(BD[[#This Row],[Glosa / Proveedor]])*2)),"")</f>
        <v/>
      </c>
      <c r="I176" s="33" t="inlineStr">
        <is>
          <t>LA POSITIVA VIDA SEGUROS Y REASEGUROS PAGO DE SEGURO COMPLEMENTARIO DE TRABAJO DE RIESGO (SCTR) PARA EL PERSONAL, EMPLEADO Y OBRERO DE SEDE CENTRAL, COMERCIAL Y OFCINAS ZONALES DE LA EPS EMAPA SAN MARTIN S.A. PARA EL PERIODO 19-08-25 AL 19-09-25.</t>
        </is>
      </c>
      <c r="J176" s="35" t="n">
        <v>90</v>
      </c>
      <c r="K176" s="36">
        <f>IF('BD6'!J176=90,"AGUA",IF('BD6'!J176=91,"ALCANTARILLADO",IF('BD6'!J176=93,"ALCANTARILLADO",IF('BD6'!J176=95,"ADMIN",IF('BD6'!J176=96,"COMERCIAL","G_Finan")))))</f>
        <v/>
      </c>
      <c r="L176" s="40" t="n">
        <v>18.91</v>
      </c>
      <c r="M176" s="37" t="n"/>
      <c r="N176" s="51" t="n"/>
      <c r="O176" s="51" t="n"/>
    </row>
    <row r="177">
      <c r="A177" s="10">
        <f>IFERROR(VLOOKUP(BD[[#This Row],[BK]],DICT[[EEFF]:[Ppto]],2,FALSE),"No Encontrado")</f>
        <v/>
      </c>
      <c r="B177" s="54">
        <f>MID(BD[[#This Row],[SUC]],2,1)&amp;"-"&amp;BD[[#This Row],[CC]]&amp;"-"&amp;BD[[#This Row],[REGI_RES]]&amp;"-"&amp;MID(BD[[#This Row],[CTA]],1,9)</f>
        <v/>
      </c>
      <c r="C177" t="inlineStr">
        <is>
          <t>651060001 - SEGURO COMPLEMENTARIO DE TRABAJO DE RIESGO - PENSION</t>
        </is>
      </c>
      <c r="D177" s="54">
        <f>TRIM(MID('BD6'!E177,3,2))</f>
        <v/>
      </c>
      <c r="E177" s="33" t="inlineStr">
        <is>
          <t xml:space="preserve">  01 - 3 - o/s:/Cmppag:(01)F22900073204/749</t>
        </is>
      </c>
      <c r="F177" s="34" t="n">
        <v>45905</v>
      </c>
      <c r="G177" s="54">
        <f>IF(MID(BD[[#This Row],[Suc - Tipo - Nro]],8,2)="11",LEFT(BD[[#This Row],[REGIMEN]], 1) &amp; LEFT(RIGHT(BD[[#This Row],[REGIMEN]], LEN(BD[[#This Row],[REGIMEN]]) - FIND(" ", BD[[#This Row],[REGIMEN]])), 1),"")</f>
        <v/>
      </c>
      <c r="H177" s="54">
        <f>IF(MID(BD[[#This Row],[Suc - Tipo - Nro]],8,2)="11",TRIM(RIGHT(SUBSTITUTE(BD[[#This Row],[Glosa / Proveedor]]," ",REPT(" ",LEN(BD[[#This Row],[Glosa / Proveedor]]))),LEN(BD[[#This Row],[Glosa / Proveedor]])*2)),"")</f>
        <v/>
      </c>
      <c r="I177" s="33" t="inlineStr">
        <is>
          <t>LA POSITIVA VIDA SEGUROS Y REASEGUROS PAGO DE SEGURO COMPLEMENTARIO DE TRABAJO DE RIESGO (SCTR) PARA EL PERSONAL, EMPLEADO Y OBRERO DE SEDE CENTRAL, COMERCIAL Y OFCINAS ZONALES DE LA EPS EMAPA SAN MARTIN S.A. PARA EL PERIODO 19-08-25 AL 19-09-25.</t>
        </is>
      </c>
      <c r="J177" s="35" t="n">
        <v>95</v>
      </c>
      <c r="K177" s="36">
        <f>IF('BD6'!J177=90,"AGUA",IF('BD6'!J177=91,"ALCANTARILLADO",IF('BD6'!J177=93,"ALCANTARILLADO",IF('BD6'!J177=95,"ADMIN",IF('BD6'!J177=96,"COMERCIAL","G_Finan")))))</f>
        <v/>
      </c>
      <c r="L177" s="40" t="n">
        <v>68.18000000000001</v>
      </c>
      <c r="M177" s="37" t="n"/>
      <c r="N177" s="51" t="n"/>
      <c r="O177" s="51" t="n"/>
    </row>
    <row r="178">
      <c r="A178" s="10">
        <f>IFERROR(VLOOKUP(BD[[#This Row],[BK]],DICT[[EEFF]:[Ppto]],2,FALSE),"No Encontrado")</f>
        <v/>
      </c>
      <c r="B178" s="54">
        <f>MID(BD[[#This Row],[SUC]],2,1)&amp;"-"&amp;BD[[#This Row],[CC]]&amp;"-"&amp;BD[[#This Row],[REGI_RES]]&amp;"-"&amp;MID(BD[[#This Row],[CTA]],1,9)</f>
        <v/>
      </c>
      <c r="C178" t="inlineStr">
        <is>
          <t>651060001 - SEGURO COMPLEMENTARIO DE TRABAJO DE RIESGO - PENSION</t>
        </is>
      </c>
      <c r="D178" s="54">
        <f>TRIM(MID('BD6'!E178,3,2))</f>
        <v/>
      </c>
      <c r="E178" s="33" t="inlineStr">
        <is>
          <t xml:space="preserve">  01 - 3 - o/s:/Cmppag:(01)F22900073204/749</t>
        </is>
      </c>
      <c r="F178" s="34" t="n">
        <v>45905</v>
      </c>
      <c r="G178" s="54">
        <f>IF(MID(BD[[#This Row],[Suc - Tipo - Nro]],8,2)="11",LEFT(BD[[#This Row],[REGIMEN]], 1) &amp; LEFT(RIGHT(BD[[#This Row],[REGIMEN]], LEN(BD[[#This Row],[REGIMEN]]) - FIND(" ", BD[[#This Row],[REGIMEN]])), 1),"")</f>
        <v/>
      </c>
      <c r="H178" s="54">
        <f>IF(MID(BD[[#This Row],[Suc - Tipo - Nro]],8,2)="11",TRIM(RIGHT(SUBSTITUTE(BD[[#This Row],[Glosa / Proveedor]]," ",REPT(" ",LEN(BD[[#This Row],[Glosa / Proveedor]]))),LEN(BD[[#This Row],[Glosa / Proveedor]])*2)),"")</f>
        <v/>
      </c>
      <c r="I178" s="33" t="inlineStr">
        <is>
          <t>LA POSITIVA VIDA SEGUROS Y REASEGUROS PAGO DE SEGURO COMPLEMENTARIO DE TRABAJO DE RIESGO (SCTR) PARA EL PERSONAL, EMPLEADO Y OBRERO DE SEDE CENTRAL, COMERCIAL Y OFCINAS ZONALES DE LA EPS EMAPA SAN MARTIN S.A. PARA EL PERIODO 19-08-25 AL 19-09-25.</t>
        </is>
      </c>
      <c r="J178" s="35" t="n">
        <v>90</v>
      </c>
      <c r="K178" s="36">
        <f>IF('BD6'!J178=90,"AGUA",IF('BD6'!J178=91,"ALCANTARILLADO",IF('BD6'!J178=93,"ALCANTARILLADO",IF('BD6'!J178=95,"ADMIN",IF('BD6'!J178=96,"COMERCIAL","G_Finan")))))</f>
        <v/>
      </c>
      <c r="L178" s="40" t="n">
        <v>14.76</v>
      </c>
      <c r="M178" s="37" t="n"/>
      <c r="N178" s="51" t="n"/>
      <c r="O178" s="51" t="n"/>
    </row>
    <row r="179">
      <c r="A179">
        <f>IFERROR(VLOOKUP(BD[[#This Row],[BK]],DICT[[EEFF]:[Ppto]],2,FALSE),"No Encontrado")</f>
        <v/>
      </c>
      <c r="B179">
        <f>MID(BD[[#This Row],[SUC]],2,1)&amp;"-"&amp;BD[[#This Row],[CC]]&amp;"-"&amp;BD[[#This Row],[REGI_RES]]&amp;"-"&amp;MID(BD[[#This Row],[CTA]],1,9)</f>
        <v/>
      </c>
      <c r="C179" t="inlineStr">
        <is>
          <t>651060001 - SEGURO COMPLEMENTARIO DE TRABAJO DE RIESGO - PENSION</t>
        </is>
      </c>
      <c r="D179">
        <f>TRIM(MID('BD6'!E179,3,2))</f>
        <v/>
      </c>
      <c r="E179" s="33" t="inlineStr">
        <is>
          <t xml:space="preserve">  01 - 3 - o/s:/Cmppag:(01)F22900073204/749</t>
        </is>
      </c>
      <c r="F179" s="32" t="n">
        <v>45905</v>
      </c>
      <c r="G179">
        <f>IF(MID(BD[[#This Row],[Suc - Tipo - Nro]],8,2)="11",LEFT(BD[[#This Row],[REGIMEN]], 1) &amp; LEFT(RIGHT(BD[[#This Row],[REGIMEN]], LEN(BD[[#This Row],[REGIMEN]]) - FIND(" ", BD[[#This Row],[REGIMEN]])), 1),"")</f>
        <v/>
      </c>
      <c r="H179">
        <f>IF(MID(BD[[#This Row],[Suc - Tipo - Nro]],8,2)="11",TRIM(RIGHT(SUBSTITUTE(BD[[#This Row],[Glosa / Proveedor]]," ",REPT(" ",LEN(BD[[#This Row],[Glosa / Proveedor]]))),LEN(BD[[#This Row],[Glosa / Proveedor]])*2)),"")</f>
        <v/>
      </c>
      <c r="I179" s="31" t="inlineStr">
        <is>
          <t>LA POSITIVA VIDA SEGUROS Y REASEGUROS PAGO DE SEGURO COMPLEMENTARIO DE TRABAJO DE RIESGO (SCTR) PARA EL PERSONAL, EMPLEADO Y OBRERO DE SEDE CENTRAL, COMERCIAL Y OFCINAS ZONALES DE LA EPS EMAPA SAN MARTIN S.A. PARA EL PERIODO 19-08-25 AL 19-09-25.</t>
        </is>
      </c>
      <c r="J179" s="38" t="n">
        <v>95</v>
      </c>
      <c r="K179" s="22">
        <f>IF('BD6'!J179=90,"AGUA",IF('BD6'!J179=91,"ALCANTARILLADO",IF('BD6'!J179=93,"ALCANTARILLADO",IF('BD6'!J179=95,"ADMIN",IF('BD6'!J179=96,"COMERCIAL","G_Finan")))))</f>
        <v/>
      </c>
      <c r="L179" s="49" t="n">
        <v>8.51</v>
      </c>
      <c r="M179" s="37" t="n"/>
      <c r="N179" s="51" t="n"/>
      <c r="O179" s="51" t="n"/>
    </row>
    <row r="180">
      <c r="A180" s="10">
        <f>IFERROR(VLOOKUP(BD[[#This Row],[BK]],DICT[[EEFF]:[Ppto]],2,FALSE),"No Encontrado")</f>
        <v/>
      </c>
      <c r="B180" s="54">
        <f>MID(BD[[#This Row],[SUC]],2,1)&amp;"-"&amp;BD[[#This Row],[CC]]&amp;"-"&amp;BD[[#This Row],[REGI_RES]]&amp;"-"&amp;MID(BD[[#This Row],[CTA]],1,9)</f>
        <v/>
      </c>
      <c r="C180" t="inlineStr">
        <is>
          <t>651060001 - SEGURO COMPLEMENTARIO DE TRABAJO DE RIESGO - PENSION</t>
        </is>
      </c>
      <c r="D180" s="54">
        <f>TRIM(MID('BD6'!E180,3,2))</f>
        <v/>
      </c>
      <c r="E180" s="33" t="inlineStr">
        <is>
          <t xml:space="preserve">  01 - 3 - o/s:/Cmppag:(01)F22900073204/749</t>
        </is>
      </c>
      <c r="F180" s="34" t="n">
        <v>45905</v>
      </c>
      <c r="G180" s="54">
        <f>IF(MID(BD[[#This Row],[Suc - Tipo - Nro]],8,2)="11",LEFT(BD[[#This Row],[REGIMEN]], 1) &amp; LEFT(RIGHT(BD[[#This Row],[REGIMEN]], LEN(BD[[#This Row],[REGIMEN]]) - FIND(" ", BD[[#This Row],[REGIMEN]])), 1),"")</f>
        <v/>
      </c>
      <c r="H180" s="54">
        <f>IF(MID(BD[[#This Row],[Suc - Tipo - Nro]],8,2)="11",TRIM(RIGHT(SUBSTITUTE(BD[[#This Row],[Glosa / Proveedor]]," ",REPT(" ",LEN(BD[[#This Row],[Glosa / Proveedor]]))),LEN(BD[[#This Row],[Glosa / Proveedor]])*2)),"")</f>
        <v/>
      </c>
      <c r="I180" s="33" t="inlineStr">
        <is>
          <t>LA POSITIVA VIDA SEGUROS Y REASEGUROS PAGO DE SEGURO COMPLEMENTARIO DE TRABAJO DE RIESGO (SCTR) PARA EL PERSONAL, EMPLEADO Y OBRERO DE SEDE CENTRAL, COMERCIAL Y OFCINAS ZONALES DE LA EPS EMAPA SAN MARTIN S.A. PARA EL PERIODO 19-08-25 AL 19-09-25.</t>
        </is>
      </c>
      <c r="J180" s="35" t="n">
        <v>90</v>
      </c>
      <c r="K180" s="36">
        <f>IF('BD6'!J180=90,"AGUA",IF('BD6'!J180=91,"ALCANTARILLADO",IF('BD6'!J180=93,"ALCANTARILLADO",IF('BD6'!J180=95,"ADMIN",IF('BD6'!J180=96,"COMERCIAL","G_Finan")))))</f>
        <v/>
      </c>
      <c r="L180" s="40" t="n">
        <v>76.40000000000001</v>
      </c>
      <c r="M180" s="37" t="n"/>
      <c r="N180" s="51" t="n"/>
      <c r="O180" s="51" t="n"/>
    </row>
    <row r="181">
      <c r="A181" s="10">
        <f>IFERROR(VLOOKUP(BD[[#This Row],[BK]],DICT[[EEFF]:[Ppto]],2,FALSE),"No Encontrado")</f>
        <v/>
      </c>
      <c r="B181" s="54">
        <f>MID(BD[[#This Row],[SUC]],2,1)&amp;"-"&amp;BD[[#This Row],[CC]]&amp;"-"&amp;BD[[#This Row],[REGI_RES]]&amp;"-"&amp;MID(BD[[#This Row],[CTA]],1,9)</f>
        <v/>
      </c>
      <c r="C181" t="inlineStr">
        <is>
          <t>651060001 - SEGURO COMPLEMENTARIO DE TRABAJO DE RIESGO - PENSION</t>
        </is>
      </c>
      <c r="D181" s="54">
        <f>TRIM(MID('BD6'!E181,3,2))</f>
        <v/>
      </c>
      <c r="E181" s="33" t="inlineStr">
        <is>
          <t xml:space="preserve">  01 - 3 - o/s:/Cmppag:(01)F22900073204/749</t>
        </is>
      </c>
      <c r="F181" s="34" t="n">
        <v>45905</v>
      </c>
      <c r="G181" s="54">
        <f>IF(MID(BD[[#This Row],[Suc - Tipo - Nro]],8,2)="11",LEFT(BD[[#This Row],[REGIMEN]], 1) &amp; LEFT(RIGHT(BD[[#This Row],[REGIMEN]], LEN(BD[[#This Row],[REGIMEN]]) - FIND(" ", BD[[#This Row],[REGIMEN]])), 1),"")</f>
        <v/>
      </c>
      <c r="H181" s="54">
        <f>IF(MID(BD[[#This Row],[Suc - Tipo - Nro]],8,2)="11",TRIM(RIGHT(SUBSTITUTE(BD[[#This Row],[Glosa / Proveedor]]," ",REPT(" ",LEN(BD[[#This Row],[Glosa / Proveedor]]))),LEN(BD[[#This Row],[Glosa / Proveedor]])*2)),"")</f>
        <v/>
      </c>
      <c r="I181" s="33" t="inlineStr">
        <is>
          <t>LA POSITIVA VIDA SEGUROS Y REASEGUROS PAGO DE SEGURO COMPLEMENTARIO DE TRABAJO DE RIESGO (SCTR) PARA EL PERSONAL, EMPLEADO Y OBRERO DE SEDE CENTRAL, COMERCIAL Y OFCINAS ZONALES DE LA EPS EMAPA SAN MARTIN S.A. PARA EL PERIODO 19-08-25 AL 19-09-25.</t>
        </is>
      </c>
      <c r="J181" s="35" t="n">
        <v>95</v>
      </c>
      <c r="K181" s="36">
        <f>IF('BD6'!J181=90,"AGUA",IF('BD6'!J181=91,"ALCANTARILLADO",IF('BD6'!J181=93,"ALCANTARILLADO",IF('BD6'!J181=95,"ADMIN",IF('BD6'!J181=96,"COMERCIAL","G_Finan")))))</f>
        <v/>
      </c>
      <c r="L181" s="40" t="n">
        <v>9.58</v>
      </c>
      <c r="M181" s="37" t="n"/>
      <c r="N181" s="51" t="n"/>
      <c r="O181" s="51" t="n"/>
    </row>
    <row r="182">
      <c r="A182" s="10">
        <f>IFERROR(VLOOKUP(BD[[#This Row],[BK]],DICT[[EEFF]:[Ppto]],2,FALSE),"No Encontrado")</f>
        <v/>
      </c>
      <c r="B182" s="54">
        <f>MID(BD[[#This Row],[SUC]],2,1)&amp;"-"&amp;BD[[#This Row],[CC]]&amp;"-"&amp;BD[[#This Row],[REGI_RES]]&amp;"-"&amp;MID(BD[[#This Row],[CTA]],1,9)</f>
        <v/>
      </c>
      <c r="C182" t="inlineStr">
        <is>
          <t>651060001 - SEGURO COMPLEMENTARIO DE TRABAJO DE RIESGO - PENSION</t>
        </is>
      </c>
      <c r="D182" s="54">
        <f>TRIM(MID('BD6'!E182,3,2))</f>
        <v/>
      </c>
      <c r="E182" s="33" t="inlineStr">
        <is>
          <t xml:space="preserve">  01 - 3 - o/s:/Cmppag:(01)F22900073204/749</t>
        </is>
      </c>
      <c r="F182" s="34" t="n">
        <v>45905</v>
      </c>
      <c r="G182" s="54">
        <f>IF(MID(BD[[#This Row],[Suc - Tipo - Nro]],8,2)="11",LEFT(BD[[#This Row],[REGIMEN]], 1) &amp; LEFT(RIGHT(BD[[#This Row],[REGIMEN]], LEN(BD[[#This Row],[REGIMEN]]) - FIND(" ", BD[[#This Row],[REGIMEN]])), 1),"")</f>
        <v/>
      </c>
      <c r="H182" s="54">
        <f>IF(MID(BD[[#This Row],[Suc - Tipo - Nro]],8,2)="11",TRIM(RIGHT(SUBSTITUTE(BD[[#This Row],[Glosa / Proveedor]]," ",REPT(" ",LEN(BD[[#This Row],[Glosa / Proveedor]]))),LEN(BD[[#This Row],[Glosa / Proveedor]])*2)),"")</f>
        <v/>
      </c>
      <c r="I182" s="33" t="inlineStr">
        <is>
          <t>LA POSITIVA VIDA SEGUROS Y REASEGUROS PAGO DE SEGURO COMPLEMENTARIO DE TRABAJO DE RIESGO (SCTR) PARA EL PERSONAL, EMPLEADO Y OBRERO DE SEDE CENTRAL, COMERCIAL Y OFCINAS ZONALES DE LA EPS EMAPA SAN MARTIN S.A. PARA EL PERIODO 19-08-25 AL 19-09-25.</t>
        </is>
      </c>
      <c r="J182" s="35" t="n">
        <v>90</v>
      </c>
      <c r="K182" s="36">
        <f>IF('BD6'!J182=90,"AGUA",IF('BD6'!J182=91,"ALCANTARILLADO",IF('BD6'!J182=93,"ALCANTARILLADO",IF('BD6'!J182=95,"ADMIN",IF('BD6'!J182=96,"COMERCIAL","G_Finan")))))</f>
        <v/>
      </c>
      <c r="L182" s="40" t="n">
        <v>7.28</v>
      </c>
      <c r="M182" s="37" t="n"/>
      <c r="N182" s="51" t="n"/>
      <c r="O182" s="51" t="n"/>
    </row>
    <row r="183">
      <c r="A183" s="10">
        <f>IFERROR(VLOOKUP(BD[[#This Row],[BK]],DICT[[EEFF]:[Ppto]],2,FALSE),"No Encontrado")</f>
        <v/>
      </c>
      <c r="B183" s="54">
        <f>MID(BD[[#This Row],[SUC]],2,1)&amp;"-"&amp;BD[[#This Row],[CC]]&amp;"-"&amp;BD[[#This Row],[REGI_RES]]&amp;"-"&amp;MID(BD[[#This Row],[CTA]],1,9)</f>
        <v/>
      </c>
      <c r="C183" t="inlineStr">
        <is>
          <t>651060001 - SEGURO COMPLEMENTARIO DE TRABAJO DE RIESGO - PENSION</t>
        </is>
      </c>
      <c r="D183" s="54">
        <f>TRIM(MID('BD6'!E183,3,2))</f>
        <v/>
      </c>
      <c r="E183" s="33" t="inlineStr">
        <is>
          <t xml:space="preserve">  01 - 3 - o/s:/Cmppag:(01)F22900073204/749</t>
        </is>
      </c>
      <c r="F183" s="34" t="n">
        <v>45905</v>
      </c>
      <c r="G183" s="54">
        <f>IF(MID(BD[[#This Row],[Suc - Tipo - Nro]],8,2)="11",LEFT(BD[[#This Row],[REGIMEN]], 1) &amp; LEFT(RIGHT(BD[[#This Row],[REGIMEN]], LEN(BD[[#This Row],[REGIMEN]]) - FIND(" ", BD[[#This Row],[REGIMEN]])), 1),"")</f>
        <v/>
      </c>
      <c r="H183" s="54">
        <f>IF(MID(BD[[#This Row],[Suc - Tipo - Nro]],8,2)="11",TRIM(RIGHT(SUBSTITUTE(BD[[#This Row],[Glosa / Proveedor]]," ",REPT(" ",LEN(BD[[#This Row],[Glosa / Proveedor]]))),LEN(BD[[#This Row],[Glosa / Proveedor]])*2)),"")</f>
        <v/>
      </c>
      <c r="I183" s="33" t="inlineStr">
        <is>
          <t>LA POSITIVA VIDA SEGUROS Y REASEGUROS PAGO DE SEGURO COMPLEMENTARIO DE TRABAJO DE RIESGO (SCTR) PARA EL PERSONAL, EMPLEADO Y OBRERO DE SEDE CENTRAL, COMERCIAL Y OFCINAS ZONALES DE LA EPS EMAPA SAN MARTIN S.A. PARA EL PERIODO 19-08-25 AL 19-09-25.</t>
        </is>
      </c>
      <c r="J183" s="35" t="n">
        <v>95</v>
      </c>
      <c r="K183" s="36">
        <f>IF('BD6'!J183=90,"AGUA",IF('BD6'!J183=91,"ALCANTARILLADO",IF('BD6'!J183=93,"ALCANTARILLADO",IF('BD6'!J183=95,"ADMIN",IF('BD6'!J183=96,"COMERCIAL","G_Finan")))))</f>
        <v/>
      </c>
      <c r="L183" s="40" t="n">
        <v>38.44</v>
      </c>
      <c r="M183" s="37" t="n"/>
      <c r="N183" s="51" t="n"/>
      <c r="O183" s="51" t="n"/>
    </row>
    <row r="184">
      <c r="A184" s="39">
        <f>IFERROR(VLOOKUP(BD[[#This Row],[BK]],DICT[[EEFF]:[Ppto]],2,FALSE),"No Encontrado")</f>
        <v/>
      </c>
      <c r="B184">
        <f>MID(BD[[#This Row],[SUC]],2,1)&amp;"-"&amp;BD[[#This Row],[CC]]&amp;"-"&amp;BD[[#This Row],[REGI_RES]]&amp;"-"&amp;MID(BD[[#This Row],[CTA]],1,9)</f>
        <v/>
      </c>
      <c r="C184" t="inlineStr">
        <is>
          <t>651060001 - SEGURO COMPLEMENTARIO DE TRABAJO DE RIESGO - PENSION</t>
        </is>
      </c>
      <c r="D184">
        <f>TRIM(MID('BD6'!E184,3,2))</f>
        <v/>
      </c>
      <c r="E184" s="33" t="inlineStr">
        <is>
          <t xml:space="preserve">  01 - 3 - o/s:/Cmppag:(01)F22900073204/749</t>
        </is>
      </c>
      <c r="F184" s="34" t="n">
        <v>45905</v>
      </c>
      <c r="G184">
        <f>IF(MID(BD[[#This Row],[Suc - Tipo - Nro]],8,2)="11",LEFT(BD[[#This Row],[REGIMEN]], 1) &amp; LEFT(RIGHT(BD[[#This Row],[REGIMEN]], LEN(BD[[#This Row],[REGIMEN]]) - FIND(" ", BD[[#This Row],[REGIMEN]])), 1),"")</f>
        <v/>
      </c>
      <c r="H184">
        <f>IF(MID(BD[[#This Row],[Suc - Tipo - Nro]],8,2)="11",TRIM(RIGHT(SUBSTITUTE(BD[[#This Row],[Glosa / Proveedor]]," ",REPT(" ",LEN(BD[[#This Row],[Glosa / Proveedor]]))),LEN(BD[[#This Row],[Glosa / Proveedor]])*2)),"")</f>
        <v/>
      </c>
      <c r="I184" s="33" t="inlineStr">
        <is>
          <t>LA POSITIVA VIDA SEGUROS Y REASEGUROS PAGO DE SEGURO COMPLEMENTARIO DE TRABAJO DE RIESGO (SCTR) PARA EL PERSONAL, EMPLEADO Y OBRERO DE SEDE CENTRAL, COMERCIAL Y OFCINAS ZONALES DE LA EPS EMAPA SAN MARTIN S.A. PARA EL PERIODO 19-08-25 AL 19-09-25.</t>
        </is>
      </c>
      <c r="J184" s="35" t="n">
        <v>95</v>
      </c>
      <c r="K184" s="22">
        <f>IF('BD6'!J184=90,"AGUA",IF('BD6'!J184=91,"ALCANTARILLADO",IF('BD6'!J184=93,"ALCANTARILLADO",IF('BD6'!J184=95,"ADMIN",IF('BD6'!J184=96,"COMERCIAL","G_Finan")))))</f>
        <v/>
      </c>
      <c r="L184" s="49" t="n">
        <v>85.47</v>
      </c>
      <c r="M184" s="37" t="n"/>
      <c r="N184" s="51" t="n"/>
      <c r="O184" s="51" t="n"/>
    </row>
    <row r="185">
      <c r="A185" s="10">
        <f>IFERROR(VLOOKUP(BD[[#This Row],[BK]],DICT[[EEFF]:[Ppto]],2,FALSE),"No Encontrado")</f>
        <v/>
      </c>
      <c r="B185" s="54">
        <f>MID(BD[[#This Row],[SUC]],2,1)&amp;"-"&amp;BD[[#This Row],[CC]]&amp;"-"&amp;BD[[#This Row],[REGI_RES]]&amp;"-"&amp;MID(BD[[#This Row],[CTA]],1,9)</f>
        <v/>
      </c>
      <c r="C185" t="inlineStr">
        <is>
          <t>651060001 - SEGURO COMPLEMENTARIO DE TRABAJO DE RIESGO - PENSION</t>
        </is>
      </c>
      <c r="D185" s="54">
        <f>TRIM(MID('BD6'!E185,3,2))</f>
        <v/>
      </c>
      <c r="E185" s="33" t="inlineStr">
        <is>
          <t xml:space="preserve">  01 - 3 - o/s:/Cmppag:(01)F22900073204/749</t>
        </is>
      </c>
      <c r="F185" s="34" t="n">
        <v>45905</v>
      </c>
      <c r="G185" s="54">
        <f>IF(MID(BD[[#This Row],[Suc - Tipo - Nro]],8,2)="11",LEFT(BD[[#This Row],[REGIMEN]], 1) &amp; LEFT(RIGHT(BD[[#This Row],[REGIMEN]], LEN(BD[[#This Row],[REGIMEN]]) - FIND(" ", BD[[#This Row],[REGIMEN]])), 1),"")</f>
        <v/>
      </c>
      <c r="H185" s="54">
        <f>IF(MID(BD[[#This Row],[Suc - Tipo - Nro]],8,2)="11",TRIM(RIGHT(SUBSTITUTE(BD[[#This Row],[Glosa / Proveedor]]," ",REPT(" ",LEN(BD[[#This Row],[Glosa / Proveedor]]))),LEN(BD[[#This Row],[Glosa / Proveedor]])*2)),"")</f>
        <v/>
      </c>
      <c r="I185" s="33" t="inlineStr">
        <is>
          <t>LA POSITIVA VIDA SEGUROS Y REASEGUROS PAGO DE SEGURO COMPLEMENTARIO DE TRABAJO DE RIESGO (SCTR) PARA EL PERSONAL, EMPLEADO Y OBRERO DE SEDE CENTRAL, COMERCIAL Y OFCINAS ZONALES DE LA EPS EMAPA SAN MARTIN S.A. PARA EL PERIODO 19-08-25 AL 19-09-25.</t>
        </is>
      </c>
      <c r="J185" s="35" t="n">
        <v>95</v>
      </c>
      <c r="K185" s="36">
        <f>IF('BD6'!J185=90,"AGUA",IF('BD6'!J185=91,"ALCANTARILLADO",IF('BD6'!J185=93,"ALCANTARILLADO",IF('BD6'!J185=95,"ADMIN",IF('BD6'!J185=96,"COMERCIAL","G_Finan")))))</f>
        <v/>
      </c>
      <c r="L185" s="40" t="n">
        <v>12.47</v>
      </c>
      <c r="M185" s="37" t="n"/>
      <c r="N185" s="51" t="n"/>
      <c r="O185" s="51" t="n"/>
    </row>
    <row r="186">
      <c r="A186" s="10">
        <f>IFERROR(VLOOKUP(BD[[#This Row],[BK]],DICT[[EEFF]:[Ppto]],2,FALSE),"No Encontrado")</f>
        <v/>
      </c>
      <c r="B186" s="54">
        <f>MID(BD[[#This Row],[SUC]],2,1)&amp;"-"&amp;BD[[#This Row],[CC]]&amp;"-"&amp;BD[[#This Row],[REGI_RES]]&amp;"-"&amp;MID(BD[[#This Row],[CTA]],1,9)</f>
        <v/>
      </c>
      <c r="C186" t="inlineStr">
        <is>
          <t>651060001 - SEGURO COMPLEMENTARIO DE TRABAJO DE RIESGO - PENSION</t>
        </is>
      </c>
      <c r="D186" s="54">
        <f>TRIM(MID('BD6'!E186,3,2))</f>
        <v/>
      </c>
      <c r="E186" s="33" t="inlineStr">
        <is>
          <t xml:space="preserve">  01 - 3 - o/s:/Cmppag:(01)F22900073204/749</t>
        </is>
      </c>
      <c r="F186" s="34" t="n">
        <v>45905</v>
      </c>
      <c r="G186" s="54">
        <f>IF(MID(BD[[#This Row],[Suc - Tipo - Nro]],8,2)="11",LEFT(BD[[#This Row],[REGIMEN]], 1) &amp; LEFT(RIGHT(BD[[#This Row],[REGIMEN]], LEN(BD[[#This Row],[REGIMEN]]) - FIND(" ", BD[[#This Row],[REGIMEN]])), 1),"")</f>
        <v/>
      </c>
      <c r="H186" s="54">
        <f>IF(MID(BD[[#This Row],[Suc - Tipo - Nro]],8,2)="11",TRIM(RIGHT(SUBSTITUTE(BD[[#This Row],[Glosa / Proveedor]]," ",REPT(" ",LEN(BD[[#This Row],[Glosa / Proveedor]]))),LEN(BD[[#This Row],[Glosa / Proveedor]])*2)),"")</f>
        <v/>
      </c>
      <c r="I186" s="33" t="inlineStr">
        <is>
          <t>LA POSITIVA VIDA SEGUROS Y REASEGUROS PAGO DE SEGURO COMPLEMENTARIO DE TRABAJO DE RIESGO (SCTR) PARA EL PERSONAL, EMPLEADO Y OBRERO DE SEDE CENTRAL, COMERCIAL Y OFCINAS ZONALES DE LA EPS EMAPA SAN MARTIN S.A. PARA EL PERIODO 19-08-25 AL 19-09-25.</t>
        </is>
      </c>
      <c r="J186" s="35" t="n">
        <v>95</v>
      </c>
      <c r="K186" s="36">
        <f>IF('BD6'!J186=90,"AGUA",IF('BD6'!J186=91,"ALCANTARILLADO",IF('BD6'!J186=93,"ALCANTARILLADO",IF('BD6'!J186=95,"ADMIN",IF('BD6'!J186=96,"COMERCIAL","G_Finan")))))</f>
        <v/>
      </c>
      <c r="L186" s="40" t="n">
        <v>23.65</v>
      </c>
      <c r="M186" s="37" t="n"/>
      <c r="N186" s="51" t="n"/>
      <c r="O186" s="51" t="n"/>
    </row>
    <row r="187">
      <c r="A187">
        <f>IFERROR(VLOOKUP(BD[[#This Row],[BK]],DICT[[EEFF]:[Ppto]],2,FALSE),"No Encontrado")</f>
        <v/>
      </c>
      <c r="B187">
        <f>MID(BD[[#This Row],[SUC]],2,1)&amp;"-"&amp;BD[[#This Row],[CC]]&amp;"-"&amp;BD[[#This Row],[REGI_RES]]&amp;"-"&amp;MID(BD[[#This Row],[CTA]],1,9)</f>
        <v/>
      </c>
      <c r="C187" t="inlineStr">
        <is>
          <t>651060001 - SEGURO COMPLEMENTARIO DE TRABAJO DE RIESGO - PENSION</t>
        </is>
      </c>
      <c r="D187">
        <f>TRIM(MID('BD6'!E187,3,2))</f>
        <v/>
      </c>
      <c r="E187" s="33" t="inlineStr">
        <is>
          <t xml:space="preserve">  01 - 3 - o/s:/Cmppag:(01)F22900073204/749</t>
        </is>
      </c>
      <c r="F187" s="32" t="n">
        <v>45905</v>
      </c>
      <c r="G187">
        <f>IF(MID(BD[[#This Row],[Suc - Tipo - Nro]],8,2)="11",LEFT(BD[[#This Row],[REGIMEN]], 1) &amp; LEFT(RIGHT(BD[[#This Row],[REGIMEN]], LEN(BD[[#This Row],[REGIMEN]]) - FIND(" ", BD[[#This Row],[REGIMEN]])), 1),"")</f>
        <v/>
      </c>
      <c r="H187">
        <f>IF(MID(BD[[#This Row],[Suc - Tipo - Nro]],8,2)="11",TRIM(RIGHT(SUBSTITUTE(BD[[#This Row],[Glosa / Proveedor]]," ",REPT(" ",LEN(BD[[#This Row],[Glosa / Proveedor]]))),LEN(BD[[#This Row],[Glosa / Proveedor]])*2)),"")</f>
        <v/>
      </c>
      <c r="I187" s="31" t="inlineStr">
        <is>
          <t>LA POSITIVA VIDA SEGUROS Y REASEGUROS PAGO DE SEGURO COMPLEMENTARIO DE TRABAJO DE RIESGO (SCTR) PARA EL PERSONAL, EMPLEADO Y OBRERO DE SEDE CENTRAL, COMERCIAL Y OFCINAS ZONALES DE LA EPS EMAPA SAN MARTIN S.A. PARA EL PERIODO 19-08-25 AL 19-09-25.</t>
        </is>
      </c>
      <c r="J187" s="38" t="n">
        <v>95</v>
      </c>
      <c r="K187" s="22">
        <f>IF('BD6'!J187=90,"AGUA",IF('BD6'!J187=91,"ALCANTARILLADO",IF('BD6'!J187=93,"ALCANTARILLADO",IF('BD6'!J187=95,"ADMIN",IF('BD6'!J187=96,"COMERCIAL","G_Finan")))))</f>
        <v/>
      </c>
      <c r="L187" s="49" t="n">
        <v>68.2</v>
      </c>
      <c r="M187" s="37" t="n"/>
      <c r="N187" s="51" t="n"/>
      <c r="O187" s="51" t="n"/>
    </row>
    <row r="188">
      <c r="A188">
        <f>IFERROR(VLOOKUP(BD[[#This Row],[BK]],DICT[[EEFF]:[Ppto]],2,FALSE),"No Encontrado")</f>
        <v/>
      </c>
      <c r="B188">
        <f>MID(BD[[#This Row],[SUC]],2,1)&amp;"-"&amp;BD[[#This Row],[CC]]&amp;"-"&amp;BD[[#This Row],[REGI_RES]]&amp;"-"&amp;MID(BD[[#This Row],[CTA]],1,9)</f>
        <v/>
      </c>
      <c r="C188" t="inlineStr">
        <is>
          <t>651060001 - SEGURO COMPLEMENTARIO DE TRABAJO DE RIESGO - PENSION</t>
        </is>
      </c>
      <c r="D188">
        <f>TRIM(MID('BD6'!E188,3,2))</f>
        <v/>
      </c>
      <c r="E188" s="33" t="inlineStr">
        <is>
          <t xml:space="preserve">  01 - 3 - o/s:/Cmppag:(01)F22900073204/749</t>
        </is>
      </c>
      <c r="F188" s="32" t="n">
        <v>45905</v>
      </c>
      <c r="G188">
        <f>IF(MID(BD[[#This Row],[Suc - Tipo - Nro]],8,2)="11",LEFT(BD[[#This Row],[REGIMEN]], 1) &amp; LEFT(RIGHT(BD[[#This Row],[REGIMEN]], LEN(BD[[#This Row],[REGIMEN]]) - FIND(" ", BD[[#This Row],[REGIMEN]])), 1),"")</f>
        <v/>
      </c>
      <c r="H188">
        <f>IF(MID(BD[[#This Row],[Suc - Tipo - Nro]],8,2)="11",TRIM(RIGHT(SUBSTITUTE(BD[[#This Row],[Glosa / Proveedor]]," ",REPT(" ",LEN(BD[[#This Row],[Glosa / Proveedor]]))),LEN(BD[[#This Row],[Glosa / Proveedor]])*2)),"")</f>
        <v/>
      </c>
      <c r="I188" s="31" t="inlineStr">
        <is>
          <t>LA POSITIVA VIDA SEGUROS Y REASEGUROS PAGO DE SEGURO COMPLEMENTARIO DE TRABAJO DE RIESGO (SCTR) PARA EL PERSONAL, EMPLEADO Y OBRERO DE SEDE CENTRAL, COMERCIAL Y OFCINAS ZONALES DE LA EPS EMAPA SAN MARTIN S.A. PARA EL PERIODO 19-08-25 AL 19-09-25.</t>
        </is>
      </c>
      <c r="J188" s="38" t="n">
        <v>95</v>
      </c>
      <c r="K188" s="22">
        <f>IF('BD6'!J188=90,"AGUA",IF('BD6'!J188=91,"ALCANTARILLADO",IF('BD6'!J188=93,"ALCANTARILLADO",IF('BD6'!J188=95,"ADMIN",IF('BD6'!J188=96,"COMERCIAL","G_Finan")))))</f>
        <v/>
      </c>
      <c r="L188" s="49" t="n">
        <v>63.87</v>
      </c>
      <c r="M188" s="37" t="n"/>
      <c r="N188" s="51" t="n"/>
      <c r="O188" s="51" t="n"/>
    </row>
    <row r="189">
      <c r="A189">
        <f>IFERROR(VLOOKUP(BD[[#This Row],[BK]],DICT[[EEFF]:[Ppto]],2,FALSE),"No Encontrado")</f>
        <v/>
      </c>
      <c r="B189">
        <f>MID(BD[[#This Row],[SUC]],2,1)&amp;"-"&amp;BD[[#This Row],[CC]]&amp;"-"&amp;BD[[#This Row],[REGI_RES]]&amp;"-"&amp;MID(BD[[#This Row],[CTA]],1,9)</f>
        <v/>
      </c>
      <c r="C189" t="inlineStr">
        <is>
          <t>651060001 - SEGURO COMPLEMENTARIO DE TRABAJO DE RIESGO - PENSION</t>
        </is>
      </c>
      <c r="D189">
        <f>TRIM(MID('BD6'!E189,3,2))</f>
        <v/>
      </c>
      <c r="E189" s="33" t="inlineStr">
        <is>
          <t xml:space="preserve">  01 - 3 - o/s:/Cmppag:(01)F22900073204/749</t>
        </is>
      </c>
      <c r="F189" s="32" t="n">
        <v>45905</v>
      </c>
      <c r="G189">
        <f>IF(MID(BD[[#This Row],[Suc - Tipo - Nro]],8,2)="11",LEFT(BD[[#This Row],[REGIMEN]], 1) &amp; LEFT(RIGHT(BD[[#This Row],[REGIMEN]], LEN(BD[[#This Row],[REGIMEN]]) - FIND(" ", BD[[#This Row],[REGIMEN]])), 1),"")</f>
        <v/>
      </c>
      <c r="H189">
        <f>IF(MID(BD[[#This Row],[Suc - Tipo - Nro]],8,2)="11",TRIM(RIGHT(SUBSTITUTE(BD[[#This Row],[Glosa / Proveedor]]," ",REPT(" ",LEN(BD[[#This Row],[Glosa / Proveedor]]))),LEN(BD[[#This Row],[Glosa / Proveedor]])*2)),"")</f>
        <v/>
      </c>
      <c r="I189" s="31" t="inlineStr">
        <is>
          <t>LA POSITIVA VIDA SEGUROS Y REASEGUROS PAGO DE SEGURO COMPLEMENTARIO DE TRABAJO DE RIESGO (SCTR) PARA EL PERSONAL, EMPLEADO Y OBRERO DE SEDE CENTRAL, COMERCIAL Y OFCINAS ZONALES DE LA EPS EMAPA SAN MARTIN S.A. PARA EL PERIODO 19-08-25 AL 19-09-25.</t>
        </is>
      </c>
      <c r="J189" s="38" t="n">
        <v>95</v>
      </c>
      <c r="K189" s="22">
        <f>IF('BD6'!J189=90,"AGUA",IF('BD6'!J189=91,"ALCANTARILLADO",IF('BD6'!J189=93,"ALCANTARILLADO",IF('BD6'!J189=95,"ADMIN",IF('BD6'!J189=96,"COMERCIAL","G_Finan")))))</f>
        <v/>
      </c>
      <c r="L189" s="49" t="n">
        <v>7.87</v>
      </c>
      <c r="M189" s="37" t="n"/>
      <c r="N189" s="51" t="n"/>
      <c r="O189" s="51" t="n"/>
    </row>
    <row r="190">
      <c r="A190">
        <f>IFERROR(VLOOKUP(BD[[#This Row],[BK]],DICT[[EEFF]:[Ppto]],2,FALSE),"No Encontrado")</f>
        <v/>
      </c>
      <c r="B190">
        <f>MID(BD[[#This Row],[SUC]],2,1)&amp;"-"&amp;BD[[#This Row],[CC]]&amp;"-"&amp;BD[[#This Row],[REGI_RES]]&amp;"-"&amp;MID(BD[[#This Row],[CTA]],1,9)</f>
        <v/>
      </c>
      <c r="C190" t="inlineStr">
        <is>
          <t>631401002 - VIATICOS ALIM - EMPLEADOS Y OBREROS</t>
        </is>
      </c>
      <c r="D190">
        <f>TRIM(MID('BD6'!E190,3,2))</f>
        <v/>
      </c>
      <c r="E190" s="33" t="inlineStr">
        <is>
          <t xml:space="preserve">  01 - 6 - 6007</t>
        </is>
      </c>
      <c r="F190" s="32" t="n">
        <v>45908</v>
      </c>
      <c r="G190">
        <f>IF(MID(BD[[#This Row],[Suc - Tipo - Nro]],8,2)="11",LEFT(BD[[#This Row],[REGIMEN]], 1) &amp; LEFT(RIGHT(BD[[#This Row],[REGIMEN]], LEN(BD[[#This Row],[REGIMEN]]) - FIND(" ", BD[[#This Row],[REGIMEN]])), 1),"")</f>
        <v/>
      </c>
      <c r="H190">
        <f>IF(MID(BD[[#This Row],[Suc - Tipo - Nro]],8,2)="11",TRIM(RIGHT(SUBSTITUTE(BD[[#This Row],[Glosa / Proveedor]]," ",REPT(" ",LEN(BD[[#This Row],[Glosa / Proveedor]]))),LEN(BD[[#This Row],[Glosa / Proveedor]])*2)),"")</f>
        <v/>
      </c>
      <c r="I190" s="31" t="inlineStr">
        <is>
          <t>REEMBOLSO A FAVOR DE LUIS GARACIA TAPULLIMA, POR COMISION DE SERVICIOS A PICOTA EL DIA 28.08.2025, INFORME NÂ° 000803-2025-OPAPTAR</t>
        </is>
      </c>
      <c r="J190" s="38" t="n">
        <v>90</v>
      </c>
      <c r="K190" s="22">
        <f>IF('BD6'!J190=90,"AGUA",IF('BD6'!J190=91,"ALCANTARILLADO",IF('BD6'!J190=93,"ALCANTARILLADO",IF('BD6'!J190=95,"ADMIN",IF('BD6'!J190=96,"COMERCIAL","G_Finan")))))</f>
        <v/>
      </c>
      <c r="L190" s="49" t="n">
        <v>75</v>
      </c>
      <c r="M190" s="37" t="n"/>
      <c r="N190" s="51" t="n"/>
      <c r="O190" s="51" t="n"/>
    </row>
    <row r="191">
      <c r="A191">
        <f>IFERROR(VLOOKUP(BD[[#This Row],[BK]],DICT[[EEFF]:[Ppto]],2,FALSE),"No Encontrado")</f>
        <v/>
      </c>
      <c r="B191">
        <f>MID(BD[[#This Row],[SUC]],2,1)&amp;"-"&amp;BD[[#This Row],[CC]]&amp;"-"&amp;BD[[#This Row],[REGI_RES]]&amp;"-"&amp;MID(BD[[#This Row],[CTA]],1,9)</f>
        <v/>
      </c>
      <c r="C191" t="inlineStr">
        <is>
          <t>632110002 - HONORARIOS PROFESIONALES VARIOS</t>
        </is>
      </c>
      <c r="D191">
        <f>TRIM(MID('BD6'!E191,3,2))</f>
        <v/>
      </c>
      <c r="E191" s="33" t="inlineStr">
        <is>
          <t xml:space="preserve">  01 - 3 - o/s:/Cmppag:(02)E001414/599</t>
        </is>
      </c>
      <c r="F191" s="32" t="n">
        <v>45908</v>
      </c>
      <c r="G191">
        <f>IF(MID(BD[[#This Row],[Suc - Tipo - Nro]],8,2)="11",LEFT(BD[[#This Row],[REGIMEN]], 1) &amp; LEFT(RIGHT(BD[[#This Row],[REGIMEN]], LEN(BD[[#This Row],[REGIMEN]]) - FIND(" ", BD[[#This Row],[REGIMEN]])), 1),"")</f>
        <v/>
      </c>
      <c r="H191">
        <f>IF(MID(BD[[#This Row],[Suc - Tipo - Nro]],8,2)="11",TRIM(RIGHT(SUBSTITUTE(BD[[#This Row],[Glosa / Proveedor]]," ",REPT(" ",LEN(BD[[#This Row],[Glosa / Proveedor]]))),LEN(BD[[#This Row],[Glosa / Proveedor]])*2)),"")</f>
        <v/>
      </c>
      <c r="I191" s="31" t="inlineStr">
        <is>
          <t>POMA MONTALVAN NOE MANUEL SEGUNDO ENTREGABLE DEL SERVICIO DE ASESORIA LEGAL ESPECIALIZADA EN EJECUCION Y CONSULTORIA DE OBRAS, EN EL MARCO DE NORMATIVA QUE REGULA LAS CONTRATACIONES ESTALES, A FAVOR DE LA OFICINA DE EJECUCION SUPERVISION Y LIQUIDACION DE OBRAS.</t>
        </is>
      </c>
      <c r="J191" s="38" t="n">
        <v>95</v>
      </c>
      <c r="K191" s="22">
        <f>IF('BD6'!J191=90,"AGUA",IF('BD6'!J191=91,"ALCANTARILLADO",IF('BD6'!J191=93,"ALCANTARILLADO",IF('BD6'!J191=95,"ADMIN",IF('BD6'!J191=96,"COMERCIAL","G_Finan")))))</f>
        <v/>
      </c>
      <c r="L191" s="49" t="n">
        <v>3996</v>
      </c>
      <c r="M191" s="37" t="n"/>
      <c r="N191" s="51" t="n"/>
      <c r="O191" s="51" t="n"/>
    </row>
    <row r="192">
      <c r="A192" s="39">
        <f>IFERROR(VLOOKUP(BD[[#This Row],[BK]],DICT[[EEFF]:[Ppto]],2,FALSE),"No Encontrado")</f>
        <v/>
      </c>
      <c r="B192">
        <f>MID(BD[[#This Row],[SUC]],2,1)&amp;"-"&amp;BD[[#This Row],[CC]]&amp;"-"&amp;BD[[#This Row],[REGI_RES]]&amp;"-"&amp;MID(BD[[#This Row],[CTA]],1,9)</f>
        <v/>
      </c>
      <c r="C192" t="inlineStr">
        <is>
          <t>635210000 - EDIFICIOS</t>
        </is>
      </c>
      <c r="D192">
        <f>TRIM(MID('BD6'!E192,3,2))</f>
        <v/>
      </c>
      <c r="E192" s="33" t="inlineStr">
        <is>
          <t xml:space="preserve">  05 - 3 - o/s:/Cmppag:(10)16830250183173/94</t>
        </is>
      </c>
      <c r="F192" s="34" t="n">
        <v>45908</v>
      </c>
      <c r="G192">
        <f>IF(MID(BD[[#This Row],[Suc - Tipo - Nro]],8,2)="11",LEFT(BD[[#This Row],[REGIMEN]], 1) &amp; LEFT(RIGHT(BD[[#This Row],[REGIMEN]], LEN(BD[[#This Row],[REGIMEN]]) - FIND(" ", BD[[#This Row],[REGIMEN]])), 1),"")</f>
        <v/>
      </c>
      <c r="H192">
        <f>IF(MID(BD[[#This Row],[Suc - Tipo - Nro]],8,2)="11",TRIM(RIGHT(SUBSTITUTE(BD[[#This Row],[Glosa / Proveedor]]," ",REPT(" ",LEN(BD[[#This Row],[Glosa / Proveedor]]))),LEN(BD[[#This Row],[Glosa / Proveedor]])*2)),"")</f>
        <v/>
      </c>
      <c r="I192" s="33" t="inlineStr">
        <is>
          <t>REATEGUI AGUILAR JOSE ISAIAS PRESTACIÃ“N DE SERVICIO, ALQUILER DE LOCAL PARA LA OFICINA COMERCIAL Y ADMINISTRATIVA DE LA OFICINA ZONAL DE LAMAS, CORRESPONDIENTE AL MES DE SEPTIEMBRE DEL 2025</t>
        </is>
      </c>
      <c r="J192" s="35" t="n">
        <v>95</v>
      </c>
      <c r="K192" s="22">
        <f>IF('BD6'!J192=90,"AGUA",IF('BD6'!J192=91,"ALCANTARILLADO",IF('BD6'!J192=93,"ALCANTARILLADO",IF('BD6'!J192=95,"ADMIN",IF('BD6'!J192=96,"COMERCIAL","G_Finan")))))</f>
        <v/>
      </c>
      <c r="L192" s="49" t="n">
        <v>900</v>
      </c>
      <c r="M192" s="37" t="n"/>
      <c r="N192" s="51" t="n"/>
      <c r="O192" s="51" t="n"/>
    </row>
    <row r="193">
      <c r="A193" s="10">
        <f>IFERROR(VLOOKUP(BD[[#This Row],[BK]],DICT[[EEFF]:[Ppto]],2,FALSE),"No Encontrado")</f>
        <v/>
      </c>
      <c r="B193" s="54">
        <f>MID(BD[[#This Row],[SUC]],2,1)&amp;"-"&amp;BD[[#This Row],[CC]]&amp;"-"&amp;BD[[#This Row],[REGI_RES]]&amp;"-"&amp;MID(BD[[#This Row],[CTA]],1,9)</f>
        <v/>
      </c>
      <c r="C193" t="inlineStr">
        <is>
          <t>635210000 - EDIFICIOS</t>
        </is>
      </c>
      <c r="D193" s="54">
        <f>TRIM(MID('BD6'!E193,3,2))</f>
        <v/>
      </c>
      <c r="E193" s="33" t="inlineStr">
        <is>
          <t xml:space="preserve">  05 - 3 - o/s:/Cmppag:(10)16830250183173/94</t>
        </is>
      </c>
      <c r="F193" s="34" t="n">
        <v>45908</v>
      </c>
      <c r="G193" s="54">
        <f>IF(MID(BD[[#This Row],[Suc - Tipo - Nro]],8,2)="11",LEFT(BD[[#This Row],[REGIMEN]], 1) &amp; LEFT(RIGHT(BD[[#This Row],[REGIMEN]], LEN(BD[[#This Row],[REGIMEN]]) - FIND(" ", BD[[#This Row],[REGIMEN]])), 1),"")</f>
        <v/>
      </c>
      <c r="H193" s="54">
        <f>IF(MID(BD[[#This Row],[Suc - Tipo - Nro]],8,2)="11",TRIM(RIGHT(SUBSTITUTE(BD[[#This Row],[Glosa / Proveedor]]," ",REPT(" ",LEN(BD[[#This Row],[Glosa / Proveedor]]))),LEN(BD[[#This Row],[Glosa / Proveedor]])*2)),"")</f>
        <v/>
      </c>
      <c r="I193" s="33" t="inlineStr">
        <is>
          <t>REATEGUI AGUILAR JOSE ISAIAS PRESTACIÃ“N DE SERVICIO, ALQUILER DE LOCAL PARA LA OFICINA COMERCIAL Y ADMINISTRATIVA DE LA OFICINA ZONAL DE LAMAS, CORRESPONDIENTE AL MES DE SEPTIEMBRE DEL 2025</t>
        </is>
      </c>
      <c r="J193" s="35" t="n">
        <v>96</v>
      </c>
      <c r="K193" s="36">
        <f>IF('BD6'!J193=90,"AGUA",IF('BD6'!J193=91,"ALCANTARILLADO",IF('BD6'!J193=93,"ALCANTARILLADO",IF('BD6'!J193=95,"ADMIN",IF('BD6'!J193=96,"COMERCIAL","G_Finan")))))</f>
        <v/>
      </c>
      <c r="L193" s="40" t="n">
        <v>900</v>
      </c>
      <c r="M193" s="37" t="n"/>
      <c r="N193" s="51" t="n"/>
      <c r="O193" s="51" t="n"/>
    </row>
    <row r="194">
      <c r="A194" s="10">
        <f>IFERROR(VLOOKUP(BD[[#This Row],[BK]],DICT[[EEFF]:[Ppto]],2,FALSE),"No Encontrado")</f>
        <v/>
      </c>
      <c r="B194" s="54">
        <f>MID(BD[[#This Row],[SUC]],2,1)&amp;"-"&amp;BD[[#This Row],[CC]]&amp;"-"&amp;BD[[#This Row],[REGI_RES]]&amp;"-"&amp;MID(BD[[#This Row],[CTA]],1,9)</f>
        <v/>
      </c>
      <c r="C194" t="inlineStr">
        <is>
          <t>638800002 - REUBICACION DE CONEXIONES DE AGUA</t>
        </is>
      </c>
      <c r="D194" s="54">
        <f>TRIM(MID('BD6'!E194,3,2))</f>
        <v/>
      </c>
      <c r="E194" s="33" t="inlineStr">
        <is>
          <t xml:space="preserve">  01 - 3 - o/s:/Cmppag:(01)F001144/768</t>
        </is>
      </c>
      <c r="F194" s="34" t="n">
        <v>45908</v>
      </c>
      <c r="G194" s="54">
        <f>IF(MID(BD[[#This Row],[Suc - Tipo - Nro]],8,2)="11",LEFT(BD[[#This Row],[REGIMEN]], 1) &amp; LEFT(RIGHT(BD[[#This Row],[REGIMEN]], LEN(BD[[#This Row],[REGIMEN]]) - FIND(" ", BD[[#This Row],[REGIMEN]])), 1),"")</f>
        <v/>
      </c>
      <c r="H194" s="54">
        <f>IF(MID(BD[[#This Row],[Suc - Tipo - Nro]],8,2)="11",TRIM(RIGHT(SUBSTITUTE(BD[[#This Row],[Glosa / Proveedor]]," ",REPT(" ",LEN(BD[[#This Row],[Glosa / Proveedor]]))),LEN(BD[[#This Row],[Glosa / Proveedor]])*2)),"")</f>
        <v/>
      </c>
      <c r="I194" s="33" t="inlineStr">
        <is>
          <t>CONSORCIO FERANA E.I.R.L. SERVICIO DE INSTALACION DE CONEXIONESDOMICILIARIAS DE AGUA Y DESAGUE,CORRESPONDIENTE AL MES DE JULIO DE 2025</t>
        </is>
      </c>
      <c r="J194" s="35" t="n">
        <v>96</v>
      </c>
      <c r="K194" s="36">
        <f>IF('BD6'!J194=90,"AGUA",IF('BD6'!J194=91,"ALCANTARILLADO",IF('BD6'!J194=93,"ALCANTARILLADO",IF('BD6'!J194=95,"ADMIN",IF('BD6'!J194=96,"COMERCIAL","G_Finan")))))</f>
        <v/>
      </c>
      <c r="L194" s="40" t="n">
        <v>2640</v>
      </c>
      <c r="M194" s="40" t="n"/>
      <c r="N194" s="51" t="n"/>
      <c r="O194" s="51" t="n"/>
    </row>
    <row r="195">
      <c r="A195">
        <f>IFERROR(VLOOKUP(BD[[#This Row],[BK]],DICT[[EEFF]:[Ppto]],2,FALSE),"No Encontrado")</f>
        <v/>
      </c>
      <c r="B195">
        <f>MID(BD[[#This Row],[SUC]],2,1)&amp;"-"&amp;BD[[#This Row],[CC]]&amp;"-"&amp;BD[[#This Row],[REGI_RES]]&amp;"-"&amp;MID(BD[[#This Row],[CTA]],1,9)</f>
        <v/>
      </c>
      <c r="C195" t="inlineStr">
        <is>
          <t>638800005 - REUBICACION DE CONEXIONES DE ALCANTARILLADO</t>
        </is>
      </c>
      <c r="D195">
        <f>TRIM(MID('BD6'!E195,3,2))</f>
        <v/>
      </c>
      <c r="E195" s="33" t="inlineStr">
        <is>
          <t xml:space="preserve">  01 - 3 - o/s:/Cmppag:(01)F001144/768</t>
        </is>
      </c>
      <c r="F195" s="32" t="n">
        <v>45908</v>
      </c>
      <c r="G195">
        <f>IF(MID(BD[[#This Row],[Suc - Tipo - Nro]],8,2)="11",LEFT(BD[[#This Row],[REGIMEN]], 1) &amp; LEFT(RIGHT(BD[[#This Row],[REGIMEN]], LEN(BD[[#This Row],[REGIMEN]]) - FIND(" ", BD[[#This Row],[REGIMEN]])), 1),"")</f>
        <v/>
      </c>
      <c r="H195">
        <f>IF(MID(BD[[#This Row],[Suc - Tipo - Nro]],8,2)="11",TRIM(RIGHT(SUBSTITUTE(BD[[#This Row],[Glosa / Proveedor]]," ",REPT(" ",LEN(BD[[#This Row],[Glosa / Proveedor]]))),LEN(BD[[#This Row],[Glosa / Proveedor]])*2)),"")</f>
        <v/>
      </c>
      <c r="I195" s="31" t="inlineStr">
        <is>
          <t>CONSORCIO FERANA E.I.R.L. SERVICIO DE INSTALACION DE CONEXIONESDOMICILIARIAS DE AGUA Y DESAGUE,CORRESPONDIENTE AL MES DE JULIO DE 2025</t>
        </is>
      </c>
      <c r="J195" s="38" t="n">
        <v>96</v>
      </c>
      <c r="K195" s="22">
        <f>IF('BD6'!J195=90,"AGUA",IF('BD6'!J195=91,"ALCANTARILLADO",IF('BD6'!J195=93,"ALCANTARILLADO",IF('BD6'!J195=95,"ADMIN",IF('BD6'!J195=96,"COMERCIAL","G_Finan")))))</f>
        <v/>
      </c>
      <c r="L195" s="49" t="n">
        <v>410</v>
      </c>
      <c r="M195" s="37" t="n"/>
      <c r="N195" s="51" t="n"/>
      <c r="O195" s="51" t="n"/>
    </row>
    <row r="196">
      <c r="A196">
        <f>IFERROR(VLOOKUP(BD[[#This Row],[BK]],DICT[[EEFF]:[Ppto]],2,FALSE),"No Encontrado")</f>
        <v/>
      </c>
      <c r="B196">
        <f>MID(BD[[#This Row],[SUC]],2,1)&amp;"-"&amp;BD[[#This Row],[CC]]&amp;"-"&amp;BD[[#This Row],[REGI_RES]]&amp;"-"&amp;MID(BD[[#This Row],[CTA]],1,9)</f>
        <v/>
      </c>
      <c r="C196" t="inlineStr">
        <is>
          <t>638800011 - CONEXIONES DOMICILIARIAS AGUA</t>
        </is>
      </c>
      <c r="D196">
        <f>TRIM(MID('BD6'!E196,3,2))</f>
        <v/>
      </c>
      <c r="E196" s="33" t="inlineStr">
        <is>
          <t xml:space="preserve">  01 - 3 - o/s:/Cmppag:(01)F001144/768</t>
        </is>
      </c>
      <c r="F196" s="32" t="n">
        <v>45908</v>
      </c>
      <c r="G196">
        <f>IF(MID(BD[[#This Row],[Suc - Tipo - Nro]],8,2)="11",LEFT(BD[[#This Row],[REGIMEN]], 1) &amp; LEFT(RIGHT(BD[[#This Row],[REGIMEN]], LEN(BD[[#This Row],[REGIMEN]]) - FIND(" ", BD[[#This Row],[REGIMEN]])), 1),"")</f>
        <v/>
      </c>
      <c r="H196">
        <f>IF(MID(BD[[#This Row],[Suc - Tipo - Nro]],8,2)="11",TRIM(RIGHT(SUBSTITUTE(BD[[#This Row],[Glosa / Proveedor]]," ",REPT(" ",LEN(BD[[#This Row],[Glosa / Proveedor]]))),LEN(BD[[#This Row],[Glosa / Proveedor]])*2)),"")</f>
        <v/>
      </c>
      <c r="I196" s="31" t="inlineStr">
        <is>
          <t>CONSORCIO FERANA E.I.R.L. SERVICIO DE INSTALACION DE CONEXIONESDOMICILIARIAS DE AGUA Y DESAGUE,CORRESPONDIENTE AL MES DE JULIO DE 2025</t>
        </is>
      </c>
      <c r="J196" s="38" t="n">
        <v>96</v>
      </c>
      <c r="K196" s="22">
        <f>IF('BD6'!J196=90,"AGUA",IF('BD6'!J196=91,"ALCANTARILLADO",IF('BD6'!J196=93,"ALCANTARILLADO",IF('BD6'!J196=95,"ADMIN",IF('BD6'!J196=96,"COMERCIAL","G_Finan")))))</f>
        <v/>
      </c>
      <c r="L196" s="49" t="n">
        <v>75</v>
      </c>
      <c r="M196" s="37" t="n"/>
      <c r="N196" s="51" t="n"/>
      <c r="O196" s="51" t="n"/>
    </row>
    <row r="197">
      <c r="A197">
        <f>IFERROR(VLOOKUP(BD[[#This Row],[BK]],DICT[[EEFF]:[Ppto]],2,FALSE),"No Encontrado")</f>
        <v/>
      </c>
      <c r="B197">
        <f>MID(BD[[#This Row],[SUC]],2,1)&amp;"-"&amp;BD[[#This Row],[CC]]&amp;"-"&amp;BD[[#This Row],[REGI_RES]]&amp;"-"&amp;MID(BD[[#This Row],[CTA]],1,9)</f>
        <v/>
      </c>
      <c r="C197" t="inlineStr">
        <is>
          <t>638800011 - CONEXIONES DOMICILIARIAS AGUA</t>
        </is>
      </c>
      <c r="D197">
        <f>TRIM(MID('BD6'!E197,3,2))</f>
        <v/>
      </c>
      <c r="E197" s="33" t="inlineStr">
        <is>
          <t xml:space="preserve">  01 - 3 - o/s:/Cmppag:(01)F001144/768</t>
        </is>
      </c>
      <c r="F197" s="32" t="n">
        <v>45908</v>
      </c>
      <c r="G197">
        <f>IF(MID(BD[[#This Row],[Suc - Tipo - Nro]],8,2)="11",LEFT(BD[[#This Row],[REGIMEN]], 1) &amp; LEFT(RIGHT(BD[[#This Row],[REGIMEN]], LEN(BD[[#This Row],[REGIMEN]]) - FIND(" ", BD[[#This Row],[REGIMEN]])), 1),"")</f>
        <v/>
      </c>
      <c r="H197">
        <f>IF(MID(BD[[#This Row],[Suc - Tipo - Nro]],8,2)="11",TRIM(RIGHT(SUBSTITUTE(BD[[#This Row],[Glosa / Proveedor]]," ",REPT(" ",LEN(BD[[#This Row],[Glosa / Proveedor]]))),LEN(BD[[#This Row],[Glosa / Proveedor]])*2)),"")</f>
        <v/>
      </c>
      <c r="I197" s="31" t="inlineStr">
        <is>
          <t>CONSORCIO FERANA E.I.R.L. SERVICIO DE INSTALACION DE CONEXIONESDOMICILIARIAS DE AGUA Y DESAGUE,CORRESPONDIENTE AL MES DE JULIO DE 2025</t>
        </is>
      </c>
      <c r="J197" s="38" t="n">
        <v>96</v>
      </c>
      <c r="K197" s="22">
        <f>IF('BD6'!J197=90,"AGUA",IF('BD6'!J197=91,"ALCANTARILLADO",IF('BD6'!J197=93,"ALCANTARILLADO",IF('BD6'!J197=95,"ADMIN",IF('BD6'!J197=96,"COMERCIAL","G_Finan")))))</f>
        <v/>
      </c>
      <c r="L197" s="49" t="n">
        <v>2000</v>
      </c>
      <c r="M197" s="37" t="n"/>
      <c r="N197" s="51" t="n"/>
      <c r="O197" s="51" t="n"/>
    </row>
    <row r="198">
      <c r="A198" s="39">
        <f>IFERROR(VLOOKUP(BD[[#This Row],[BK]],DICT[[EEFF]:[Ppto]],2,FALSE),"No Encontrado")</f>
        <v/>
      </c>
      <c r="B198">
        <f>MID(BD[[#This Row],[SUC]],2,1)&amp;"-"&amp;BD[[#This Row],[CC]]&amp;"-"&amp;BD[[#This Row],[REGI_RES]]&amp;"-"&amp;MID(BD[[#This Row],[CTA]],1,9)</f>
        <v/>
      </c>
      <c r="C198" t="inlineStr">
        <is>
          <t>638800011 - CONEXIONES DOMICILIARIAS AGUA</t>
        </is>
      </c>
      <c r="D198">
        <f>TRIM(MID('BD6'!E198,3,2))</f>
        <v/>
      </c>
      <c r="E198" s="33" t="inlineStr">
        <is>
          <t xml:space="preserve">  01 - 3 - o/s:/Cmppag:(01)F001144/768</t>
        </is>
      </c>
      <c r="F198" s="34" t="n">
        <v>45908</v>
      </c>
      <c r="G198">
        <f>IF(MID(BD[[#This Row],[Suc - Tipo - Nro]],8,2)="11",LEFT(BD[[#This Row],[REGIMEN]], 1) &amp; LEFT(RIGHT(BD[[#This Row],[REGIMEN]], LEN(BD[[#This Row],[REGIMEN]]) - FIND(" ", BD[[#This Row],[REGIMEN]])), 1),"")</f>
        <v/>
      </c>
      <c r="H198">
        <f>IF(MID(BD[[#This Row],[Suc - Tipo - Nro]],8,2)="11",TRIM(RIGHT(SUBSTITUTE(BD[[#This Row],[Glosa / Proveedor]]," ",REPT(" ",LEN(BD[[#This Row],[Glosa / Proveedor]]))),LEN(BD[[#This Row],[Glosa / Proveedor]])*2)),"")</f>
        <v/>
      </c>
      <c r="I198" s="33" t="inlineStr">
        <is>
          <t>CONSORCIO FERANA E.I.R.L. SERVICIO DE INSTALACION DE CONEXIONESDOMICILIARIAS DE AGUA Y DESAGUE,CORRESPONDIENTE AL MES DE JULIO DE 2025</t>
        </is>
      </c>
      <c r="J198" s="35" t="n">
        <v>96</v>
      </c>
      <c r="K198" s="22">
        <f>IF('BD6'!J198=90,"AGUA",IF('BD6'!J198=91,"ALCANTARILLADO",IF('BD6'!J198=93,"ALCANTARILLADO",IF('BD6'!J198=95,"ADMIN",IF('BD6'!J198=96,"COMERCIAL","G_Finan")))))</f>
        <v/>
      </c>
      <c r="L198" s="49" t="n">
        <v>200</v>
      </c>
      <c r="M198" s="37" t="n"/>
      <c r="N198" s="51" t="n"/>
      <c r="O198" s="51" t="n"/>
    </row>
    <row r="199">
      <c r="A199" s="39">
        <f>IFERROR(VLOOKUP(BD[[#This Row],[BK]],DICT[[EEFF]:[Ppto]],2,FALSE),"No Encontrado")</f>
        <v/>
      </c>
      <c r="B199">
        <f>MID(BD[[#This Row],[SUC]],2,1)&amp;"-"&amp;BD[[#This Row],[CC]]&amp;"-"&amp;BD[[#This Row],[REGI_RES]]&amp;"-"&amp;MID(BD[[#This Row],[CTA]],1,9)</f>
        <v/>
      </c>
      <c r="C199" t="inlineStr">
        <is>
          <t>638800011 - CONEXIONES DOMICILIARIAS AGUA</t>
        </is>
      </c>
      <c r="D199">
        <f>TRIM(MID('BD6'!E199,3,2))</f>
        <v/>
      </c>
      <c r="E199" s="33" t="inlineStr">
        <is>
          <t xml:space="preserve">  01 - 3 - o/s:/Cmppag:(01)F001144/768</t>
        </is>
      </c>
      <c r="F199" s="34" t="n">
        <v>45908</v>
      </c>
      <c r="G199">
        <f>IF(MID(BD[[#This Row],[Suc - Tipo - Nro]],8,2)="11",LEFT(BD[[#This Row],[REGIMEN]], 1) &amp; LEFT(RIGHT(BD[[#This Row],[REGIMEN]], LEN(BD[[#This Row],[REGIMEN]]) - FIND(" ", BD[[#This Row],[REGIMEN]])), 1),"")</f>
        <v/>
      </c>
      <c r="H199">
        <f>IF(MID(BD[[#This Row],[Suc - Tipo - Nro]],8,2)="11",TRIM(RIGHT(SUBSTITUTE(BD[[#This Row],[Glosa / Proveedor]]," ",REPT(" ",LEN(BD[[#This Row],[Glosa / Proveedor]]))),LEN(BD[[#This Row],[Glosa / Proveedor]])*2)),"")</f>
        <v/>
      </c>
      <c r="I199" s="33" t="inlineStr">
        <is>
          <t>CONSORCIO FERANA E.I.R.L. SERVICIO DE INSTALACION DE CONEXIONESDOMICILIARIAS DE AGUA Y DESAGUE,CORRESPONDIENTE AL MES DE JULIO DE 2025</t>
        </is>
      </c>
      <c r="J199" s="35" t="n">
        <v>96</v>
      </c>
      <c r="K199" s="22">
        <f>IF('BD6'!J199=90,"AGUA",IF('BD6'!J199=91,"ALCANTARILLADO",IF('BD6'!J199=93,"ALCANTARILLADO",IF('BD6'!J199=95,"ADMIN",IF('BD6'!J199=96,"COMERCIAL","G_Finan")))))</f>
        <v/>
      </c>
      <c r="L199" s="49" t="n">
        <v>580</v>
      </c>
      <c r="M199" s="37" t="n"/>
      <c r="N199" s="51" t="n"/>
      <c r="O199" s="51" t="n"/>
    </row>
    <row r="200">
      <c r="A200" s="10">
        <f>IFERROR(VLOOKUP(BD[[#This Row],[BK]],DICT[[EEFF]:[Ppto]],2,FALSE),"No Encontrado")</f>
        <v/>
      </c>
      <c r="B200" s="54">
        <f>MID(BD[[#This Row],[SUC]],2,1)&amp;"-"&amp;BD[[#This Row],[CC]]&amp;"-"&amp;BD[[#This Row],[REGI_RES]]&amp;"-"&amp;MID(BD[[#This Row],[CTA]],1,9)</f>
        <v/>
      </c>
      <c r="C200" t="inlineStr">
        <is>
          <t>638800011 - CONEXIONES DOMICILIARIAS AGUA</t>
        </is>
      </c>
      <c r="D200" s="54">
        <f>TRIM(MID('BD6'!E200,3,2))</f>
        <v/>
      </c>
      <c r="E200" s="33" t="inlineStr">
        <is>
          <t xml:space="preserve">  01 - 3 - o/s:/Cmppag:(01)F001144/768</t>
        </is>
      </c>
      <c r="F200" s="34" t="n">
        <v>45908</v>
      </c>
      <c r="G200" s="54">
        <f>IF(MID(BD[[#This Row],[Suc - Tipo - Nro]],8,2)="11",LEFT(BD[[#This Row],[REGIMEN]], 1) &amp; LEFT(RIGHT(BD[[#This Row],[REGIMEN]], LEN(BD[[#This Row],[REGIMEN]]) - FIND(" ", BD[[#This Row],[REGIMEN]])), 1),"")</f>
        <v/>
      </c>
      <c r="H200" s="54">
        <f>IF(MID(BD[[#This Row],[Suc - Tipo - Nro]],8,2)="11",TRIM(RIGHT(SUBSTITUTE(BD[[#This Row],[Glosa / Proveedor]]," ",REPT(" ",LEN(BD[[#This Row],[Glosa / Proveedor]]))),LEN(BD[[#This Row],[Glosa / Proveedor]])*2)),"")</f>
        <v/>
      </c>
      <c r="I200" s="33" t="inlineStr">
        <is>
          <t>CONSORCIO FERANA E.I.R.L. SERVICIO DE INSTALACION DE CONEXIONESDOMICILIARIAS DE AGUA Y DESAGUE,CORRESPONDIENTE AL MES DE JULIO DE 2025</t>
        </is>
      </c>
      <c r="J200" s="35" t="n">
        <v>96</v>
      </c>
      <c r="K200" s="36">
        <f>IF('BD6'!J200=90,"AGUA",IF('BD6'!J200=91,"ALCANTARILLADO",IF('BD6'!J200=93,"ALCANTARILLADO",IF('BD6'!J200=95,"ADMIN",IF('BD6'!J200=96,"COMERCIAL","G_Finan")))))</f>
        <v/>
      </c>
      <c r="L200" s="40" t="n">
        <v>280</v>
      </c>
      <c r="M200" s="37" t="n"/>
      <c r="N200" s="51" t="n"/>
      <c r="O200" s="51" t="n"/>
    </row>
    <row r="201">
      <c r="A201" s="10">
        <f>IFERROR(VLOOKUP(BD[[#This Row],[BK]],DICT[[EEFF]:[Ppto]],2,FALSE),"No Encontrado")</f>
        <v/>
      </c>
      <c r="B201" s="54">
        <f>MID(BD[[#This Row],[SUC]],2,1)&amp;"-"&amp;BD[[#This Row],[CC]]&amp;"-"&amp;BD[[#This Row],[REGI_RES]]&amp;"-"&amp;MID(BD[[#This Row],[CTA]],1,9)</f>
        <v/>
      </c>
      <c r="C201" t="inlineStr">
        <is>
          <t>638800011 - CONEXIONES DOMICILIARIAS AGUA</t>
        </is>
      </c>
      <c r="D201" s="54">
        <f>TRIM(MID('BD6'!E201,3,2))</f>
        <v/>
      </c>
      <c r="E201" s="33" t="inlineStr">
        <is>
          <t xml:space="preserve">  01 - 3 - o/s:/Cmppag:(01)F001144/768</t>
        </is>
      </c>
      <c r="F201" s="34" t="n">
        <v>45908</v>
      </c>
      <c r="G201" s="54">
        <f>IF(MID(BD[[#This Row],[Suc - Tipo - Nro]],8,2)="11",LEFT(BD[[#This Row],[REGIMEN]], 1) &amp; LEFT(RIGHT(BD[[#This Row],[REGIMEN]], LEN(BD[[#This Row],[REGIMEN]]) - FIND(" ", BD[[#This Row],[REGIMEN]])), 1),"")</f>
        <v/>
      </c>
      <c r="H201" s="54">
        <f>IF(MID(BD[[#This Row],[Suc - Tipo - Nro]],8,2)="11",TRIM(RIGHT(SUBSTITUTE(BD[[#This Row],[Glosa / Proveedor]]," ",REPT(" ",LEN(BD[[#This Row],[Glosa / Proveedor]]))),LEN(BD[[#This Row],[Glosa / Proveedor]])*2)),"")</f>
        <v/>
      </c>
      <c r="I201" s="33" t="inlineStr">
        <is>
          <t>CONSORCIO FERANA E.I.R.L. SERVICIO DE INSTALACION DE CONEXIONESDOMICILIARIAS DE AGUA Y DESAGUE,CORRESPONDIENTE AL MES DE JULIO DE 2025</t>
        </is>
      </c>
      <c r="J201" s="35" t="n">
        <v>96</v>
      </c>
      <c r="K201" s="36">
        <f>IF('BD6'!J201=90,"AGUA",IF('BD6'!J201=91,"ALCANTARILLADO",IF('BD6'!J201=93,"ALCANTARILLADO",IF('BD6'!J201=95,"ADMIN",IF('BD6'!J201=96,"COMERCIAL","G_Finan")))))</f>
        <v/>
      </c>
      <c r="L201" s="40" t="n">
        <v>820</v>
      </c>
      <c r="M201" s="37" t="n"/>
      <c r="N201" s="51" t="n"/>
      <c r="O201" s="51" t="n"/>
    </row>
    <row r="202">
      <c r="A202">
        <f>IFERROR(VLOOKUP(BD[[#This Row],[BK]],DICT[[EEFF]:[Ppto]],2,FALSE),"No Encontrado")</f>
        <v/>
      </c>
      <c r="B202">
        <f>MID(BD[[#This Row],[SUC]],2,1)&amp;"-"&amp;BD[[#This Row],[CC]]&amp;"-"&amp;BD[[#This Row],[REGI_RES]]&amp;"-"&amp;MID(BD[[#This Row],[CTA]],1,9)</f>
        <v/>
      </c>
      <c r="C202" t="inlineStr">
        <is>
          <t>638800011 - CONEXIONES DOMICILIARIAS AGUA</t>
        </is>
      </c>
      <c r="D202">
        <f>TRIM(MID('BD6'!E202,3,2))</f>
        <v/>
      </c>
      <c r="E202" s="33" t="inlineStr">
        <is>
          <t xml:space="preserve">  01 - 3 - o/s:/Cmppag:(01)F001144/768</t>
        </is>
      </c>
      <c r="F202" s="32" t="n">
        <v>45908</v>
      </c>
      <c r="G202">
        <f>IF(MID(BD[[#This Row],[Suc - Tipo - Nro]],8,2)="11",LEFT(BD[[#This Row],[REGIMEN]], 1) &amp; LEFT(RIGHT(BD[[#This Row],[REGIMEN]], LEN(BD[[#This Row],[REGIMEN]]) - FIND(" ", BD[[#This Row],[REGIMEN]])), 1),"")</f>
        <v/>
      </c>
      <c r="H202">
        <f>IF(MID(BD[[#This Row],[Suc - Tipo - Nro]],8,2)="11",TRIM(RIGHT(SUBSTITUTE(BD[[#This Row],[Glosa / Proveedor]]," ",REPT(" ",LEN(BD[[#This Row],[Glosa / Proveedor]]))),LEN(BD[[#This Row],[Glosa / Proveedor]])*2)),"")</f>
        <v/>
      </c>
      <c r="I202" s="31" t="inlineStr">
        <is>
          <t>CONSORCIO FERANA E.I.R.L. SERVICIO DE INSTALACION DE CONEXIONESDOMICILIARIAS DE AGUA Y DESAGUE,CORRESPONDIENTE AL MES DE JULIO DE 2025</t>
        </is>
      </c>
      <c r="J202" s="38" t="n">
        <v>96</v>
      </c>
      <c r="K202" s="22">
        <f>IF('BD6'!J202=90,"AGUA",IF('BD6'!J202=91,"ALCANTARILLADO",IF('BD6'!J202=93,"ALCANTARILLADO",IF('BD6'!J202=95,"ADMIN",IF('BD6'!J202=96,"COMERCIAL","G_Finan")))))</f>
        <v/>
      </c>
      <c r="L202" s="49" t="n">
        <v>140</v>
      </c>
      <c r="M202" s="37" t="n"/>
      <c r="N202" s="51" t="n"/>
      <c r="O202" s="51" t="n"/>
    </row>
    <row r="203">
      <c r="A203" s="10">
        <f>IFERROR(VLOOKUP(BD[[#This Row],[BK]],DICT[[EEFF]:[Ppto]],2,FALSE),"No Encontrado")</f>
        <v/>
      </c>
      <c r="B203" s="54">
        <f>MID(BD[[#This Row],[SUC]],2,1)&amp;"-"&amp;BD[[#This Row],[CC]]&amp;"-"&amp;BD[[#This Row],[REGI_RES]]&amp;"-"&amp;MID(BD[[#This Row],[CTA]],1,9)</f>
        <v/>
      </c>
      <c r="C203" t="inlineStr">
        <is>
          <t>638800011 - CONEXIONES DOMICILIARIAS AGUA</t>
        </is>
      </c>
      <c r="D203" s="54">
        <f>TRIM(MID('BD6'!E203,3,2))</f>
        <v/>
      </c>
      <c r="E203" s="33" t="inlineStr">
        <is>
          <t xml:space="preserve">  01 - 3 - o/s:/Cmppag:(01)F001144/768</t>
        </is>
      </c>
      <c r="F203" s="34" t="n">
        <v>45908</v>
      </c>
      <c r="G203" s="54">
        <f>IF(MID(BD[[#This Row],[Suc - Tipo - Nro]],8,2)="11",LEFT(BD[[#This Row],[REGIMEN]], 1) &amp; LEFT(RIGHT(BD[[#This Row],[REGIMEN]], LEN(BD[[#This Row],[REGIMEN]]) - FIND(" ", BD[[#This Row],[REGIMEN]])), 1),"")</f>
        <v/>
      </c>
      <c r="H203" s="54">
        <f>IF(MID(BD[[#This Row],[Suc - Tipo - Nro]],8,2)="11",TRIM(RIGHT(SUBSTITUTE(BD[[#This Row],[Glosa / Proveedor]]," ",REPT(" ",LEN(BD[[#This Row],[Glosa / Proveedor]]))),LEN(BD[[#This Row],[Glosa / Proveedor]])*2)),"")</f>
        <v/>
      </c>
      <c r="I203" s="33" t="inlineStr">
        <is>
          <t>CONSORCIO FERANA E.I.R.L. SERVICIO DE INSTALACION DE CONEXIONESDOMICILIARIAS DE AGUA Y DESAGUE,CORRESPONDIENTE AL MES DE JULIO DE 2025</t>
        </is>
      </c>
      <c r="J203" s="35" t="n">
        <v>96</v>
      </c>
      <c r="K203" s="36">
        <f>IF('BD6'!J203=90,"AGUA",IF('BD6'!J203=91,"ALCANTARILLADO",IF('BD6'!J203=93,"ALCANTARILLADO",IF('BD6'!J203=95,"ADMIN",IF('BD6'!J203=96,"COMERCIAL","G_Finan")))))</f>
        <v/>
      </c>
      <c r="L203" s="40" t="n">
        <v>875</v>
      </c>
      <c r="M203" s="37" t="n"/>
      <c r="N203" s="51" t="n"/>
      <c r="O203" s="51" t="n"/>
    </row>
    <row r="204">
      <c r="A204" s="39">
        <f>IFERROR(VLOOKUP(BD[[#This Row],[BK]],DICT[[EEFF]:[Ppto]],2,FALSE),"No Encontrado")</f>
        <v/>
      </c>
      <c r="B204">
        <f>MID(BD[[#This Row],[SUC]],2,1)&amp;"-"&amp;BD[[#This Row],[CC]]&amp;"-"&amp;BD[[#This Row],[REGI_RES]]&amp;"-"&amp;MID(BD[[#This Row],[CTA]],1,9)</f>
        <v/>
      </c>
      <c r="C204" t="inlineStr">
        <is>
          <t>638800011 - CONEXIONES DOMICILIARIAS AGUA</t>
        </is>
      </c>
      <c r="D204">
        <f>TRIM(MID('BD6'!E204,3,2))</f>
        <v/>
      </c>
      <c r="E204" s="33" t="inlineStr">
        <is>
          <t xml:space="preserve">  01 - 3 - o/s:/Cmppag:(01)F001144/768</t>
        </is>
      </c>
      <c r="F204" s="34" t="n">
        <v>45908</v>
      </c>
      <c r="G204">
        <f>IF(MID(BD[[#This Row],[Suc - Tipo - Nro]],8,2)="11",LEFT(BD[[#This Row],[REGIMEN]], 1) &amp; LEFT(RIGHT(BD[[#This Row],[REGIMEN]], LEN(BD[[#This Row],[REGIMEN]]) - FIND(" ", BD[[#This Row],[REGIMEN]])), 1),"")</f>
        <v/>
      </c>
      <c r="H204">
        <f>IF(MID(BD[[#This Row],[Suc - Tipo - Nro]],8,2)="11",TRIM(RIGHT(SUBSTITUTE(BD[[#This Row],[Glosa / Proveedor]]," ",REPT(" ",LEN(BD[[#This Row],[Glosa / Proveedor]]))),LEN(BD[[#This Row],[Glosa / Proveedor]])*2)),"")</f>
        <v/>
      </c>
      <c r="I204" s="33" t="inlineStr">
        <is>
          <t>CONSORCIO FERANA E.I.R.L. SERVICIO DE INSTALACION DE CONEXIONESDOMICILIARIAS DE AGUA Y DESAGUE,CORRESPONDIENTE AL MES DE JULIO DE 2025</t>
        </is>
      </c>
      <c r="J204" s="35" t="n">
        <v>96</v>
      </c>
      <c r="K204" s="22">
        <f>IF('BD6'!J204=90,"AGUA",IF('BD6'!J204=91,"ALCANTARILLADO",IF('BD6'!J204=93,"ALCANTARILLADO",IF('BD6'!J204=95,"ADMIN",IF('BD6'!J204=96,"COMERCIAL","G_Finan")))))</f>
        <v/>
      </c>
      <c r="L204" s="49" t="n">
        <v>105</v>
      </c>
      <c r="M204" s="37" t="n"/>
      <c r="N204" s="51" t="n"/>
      <c r="O204" s="51" t="n"/>
    </row>
    <row r="205">
      <c r="A205">
        <f>IFERROR(VLOOKUP(BD[[#This Row],[BK]],DICT[[EEFF]:[Ppto]],2,FALSE),"No Encontrado")</f>
        <v/>
      </c>
      <c r="B205">
        <f>MID(BD[[#This Row],[SUC]],2,1)&amp;"-"&amp;BD[[#This Row],[CC]]&amp;"-"&amp;BD[[#This Row],[REGI_RES]]&amp;"-"&amp;MID(BD[[#This Row],[CTA]],1,9)</f>
        <v/>
      </c>
      <c r="C205" t="inlineStr">
        <is>
          <t>638800011 - CONEXIONES DOMICILIARIAS AGUA</t>
        </is>
      </c>
      <c r="D205">
        <f>TRIM(MID('BD6'!E205,3,2))</f>
        <v/>
      </c>
      <c r="E205" s="33" t="inlineStr">
        <is>
          <t xml:space="preserve">  01 - 3 - o/s:/Cmppag:(01)F001144/768</t>
        </is>
      </c>
      <c r="F205" s="32" t="n">
        <v>45908</v>
      </c>
      <c r="G205">
        <f>IF(MID(BD[[#This Row],[Suc - Tipo - Nro]],8,2)="11",LEFT(BD[[#This Row],[REGIMEN]], 1) &amp; LEFT(RIGHT(BD[[#This Row],[REGIMEN]], LEN(BD[[#This Row],[REGIMEN]]) - FIND(" ", BD[[#This Row],[REGIMEN]])), 1),"")</f>
        <v/>
      </c>
      <c r="H205">
        <f>IF(MID(BD[[#This Row],[Suc - Tipo - Nro]],8,2)="11",TRIM(RIGHT(SUBSTITUTE(BD[[#This Row],[Glosa / Proveedor]]," ",REPT(" ",LEN(BD[[#This Row],[Glosa / Proveedor]]))),LEN(BD[[#This Row],[Glosa / Proveedor]])*2)),"")</f>
        <v/>
      </c>
      <c r="I205" s="31" t="inlineStr">
        <is>
          <t>CONSORCIO FERANA E.I.R.L. SERVICIO DE INSTALACION DE CONEXIONESDOMICILIARIAS DE AGUA Y DESAGUE,CORRESPONDIENTE AL MES DE JULIO DE 2025</t>
        </is>
      </c>
      <c r="J205" s="38" t="n">
        <v>96</v>
      </c>
      <c r="K205" s="22">
        <f>IF('BD6'!J205=90,"AGUA",IF('BD6'!J205=91,"ALCANTARILLADO",IF('BD6'!J205=93,"ALCANTARILLADO",IF('BD6'!J205=95,"ADMIN",IF('BD6'!J205=96,"COMERCIAL","G_Finan")))))</f>
        <v/>
      </c>
      <c r="L205" s="49" t="n">
        <v>140</v>
      </c>
      <c r="M205" s="37" t="n"/>
      <c r="N205" s="51" t="n"/>
      <c r="O205" s="51" t="n"/>
    </row>
    <row r="206">
      <c r="A206" s="10">
        <f>IFERROR(VLOOKUP(BD[[#This Row],[BK]],DICT[[EEFF]:[Ppto]],2,FALSE),"No Encontrado")</f>
        <v/>
      </c>
      <c r="B206" s="54">
        <f>MID(BD[[#This Row],[SUC]],2,1)&amp;"-"&amp;BD[[#This Row],[CC]]&amp;"-"&amp;BD[[#This Row],[REGI_RES]]&amp;"-"&amp;MID(BD[[#This Row],[CTA]],1,9)</f>
        <v/>
      </c>
      <c r="C206" t="inlineStr">
        <is>
          <t>639900007 - GASTOS PODER JUDICIAL</t>
        </is>
      </c>
      <c r="D206" s="54">
        <f>TRIM(MID('BD6'!E206,3,2))</f>
        <v/>
      </c>
      <c r="E206" s="33" t="inlineStr">
        <is>
          <t xml:space="preserve">  01 - 6 - 6011</t>
        </is>
      </c>
      <c r="F206" s="34" t="n">
        <v>45908</v>
      </c>
      <c r="G206" s="54">
        <f>IF(MID(BD[[#This Row],[Suc - Tipo - Nro]],8,2)="11",LEFT(BD[[#This Row],[REGIMEN]], 1) &amp; LEFT(RIGHT(BD[[#This Row],[REGIMEN]], LEN(BD[[#This Row],[REGIMEN]]) - FIND(" ", BD[[#This Row],[REGIMEN]])), 1),"")</f>
        <v/>
      </c>
      <c r="H206" s="54">
        <f>IF(MID(BD[[#This Row],[Suc - Tipo - Nro]],8,2)="11",TRIM(RIGHT(SUBSTITUTE(BD[[#This Row],[Glosa / Proveedor]]," ",REPT(" ",LEN(BD[[#This Row],[Glosa / Proveedor]]))),LEN(BD[[#This Row],[Glosa / Proveedor]])*2)),"")</f>
        <v/>
      </c>
      <c r="I206" s="33" t="inlineStr">
        <is>
          <t>REEMBOLSO A FAVOR DE HISIL ARELLY QUISPE RUÃZ, POR TASA POR RECURSO DE APELACIÃ³N DE SENTENCIA EXP NÂº 00188-2025-0-2208-JR-LA-01, INFORME NÂ° 000128-2025-GAJ</t>
        </is>
      </c>
      <c r="J206" s="35" t="n">
        <v>95</v>
      </c>
      <c r="K206" s="36">
        <f>IF('BD6'!J206=90,"AGUA",IF('BD6'!J206=91,"ALCANTARILLADO",IF('BD6'!J206=93,"ALCANTARILLADO",IF('BD6'!J206=95,"ADMIN",IF('BD6'!J206=96,"COMERCIAL","G_Finan")))))</f>
        <v/>
      </c>
      <c r="L206" s="40" t="n">
        <v>214</v>
      </c>
      <c r="M206" s="37" t="n"/>
      <c r="N206" s="51" t="n"/>
      <c r="O206" s="51" t="n"/>
    </row>
    <row r="207">
      <c r="A207" s="39">
        <f>IFERROR(VLOOKUP(BD[[#This Row],[BK]],DICT[[EEFF]:[Ppto]],2,FALSE),"No Encontrado")</f>
        <v/>
      </c>
      <c r="B207">
        <f>MID(BD[[#This Row],[SUC]],2,1)&amp;"-"&amp;BD[[#This Row],[CC]]&amp;"-"&amp;BD[[#This Row],[REGI_RES]]&amp;"-"&amp;MID(BD[[#This Row],[CTA]],1,9)</f>
        <v/>
      </c>
      <c r="C207" t="inlineStr">
        <is>
          <t>639900008 - GASTOS NOTARIALES</t>
        </is>
      </c>
      <c r="D207">
        <f>TRIM(MID('BD6'!E207,3,2))</f>
        <v/>
      </c>
      <c r="E207" s="33" t="inlineStr">
        <is>
          <t xml:space="preserve">  01 - 6 - 6008</t>
        </is>
      </c>
      <c r="F207" s="34" t="n">
        <v>45908</v>
      </c>
      <c r="G207">
        <f>IF(MID(BD[[#This Row],[Suc - Tipo - Nro]],8,2)="11",LEFT(BD[[#This Row],[REGIMEN]], 1) &amp; LEFT(RIGHT(BD[[#This Row],[REGIMEN]], LEN(BD[[#This Row],[REGIMEN]]) - FIND(" ", BD[[#This Row],[REGIMEN]])), 1),"")</f>
        <v/>
      </c>
      <c r="H207">
        <f>IF(MID(BD[[#This Row],[Suc - Tipo - Nro]],8,2)="11",TRIM(RIGHT(SUBSTITUTE(BD[[#This Row],[Glosa / Proveedor]]," ",REPT(" ",LEN(BD[[#This Row],[Glosa / Proveedor]]))),LEN(BD[[#This Row],[Glosa / Proveedor]])*2)),"")</f>
        <v/>
      </c>
      <c r="I207" s="33" t="inlineStr">
        <is>
          <t>REEMBOLSO A FAVOR DE LUIS PERCY CAMPOS CONTRERAS, POR PAGO DE VIGENCIA PODER, MEMORANDO NÂ° 000298-2025-GAF</t>
        </is>
      </c>
      <c r="J207" s="35" t="n">
        <v>95</v>
      </c>
      <c r="K207" s="22">
        <f>IF('BD6'!J207=90,"AGUA",IF('BD6'!J207=91,"ALCANTARILLADO",IF('BD6'!J207=93,"ALCANTARILLADO",IF('BD6'!J207=95,"ADMIN",IF('BD6'!J207=96,"COMERCIAL","G_Finan")))))</f>
        <v/>
      </c>
      <c r="L207" s="49" t="n">
        <v>96.3</v>
      </c>
      <c r="M207" s="37" t="n"/>
      <c r="N207" s="51" t="n"/>
      <c r="O207" s="51" t="n"/>
    </row>
    <row r="208">
      <c r="A208">
        <f>IFERROR(VLOOKUP(BD[[#This Row],[BK]],DICT[[EEFF]:[Ppto]],2,FALSE),"No Encontrado")</f>
        <v/>
      </c>
      <c r="B208">
        <f>MID(BD[[#This Row],[SUC]],2,1)&amp;"-"&amp;BD[[#This Row],[CC]]&amp;"-"&amp;BD[[#This Row],[REGI_RES]]&amp;"-"&amp;MID(BD[[#This Row],[CTA]],1,9)</f>
        <v/>
      </c>
      <c r="C208" t="inlineStr">
        <is>
          <t>639900008 - GASTOS NOTARIALES</t>
        </is>
      </c>
      <c r="D208">
        <f>TRIM(MID('BD6'!E208,3,2))</f>
        <v/>
      </c>
      <c r="E208" s="33" t="inlineStr">
        <is>
          <t xml:space="preserve">  01 - 6 - 6009</t>
        </is>
      </c>
      <c r="F208" s="32" t="n">
        <v>45908</v>
      </c>
      <c r="G208">
        <f>IF(MID(BD[[#This Row],[Suc - Tipo - Nro]],8,2)="11",LEFT(BD[[#This Row],[REGIMEN]], 1) &amp; LEFT(RIGHT(BD[[#This Row],[REGIMEN]], LEN(BD[[#This Row],[REGIMEN]]) - FIND(" ", BD[[#This Row],[REGIMEN]])), 1),"")</f>
        <v/>
      </c>
      <c r="H208">
        <f>IF(MID(BD[[#This Row],[Suc - Tipo - Nro]],8,2)="11",TRIM(RIGHT(SUBSTITUTE(BD[[#This Row],[Glosa / Proveedor]]," ",REPT(" ",LEN(BD[[#This Row],[Glosa / Proveedor]]))),LEN(BD[[#This Row],[Glosa / Proveedor]])*2)),"")</f>
        <v/>
      </c>
      <c r="I208" s="31" t="inlineStr">
        <is>
          <t>REEMBOLSO A FAVOR DE HISIL ARELLY QUISPE RUIZ, POR PAGO DE ESQUELA DE LIQUIDACIÃ³N, INFORME NÂ° 000126-2025-GAJ</t>
        </is>
      </c>
      <c r="J208" s="38" t="n">
        <v>95</v>
      </c>
      <c r="K208" s="22">
        <f>IF('BD6'!J208=90,"AGUA",IF('BD6'!J208=91,"ALCANTARILLADO",IF('BD6'!J208=93,"ALCANTARILLADO",IF('BD6'!J208=95,"ADMIN",IF('BD6'!J208=96,"COMERCIAL","G_Finan")))))</f>
        <v/>
      </c>
      <c r="L208" s="49" t="n">
        <v>6.4</v>
      </c>
      <c r="M208" s="37" t="n"/>
      <c r="N208" s="51" t="n"/>
      <c r="O208" s="51" t="n"/>
    </row>
    <row r="209">
      <c r="A209" s="10">
        <f>IFERROR(VLOOKUP(BD[[#This Row],[BK]],DICT[[EEFF]:[Ppto]],2,FALSE),"No Encontrado")</f>
        <v/>
      </c>
      <c r="B209" s="54">
        <f>MID(BD[[#This Row],[SUC]],2,1)&amp;"-"&amp;BD[[#This Row],[CC]]&amp;"-"&amp;BD[[#This Row],[REGI_RES]]&amp;"-"&amp;MID(BD[[#This Row],[CTA]],1,9)</f>
        <v/>
      </c>
      <c r="C209" t="inlineStr">
        <is>
          <t>639900008 - GASTOS NOTARIALES</t>
        </is>
      </c>
      <c r="D209" s="54">
        <f>TRIM(MID('BD6'!E209,3,2))</f>
        <v/>
      </c>
      <c r="E209" s="33" t="inlineStr">
        <is>
          <t xml:space="preserve">  01 - 6 - 6010</t>
        </is>
      </c>
      <c r="F209" s="34" t="n">
        <v>45908</v>
      </c>
      <c r="G209" s="54">
        <f>IF(MID(BD[[#This Row],[Suc - Tipo - Nro]],8,2)="11",LEFT(BD[[#This Row],[REGIMEN]], 1) &amp; LEFT(RIGHT(BD[[#This Row],[REGIMEN]], LEN(BD[[#This Row],[REGIMEN]]) - FIND(" ", BD[[#This Row],[REGIMEN]])), 1),"")</f>
        <v/>
      </c>
      <c r="H209" s="54">
        <f>IF(MID(BD[[#This Row],[Suc - Tipo - Nro]],8,2)="11",TRIM(RIGHT(SUBSTITUTE(BD[[#This Row],[Glosa / Proveedor]]," ",REPT(" ",LEN(BD[[#This Row],[Glosa / Proveedor]]))),LEN(BD[[#This Row],[Glosa / Proveedor]])*2)),"")</f>
        <v/>
      </c>
      <c r="I209" s="33" t="inlineStr">
        <is>
          <t>REEMBOLSO A FAVOR DE HISIL ARELLY QUISPE RUIZ, POR GESTIONES A NOTIFICACIÃ³N DE CARTA NOTARIAL - CONSORCIO ECOJAYA, INFORME NÂ° 000127-2025-GAJ</t>
        </is>
      </c>
      <c r="J209" s="35" t="n">
        <v>95</v>
      </c>
      <c r="K209" s="36">
        <f>IF('BD6'!J209=90,"AGUA",IF('BD6'!J209=91,"ALCANTARILLADO",IF('BD6'!J209=93,"ALCANTARILLADO",IF('BD6'!J209=95,"ADMIN",IF('BD6'!J209=96,"COMERCIAL","G_Finan")))))</f>
        <v/>
      </c>
      <c r="L209" s="40" t="n">
        <v>45</v>
      </c>
      <c r="M209" s="37" t="n"/>
      <c r="N209" s="51" t="n"/>
      <c r="O209" s="51" t="n"/>
    </row>
    <row r="210">
      <c r="A210" s="10">
        <f>IFERROR(VLOOKUP(BD[[#This Row],[BK]],DICT[[EEFF]:[Ppto]],2,FALSE),"No Encontrado")</f>
        <v/>
      </c>
      <c r="B210" s="54">
        <f>MID(BD[[#This Row],[SUC]],2,1)&amp;"-"&amp;BD[[#This Row],[CC]]&amp;"-"&amp;BD[[#This Row],[REGI_RES]]&amp;"-"&amp;MID(BD[[#This Row],[CTA]],1,9)</f>
        <v/>
      </c>
      <c r="C210" t="inlineStr">
        <is>
          <t>639900009 - DIVERSOS</t>
        </is>
      </c>
      <c r="D210" s="54">
        <f>TRIM(MID('BD6'!E210,3,2))</f>
        <v/>
      </c>
      <c r="E210" s="33" t="inlineStr">
        <is>
          <t xml:space="preserve">  01 - 3 - o/s:/Cmppag:(02)E00181/504</t>
        </is>
      </c>
      <c r="F210" s="34" t="n">
        <v>45908</v>
      </c>
      <c r="G210" s="54">
        <f>IF(MID(BD[[#This Row],[Suc - Tipo - Nro]],8,2)="11",LEFT(BD[[#This Row],[REGIMEN]], 1) &amp; LEFT(RIGHT(BD[[#This Row],[REGIMEN]], LEN(BD[[#This Row],[REGIMEN]]) - FIND(" ", BD[[#This Row],[REGIMEN]])), 1),"")</f>
        <v/>
      </c>
      <c r="H210" s="54">
        <f>IF(MID(BD[[#This Row],[Suc - Tipo - Nro]],8,2)="11",TRIM(RIGHT(SUBSTITUTE(BD[[#This Row],[Glosa / Proveedor]]," ",REPT(" ",LEN(BD[[#This Row],[Glosa / Proveedor]]))),LEN(BD[[#This Row],[Glosa / Proveedor]])*2)),"")</f>
        <v/>
      </c>
      <c r="I210" s="33" t="inlineStr">
        <is>
          <t>RAMIREZ CHUQUIZUTA FRANK MATIAS SERVICIO DE APOYO OPERATIVO PARA LA EJECUCIÃ“N DE ACTIVIDADES DE INSPECCIÃ“N Y NOTIFICACIÃ“N COMERCIAL EN EL ÃREA DE RECLAMOS DE LA OFICINA DE ATENCIÃ“N AL CLIENTE DELA GERENCIA COMERCIAL DE LA EPS EMAPA SAN MARTÃN S.A., CORRESPONDIENTE AL TERCER MES.</t>
        </is>
      </c>
      <c r="J210" s="35" t="n">
        <v>96</v>
      </c>
      <c r="K210" s="36">
        <f>IF('BD6'!J210=90,"AGUA",IF('BD6'!J210=91,"ALCANTARILLADO",IF('BD6'!J210=93,"ALCANTARILLADO",IF('BD6'!J210=95,"ADMIN",IF('BD6'!J210=96,"COMERCIAL","G_Finan")))))</f>
        <v/>
      </c>
      <c r="L210" s="40" t="n">
        <v>1500</v>
      </c>
      <c r="M210" s="37" t="n"/>
      <c r="N210" s="51" t="n"/>
      <c r="O210" s="51" t="n"/>
    </row>
    <row r="211">
      <c r="A211" s="39">
        <f>IFERROR(VLOOKUP(BD[[#This Row],[BK]],DICT[[EEFF]:[Ppto]],2,FALSE),"No Encontrado")</f>
        <v/>
      </c>
      <c r="B211">
        <f>MID(BD[[#This Row],[SUC]],2,1)&amp;"-"&amp;BD[[#This Row],[CC]]&amp;"-"&amp;BD[[#This Row],[REGI_RES]]&amp;"-"&amp;MID(BD[[#This Row],[CTA]],1,9)</f>
        <v/>
      </c>
      <c r="C211" t="inlineStr">
        <is>
          <t>639900009 - DIVERSOS</t>
        </is>
      </c>
      <c r="D211">
        <f>TRIM(MID('BD6'!E211,3,2))</f>
        <v/>
      </c>
      <c r="E211" s="33" t="inlineStr">
        <is>
          <t xml:space="preserve">  01 - 6 - 6012</t>
        </is>
      </c>
      <c r="F211" s="34" t="n">
        <v>45908</v>
      </c>
      <c r="G211">
        <f>IF(MID(BD[[#This Row],[Suc - Tipo - Nro]],8,2)="11",LEFT(BD[[#This Row],[REGIMEN]], 1) &amp; LEFT(RIGHT(BD[[#This Row],[REGIMEN]], LEN(BD[[#This Row],[REGIMEN]]) - FIND(" ", BD[[#This Row],[REGIMEN]])), 1),"")</f>
        <v/>
      </c>
      <c r="H211">
        <f>IF(MID(BD[[#This Row],[Suc - Tipo - Nro]],8,2)="11",TRIM(RIGHT(SUBSTITUTE(BD[[#This Row],[Glosa / Proveedor]]," ",REPT(" ",LEN(BD[[#This Row],[Glosa / Proveedor]]))),LEN(BD[[#This Row],[Glosa / Proveedor]])*2)),"")</f>
        <v/>
      </c>
      <c r="I211" s="33" t="inlineStr">
        <is>
          <t>REEMBOLSO A FAVOR DE JESUS ELIAS CRUZ DAVILA, POR REVISION TECNICA VEHICULAR DEL CAMION CISTERNA DE PLACA EAB-050 DE LA OFICINA ZONAL DE BELLAVISTA, INFORME NÂ° 000425-2025-EM</t>
        </is>
      </c>
      <c r="J211" s="35" t="n">
        <v>90</v>
      </c>
      <c r="K211" s="22">
        <f>IF('BD6'!J211=90,"AGUA",IF('BD6'!J211=91,"ALCANTARILLADO",IF('BD6'!J211=93,"ALCANTARILLADO",IF('BD6'!J211=95,"ADMIN",IF('BD6'!J211=96,"COMERCIAL","G_Finan")))))</f>
        <v/>
      </c>
      <c r="L211" s="49" t="n">
        <v>200</v>
      </c>
      <c r="M211" s="37" t="n"/>
      <c r="N211" s="51" t="n"/>
      <c r="O211" s="51" t="n"/>
    </row>
    <row r="212">
      <c r="A212" s="39">
        <f>IFERROR(VLOOKUP(BD[[#This Row],[BK]],DICT[[EEFF]:[Ppto]],2,FALSE),"No Encontrado")</f>
        <v/>
      </c>
      <c r="B212">
        <f>MID(BD[[#This Row],[SUC]],2,1)&amp;"-"&amp;BD[[#This Row],[CC]]&amp;"-"&amp;BD[[#This Row],[REGI_RES]]&amp;"-"&amp;MID(BD[[#This Row],[CTA]],1,9)</f>
        <v/>
      </c>
      <c r="C212" t="inlineStr">
        <is>
          <t>651070000 - SEGURO VIDA LEY 28518 PERSONAL EN FORMACION</t>
        </is>
      </c>
      <c r="D212">
        <f>TRIM(MID('BD6'!E212,3,2))</f>
        <v/>
      </c>
      <c r="E212" s="33" t="inlineStr">
        <is>
          <t xml:space="preserve">  01 - 3 - o/s:/Cmppag:(01)F17400498121/751</t>
        </is>
      </c>
      <c r="F212" s="34" t="n">
        <v>45908</v>
      </c>
      <c r="G212">
        <f>IF(MID(BD[[#This Row],[Suc - Tipo - Nro]],8,2)="11",LEFT(BD[[#This Row],[REGIMEN]], 1) &amp; LEFT(RIGHT(BD[[#This Row],[REGIMEN]], LEN(BD[[#This Row],[REGIMEN]]) - FIND(" ", BD[[#This Row],[REGIMEN]])), 1),"")</f>
        <v/>
      </c>
      <c r="H212">
        <f>IF(MID(BD[[#This Row],[Suc - Tipo - Nro]],8,2)="11",TRIM(RIGHT(SUBSTITUTE(BD[[#This Row],[Glosa / Proveedor]]," ",REPT(" ",LEN(BD[[#This Row],[Glosa / Proveedor]]))),LEN(BD[[#This Row],[Glosa / Proveedor]])*2)),"")</f>
        <v/>
      </c>
      <c r="I212" s="33" t="inlineStr">
        <is>
          <t>MAPFRE PERU COMPAÃ‘IA DE SEGUROS Y REASEGUROS SEGURO PARA CUBRIR LOS RIESGOS, ENFERMEDADES Y ACCIDENTES DEL PERSONAL EN FORMACION (FOLA) DE EPS SAN MARTIN S.A. PARA EL PERIODO 01/08/2025 AL 01/09/2025</t>
        </is>
      </c>
      <c r="J212" s="35" t="n">
        <v>96</v>
      </c>
      <c r="K212" s="22">
        <f>IF('BD6'!J212=90,"AGUA",IF('BD6'!J212=91,"ALCANTARILLADO",IF('BD6'!J212=93,"ALCANTARILLADO",IF('BD6'!J212=95,"ADMIN",IF('BD6'!J212=96,"COMERCIAL","G_Finan")))))</f>
        <v/>
      </c>
      <c r="L212" s="49" t="n">
        <v>65.23999999999999</v>
      </c>
      <c r="M212" s="37" t="n"/>
      <c r="N212" s="51" t="n"/>
      <c r="O212" s="51" t="n"/>
    </row>
    <row r="213">
      <c r="A213">
        <f>IFERROR(VLOOKUP(BD[[#This Row],[BK]],DICT[[EEFF]:[Ppto]],2,FALSE),"No Encontrado")</f>
        <v/>
      </c>
      <c r="B213">
        <f>MID(BD[[#This Row],[SUC]],2,1)&amp;"-"&amp;BD[[#This Row],[CC]]&amp;"-"&amp;BD[[#This Row],[REGI_RES]]&amp;"-"&amp;MID(BD[[#This Row],[CTA]],1,9)</f>
        <v/>
      </c>
      <c r="C213" t="inlineStr">
        <is>
          <t>651070000 - SEGURO VIDA LEY 28518 PERSONAL EN FORMACION</t>
        </is>
      </c>
      <c r="D213">
        <f>TRIM(MID('BD6'!E213,3,2))</f>
        <v/>
      </c>
      <c r="E213" s="33" t="inlineStr">
        <is>
          <t xml:space="preserve">  01 - 3 - o/s:/Cmppag:(01)F17400498121/751</t>
        </is>
      </c>
      <c r="F213" s="32" t="n">
        <v>45908</v>
      </c>
      <c r="G213">
        <f>IF(MID(BD[[#This Row],[Suc - Tipo - Nro]],8,2)="11",LEFT(BD[[#This Row],[REGIMEN]], 1) &amp; LEFT(RIGHT(BD[[#This Row],[REGIMEN]], LEN(BD[[#This Row],[REGIMEN]]) - FIND(" ", BD[[#This Row],[REGIMEN]])), 1),"")</f>
        <v/>
      </c>
      <c r="H213">
        <f>IF(MID(BD[[#This Row],[Suc - Tipo - Nro]],8,2)="11",TRIM(RIGHT(SUBSTITUTE(BD[[#This Row],[Glosa / Proveedor]]," ",REPT(" ",LEN(BD[[#This Row],[Glosa / Proveedor]]))),LEN(BD[[#This Row],[Glosa / Proveedor]])*2)),"")</f>
        <v/>
      </c>
      <c r="I213" s="31" t="inlineStr">
        <is>
          <t>MAPFRE PERU COMPAÃ‘IA DE SEGUROS Y REASEGUROS SEGURO PARA CUBRIR LOS RIESGOS, ENFERMEDADES Y ACCIDENTES DEL PERSONAL EN FORMACION (FOLA) DE EPS SAN MARTIN S.A. PARA EL PERIODO 01/08/2025 AL 01/09/2025</t>
        </is>
      </c>
      <c r="J213" s="38" t="n">
        <v>96</v>
      </c>
      <c r="K213" s="22">
        <f>IF('BD6'!J213=90,"AGUA",IF('BD6'!J213=91,"ALCANTARILLADO",IF('BD6'!J213=93,"ALCANTARILLADO",IF('BD6'!J213=95,"ADMIN",IF('BD6'!J213=96,"COMERCIAL","G_Finan")))))</f>
        <v/>
      </c>
      <c r="L213" s="49" t="n">
        <v>65.23999999999999</v>
      </c>
      <c r="M213" s="37" t="n"/>
      <c r="N213" s="51" t="n"/>
      <c r="O213" s="51" t="n"/>
    </row>
    <row r="214">
      <c r="A214" s="39">
        <f>IFERROR(VLOOKUP(BD[[#This Row],[BK]],DICT[[EEFF]:[Ppto]],2,FALSE),"No Encontrado")</f>
        <v/>
      </c>
      <c r="B214">
        <f>MID(BD[[#This Row],[SUC]],2,1)&amp;"-"&amp;BD[[#This Row],[CC]]&amp;"-"&amp;BD[[#This Row],[REGI_RES]]&amp;"-"&amp;MID(BD[[#This Row],[CTA]],1,9)</f>
        <v/>
      </c>
      <c r="C214" t="inlineStr">
        <is>
          <t>651070000 - SEGURO VIDA LEY 28518 PERSONAL EN FORMACION</t>
        </is>
      </c>
      <c r="D214">
        <f>TRIM(MID('BD6'!E214,3,2))</f>
        <v/>
      </c>
      <c r="E214" s="33" t="inlineStr">
        <is>
          <t xml:space="preserve">  01 - 3 - o/s:/Cmppag:(01)F17400498119/752</t>
        </is>
      </c>
      <c r="F214" s="34" t="n">
        <v>45908</v>
      </c>
      <c r="G214">
        <f>IF(MID(BD[[#This Row],[Suc - Tipo - Nro]],8,2)="11",LEFT(BD[[#This Row],[REGIMEN]], 1) &amp; LEFT(RIGHT(BD[[#This Row],[REGIMEN]], LEN(BD[[#This Row],[REGIMEN]]) - FIND(" ", BD[[#This Row],[REGIMEN]])), 1),"")</f>
        <v/>
      </c>
      <c r="H214">
        <f>IF(MID(BD[[#This Row],[Suc - Tipo - Nro]],8,2)="11",TRIM(RIGHT(SUBSTITUTE(BD[[#This Row],[Glosa / Proveedor]]," ",REPT(" ",LEN(BD[[#This Row],[Glosa / Proveedor]]))),LEN(BD[[#This Row],[Glosa / Proveedor]])*2)),"")</f>
        <v/>
      </c>
      <c r="I214" s="33" t="inlineStr">
        <is>
          <t>MAPFRE PERU COMPAÃ‘IA DE SEGUROS Y REASEGUROS SEGURO PARA CUBRIR LOS RIESGOS, ENFERMEDADES Y ACCIDENTES DEL PERSONAL EN FORMACION (FOLA) DE EPS SAN MARTIN S.A. PARA EL PERIODO 01/07/2025 AL 01/08/2025.</t>
        </is>
      </c>
      <c r="J214" s="35" t="n">
        <v>96</v>
      </c>
      <c r="K214" s="22">
        <f>IF('BD6'!J214=90,"AGUA",IF('BD6'!J214=91,"ALCANTARILLADO",IF('BD6'!J214=93,"ALCANTARILLADO",IF('BD6'!J214=95,"ADMIN",IF('BD6'!J214=96,"COMERCIAL","G_Finan")))))</f>
        <v/>
      </c>
      <c r="L214" s="49" t="n">
        <v>65.23999999999999</v>
      </c>
      <c r="M214" s="37" t="n"/>
      <c r="N214" s="51" t="n"/>
      <c r="O214" s="51" t="n"/>
    </row>
    <row r="215">
      <c r="A215" s="10">
        <f>IFERROR(VLOOKUP(BD[[#This Row],[BK]],DICT[[EEFF]:[Ppto]],2,FALSE),"No Encontrado")</f>
        <v/>
      </c>
      <c r="B215" s="54">
        <f>MID(BD[[#This Row],[SUC]],2,1)&amp;"-"&amp;BD[[#This Row],[CC]]&amp;"-"&amp;BD[[#This Row],[REGI_RES]]&amp;"-"&amp;MID(BD[[#This Row],[CTA]],1,9)</f>
        <v/>
      </c>
      <c r="C215" t="inlineStr">
        <is>
          <t>651070000 - SEGURO VIDA LEY 28518 PERSONAL EN FORMACION</t>
        </is>
      </c>
      <c r="D215" s="54">
        <f>TRIM(MID('BD6'!E215,3,2))</f>
        <v/>
      </c>
      <c r="E215" s="33" t="inlineStr">
        <is>
          <t xml:space="preserve">  01 - 3 - o/s:/Cmppag:(01)F17400498119/752</t>
        </is>
      </c>
      <c r="F215" s="34" t="n">
        <v>45908</v>
      </c>
      <c r="G215" s="54">
        <f>IF(MID(BD[[#This Row],[Suc - Tipo - Nro]],8,2)="11",LEFT(BD[[#This Row],[REGIMEN]], 1) &amp; LEFT(RIGHT(BD[[#This Row],[REGIMEN]], LEN(BD[[#This Row],[REGIMEN]]) - FIND(" ", BD[[#This Row],[REGIMEN]])), 1),"")</f>
        <v/>
      </c>
      <c r="H215" s="54">
        <f>IF(MID(BD[[#This Row],[Suc - Tipo - Nro]],8,2)="11",TRIM(RIGHT(SUBSTITUTE(BD[[#This Row],[Glosa / Proveedor]]," ",REPT(" ",LEN(BD[[#This Row],[Glosa / Proveedor]]))),LEN(BD[[#This Row],[Glosa / Proveedor]])*2)),"")</f>
        <v/>
      </c>
      <c r="I215" s="33" t="inlineStr">
        <is>
          <t>MAPFRE PERU COMPAÃ‘IA DE SEGUROS Y REASEGUROS SEGURO PARA CUBRIR LOS RIESGOS, ENFERMEDADES Y ACCIDENTES DEL PERSONAL EN FORMACION (FOLA) DE EPS SAN MARTIN S.A. PARA EL PERIODO 01/07/2025 AL 01/08/2025.</t>
        </is>
      </c>
      <c r="J215" s="35" t="n">
        <v>96</v>
      </c>
      <c r="K215" s="36">
        <f>IF('BD6'!J215=90,"AGUA",IF('BD6'!J215=91,"ALCANTARILLADO",IF('BD6'!J215=93,"ALCANTARILLADO",IF('BD6'!J215=95,"ADMIN",IF('BD6'!J215=96,"COMERCIAL","G_Finan")))))</f>
        <v/>
      </c>
      <c r="L215" s="40" t="n">
        <v>65.23999999999999</v>
      </c>
      <c r="M215" s="40" t="n"/>
      <c r="N215" s="51" t="n"/>
      <c r="O215" s="51" t="n"/>
    </row>
    <row r="216">
      <c r="A216" s="10">
        <f>IFERROR(VLOOKUP(BD[[#This Row],[BK]],DICT[[EEFF]:[Ppto]],2,FALSE),"No Encontrado")</f>
        <v/>
      </c>
      <c r="B216" s="54">
        <f>MID(BD[[#This Row],[SUC]],2,1)&amp;"-"&amp;BD[[#This Row],[CC]]&amp;"-"&amp;BD[[#This Row],[REGI_RES]]&amp;"-"&amp;MID(BD[[#This Row],[CTA]],1,9)</f>
        <v/>
      </c>
      <c r="C216" t="inlineStr">
        <is>
          <t>635210000 - EDIFICIOS</t>
        </is>
      </c>
      <c r="D216" s="54">
        <f>TRIM(MID('BD6'!E216,3,2))</f>
        <v/>
      </c>
      <c r="E216" s="33" t="inlineStr">
        <is>
          <t xml:space="preserve">  09 - 3 - o/s:/Cmppag:(10)16830250198419/79</t>
        </is>
      </c>
      <c r="F216" s="34" t="n">
        <v>45909</v>
      </c>
      <c r="G216" s="54">
        <f>IF(MID(BD[[#This Row],[Suc - Tipo - Nro]],8,2)="11",LEFT(BD[[#This Row],[REGIMEN]], 1) &amp; LEFT(RIGHT(BD[[#This Row],[REGIMEN]], LEN(BD[[#This Row],[REGIMEN]]) - FIND(" ", BD[[#This Row],[REGIMEN]])), 1),"")</f>
        <v/>
      </c>
      <c r="H216" s="54">
        <f>IF(MID(BD[[#This Row],[Suc - Tipo - Nro]],8,2)="11",TRIM(RIGHT(SUBSTITUTE(BD[[#This Row],[Glosa / Proveedor]]," ",REPT(" ",LEN(BD[[#This Row],[Glosa / Proveedor]]))),LEN(BD[[#This Row],[Glosa / Proveedor]])*2)),"")</f>
        <v/>
      </c>
      <c r="I216" s="33" t="inlineStr">
        <is>
          <t>BRAVO DAVILA DILMER AMADO SERVICIO DE ALQUILER DE LOCAL DE LA OFICINA ADMINISTRATIVA Y COMERCIAL CORRESPONDIENTE AL MES DESETIEMBRE</t>
        </is>
      </c>
      <c r="J216" s="35" t="n">
        <v>95</v>
      </c>
      <c r="K216" s="36">
        <f>IF('BD6'!J216=90,"AGUA",IF('BD6'!J216=91,"ALCANTARILLADO",IF('BD6'!J216=93,"ALCANTARILLADO",IF('BD6'!J216=95,"ADMIN",IF('BD6'!J216=96,"COMERCIAL","G_Finan")))))</f>
        <v/>
      </c>
      <c r="L216" s="40" t="n">
        <v>500</v>
      </c>
      <c r="M216" s="37" t="n"/>
      <c r="N216" s="51" t="n"/>
      <c r="O216" s="51" t="n"/>
    </row>
    <row r="217">
      <c r="A217">
        <f>IFERROR(VLOOKUP(BD[[#This Row],[BK]],DICT[[EEFF]:[Ppto]],2,FALSE),"No Encontrado")</f>
        <v/>
      </c>
      <c r="B217">
        <f>MID(BD[[#This Row],[SUC]],2,1)&amp;"-"&amp;BD[[#This Row],[CC]]&amp;"-"&amp;BD[[#This Row],[REGI_RES]]&amp;"-"&amp;MID(BD[[#This Row],[CTA]],1,9)</f>
        <v/>
      </c>
      <c r="C217" t="inlineStr">
        <is>
          <t>635210000 - EDIFICIOS</t>
        </is>
      </c>
      <c r="D217">
        <f>TRIM(MID('BD6'!E217,3,2))</f>
        <v/>
      </c>
      <c r="E217" s="33" t="inlineStr">
        <is>
          <t xml:space="preserve">  09 - 3 - o/s:/Cmppag:(10)16830250198419/79</t>
        </is>
      </c>
      <c r="F217" s="32" t="n">
        <v>45909</v>
      </c>
      <c r="G217">
        <f>IF(MID(BD[[#This Row],[Suc - Tipo - Nro]],8,2)="11",LEFT(BD[[#This Row],[REGIMEN]], 1) &amp; LEFT(RIGHT(BD[[#This Row],[REGIMEN]], LEN(BD[[#This Row],[REGIMEN]]) - FIND(" ", BD[[#This Row],[REGIMEN]])), 1),"")</f>
        <v/>
      </c>
      <c r="H217">
        <f>IF(MID(BD[[#This Row],[Suc - Tipo - Nro]],8,2)="11",TRIM(RIGHT(SUBSTITUTE(BD[[#This Row],[Glosa / Proveedor]]," ",REPT(" ",LEN(BD[[#This Row],[Glosa / Proveedor]]))),LEN(BD[[#This Row],[Glosa / Proveedor]])*2)),"")</f>
        <v/>
      </c>
      <c r="I217" s="31" t="inlineStr">
        <is>
          <t>BRAVO DAVILA DILMER AMADO SERVICIO DE ALQUILER DE LOCAL DE LA OFICINA ADMINISTRATIVA Y COMERCIAL CORRESPONDIENTE AL MES DESETIEMBRE</t>
        </is>
      </c>
      <c r="J217" s="38" t="n">
        <v>96</v>
      </c>
      <c r="K217" s="22">
        <f>IF('BD6'!J217=90,"AGUA",IF('BD6'!J217=91,"ALCANTARILLADO",IF('BD6'!J217=93,"ALCANTARILLADO",IF('BD6'!J217=95,"ADMIN",IF('BD6'!J217=96,"COMERCIAL","G_Finan")))))</f>
        <v/>
      </c>
      <c r="L217" s="49" t="n">
        <v>500</v>
      </c>
      <c r="M217" s="37" t="n"/>
      <c r="N217" s="51" t="n"/>
      <c r="O217" s="51" t="n"/>
    </row>
    <row r="218">
      <c r="A218" s="10">
        <f>IFERROR(VLOOKUP(BD[[#This Row],[BK]],DICT[[EEFF]:[Ppto]],2,FALSE),"No Encontrado")</f>
        <v/>
      </c>
      <c r="B218" s="54">
        <f>MID(BD[[#This Row],[SUC]],2,1)&amp;"-"&amp;BD[[#This Row],[CC]]&amp;"-"&amp;BD[[#This Row],[REGI_RES]]&amp;"-"&amp;MID(BD[[#This Row],[CTA]],1,9)</f>
        <v/>
      </c>
      <c r="C218" t="inlineStr">
        <is>
          <t>639410004 - FONDO DE RESERVAS-GASTOS CORRIENTES/COSTOS DE MANT. DE INFRAESTRUCT. Y REPOSIC. DE EQUIPOS Y MAQUINARIAS</t>
        </is>
      </c>
      <c r="D218" s="54">
        <f>TRIM(MID('BD6'!E218,3,2))</f>
        <v/>
      </c>
      <c r="E218" s="33" t="inlineStr">
        <is>
          <t xml:space="preserve">  01 - 3 - o/s:/Cmppag:(01)E00162/724</t>
        </is>
      </c>
      <c r="F218" s="34" t="n">
        <v>45909</v>
      </c>
      <c r="G218" s="54">
        <f>IF(MID(BD[[#This Row],[Suc - Tipo - Nro]],8,2)="11",LEFT(BD[[#This Row],[REGIMEN]], 1) &amp; LEFT(RIGHT(BD[[#This Row],[REGIMEN]], LEN(BD[[#This Row],[REGIMEN]]) - FIND(" ", BD[[#This Row],[REGIMEN]])), 1),"")</f>
        <v/>
      </c>
      <c r="H218" s="54">
        <f>IF(MID(BD[[#This Row],[Suc - Tipo - Nro]],8,2)="11",TRIM(RIGHT(SUBSTITUTE(BD[[#This Row],[Glosa / Proveedor]]," ",REPT(" ",LEN(BD[[#This Row],[Glosa / Proveedor]]))),LEN(BD[[#This Row],[Glosa / Proveedor]])*2)),"")</f>
        <v/>
      </c>
      <c r="I218" s="33" t="inlineStr">
        <is>
          <t>GRUPO L &amp; M INGENIERIA Y CONSTRUCCION S.A.C. CONTRATACION DE SERVICIO DE PINTADO DERESERVORIOS DE AGUA POTABLE UBICADOS ENSECTORES DE DISTRBUCIÃ“N EN LA SEDE CENTRAL DEEMAPA SAN MARTÃN S.A.SOLICITADO POR LAOFICINADEDISTRIBUCION Y RECOLECCION DE LA EPS.EMAPA SAN MARTIN S.A.</t>
        </is>
      </c>
      <c r="J218" s="35" t="n">
        <v>90</v>
      </c>
      <c r="K218" s="36">
        <f>IF('BD6'!J218=90,"AGUA",IF('BD6'!J218=91,"ALCANTARILLADO",IF('BD6'!J218=93,"ALCANTARILLADO",IF('BD6'!J218=95,"ADMIN",IF('BD6'!J218=96,"COMERCIAL","G_Finan")))))</f>
        <v/>
      </c>
      <c r="L218" s="40" t="n">
        <v>5500</v>
      </c>
      <c r="M218" s="37" t="n"/>
      <c r="N218" s="51" t="n"/>
      <c r="O218" s="51" t="n"/>
    </row>
    <row r="219">
      <c r="A219" s="10">
        <f>IFERROR(VLOOKUP(BD[[#This Row],[BK]],DICT[[EEFF]:[Ppto]],2,FALSE),"No Encontrado")</f>
        <v/>
      </c>
      <c r="B219" s="54">
        <f>MID(BD[[#This Row],[SUC]],2,1)&amp;"-"&amp;BD[[#This Row],[CC]]&amp;"-"&amp;BD[[#This Row],[REGI_RES]]&amp;"-"&amp;MID(BD[[#This Row],[CTA]],1,9)</f>
        <v/>
      </c>
      <c r="C219" t="inlineStr">
        <is>
          <t>639410004 - FONDO DE RESERVAS-GASTOS CORRIENTES/COSTOS DE MANT. DE INFRAESTRUCT. Y REPOSIC. DE EQUIPOS Y MAQUINARIAS</t>
        </is>
      </c>
      <c r="D219" s="54">
        <f>TRIM(MID('BD6'!E219,3,2))</f>
        <v/>
      </c>
      <c r="E219" s="33" t="inlineStr">
        <is>
          <t xml:space="preserve">  01 - 3 - o/s:/Cmppag:(01)E00162/724</t>
        </is>
      </c>
      <c r="F219" s="34" t="n">
        <v>45909</v>
      </c>
      <c r="G219" s="54">
        <f>IF(MID(BD[[#This Row],[Suc - Tipo - Nro]],8,2)="11",LEFT(BD[[#This Row],[REGIMEN]], 1) &amp; LEFT(RIGHT(BD[[#This Row],[REGIMEN]], LEN(BD[[#This Row],[REGIMEN]]) - FIND(" ", BD[[#This Row],[REGIMEN]])), 1),"")</f>
        <v/>
      </c>
      <c r="H219" s="54">
        <f>IF(MID(BD[[#This Row],[Suc - Tipo - Nro]],8,2)="11",TRIM(RIGHT(SUBSTITUTE(BD[[#This Row],[Glosa / Proveedor]]," ",REPT(" ",LEN(BD[[#This Row],[Glosa / Proveedor]]))),LEN(BD[[#This Row],[Glosa / Proveedor]])*2)),"")</f>
        <v/>
      </c>
      <c r="I219" s="33" t="inlineStr">
        <is>
          <t>GRUPO L &amp; M INGENIERIA Y CONSTRUCCION S.A.C. CONTRATACION DE SERVICIO DE PINTADO DERESERVORIOS DE AGUA POTABLE UBICADOS ENSECTORES DE DISTRBUCIÃ“N EN LA SEDE CENTRAL DEEMAPA SAN MARTÃN S.A.SOLICITADO POR LAOFICINADEDISTRIBUCION Y RECOLECCION DE LA EPS.EMAPA SAN MARTIN S.A.</t>
        </is>
      </c>
      <c r="J219" s="35" t="n">
        <v>90</v>
      </c>
      <c r="K219" s="36">
        <f>IF('BD6'!J219=90,"AGUA",IF('BD6'!J219=91,"ALCANTARILLADO",IF('BD6'!J219=93,"ALCANTARILLADO",IF('BD6'!J219=95,"ADMIN",IF('BD6'!J219=96,"COMERCIAL","G_Finan")))))</f>
        <v/>
      </c>
      <c r="L219" s="40" t="n">
        <v>6500</v>
      </c>
      <c r="M219" s="37" t="n"/>
      <c r="N219" s="51" t="n"/>
      <c r="O219" s="51" t="n"/>
    </row>
    <row r="220">
      <c r="A220">
        <f>IFERROR(VLOOKUP(BD[[#This Row],[BK]],DICT[[EEFF]:[Ppto]],2,FALSE),"No Encontrado")</f>
        <v/>
      </c>
      <c r="B220">
        <f>MID(BD[[#This Row],[SUC]],2,1)&amp;"-"&amp;BD[[#This Row],[CC]]&amp;"-"&amp;BD[[#This Row],[REGI_RES]]&amp;"-"&amp;MID(BD[[#This Row],[CTA]],1,9)</f>
        <v/>
      </c>
      <c r="C220" t="inlineStr">
        <is>
          <t>639410004 - FONDO DE RESERVAS-GASTOS CORRIENTES/COSTOS DE MANT. DE INFRAESTRUCT. Y REPOSIC. DE EQUIPOS Y MAQUINARIAS</t>
        </is>
      </c>
      <c r="D220">
        <f>TRIM(MID('BD6'!E220,3,2))</f>
        <v/>
      </c>
      <c r="E220" s="33" t="inlineStr">
        <is>
          <t xml:space="preserve">  01 - 3 - o/s:/Cmppag:(01)E00162/724</t>
        </is>
      </c>
      <c r="F220" s="32" t="n">
        <v>45909</v>
      </c>
      <c r="G220">
        <f>IF(MID(BD[[#This Row],[Suc - Tipo - Nro]],8,2)="11",LEFT(BD[[#This Row],[REGIMEN]], 1) &amp; LEFT(RIGHT(BD[[#This Row],[REGIMEN]], LEN(BD[[#This Row],[REGIMEN]]) - FIND(" ", BD[[#This Row],[REGIMEN]])), 1),"")</f>
        <v/>
      </c>
      <c r="H220">
        <f>IF(MID(BD[[#This Row],[Suc - Tipo - Nro]],8,2)="11",TRIM(RIGHT(SUBSTITUTE(BD[[#This Row],[Glosa / Proveedor]]," ",REPT(" ",LEN(BD[[#This Row],[Glosa / Proveedor]]))),LEN(BD[[#This Row],[Glosa / Proveedor]])*2)),"")</f>
        <v/>
      </c>
      <c r="I220" s="31" t="inlineStr">
        <is>
          <t>GRUPO L &amp; M INGENIERIA Y CONSTRUCCION S.A.C. CONTRATACION DE SERVICIO DE PINTADO DERESERVORIOS DE AGUA POTABLE UBICADOS ENSECTORES DE DISTRBUCIÃ“N EN LA SEDE CENTRAL DEEMAPA SAN MARTÃN S.A.SOLICITADO POR LAOFICINADEDISTRIBUCION Y RECOLECCION DE LA EPS.EMAPA SAN MARTIN S.A.</t>
        </is>
      </c>
      <c r="J220" s="38" t="n">
        <v>90</v>
      </c>
      <c r="K220" s="22">
        <f>IF('BD6'!J220=90,"AGUA",IF('BD6'!J220=91,"ALCANTARILLADO",IF('BD6'!J220=93,"ALCANTARILLADO",IF('BD6'!J220=95,"ADMIN",IF('BD6'!J220=96,"COMERCIAL","G_Finan")))))</f>
        <v/>
      </c>
      <c r="L220" s="49" t="n">
        <v>3000</v>
      </c>
      <c r="M220" s="37" t="n"/>
      <c r="N220" s="51" t="n"/>
      <c r="O220" s="51" t="n"/>
    </row>
    <row r="221">
      <c r="A221">
        <f>IFERROR(VLOOKUP(BD[[#This Row],[BK]],DICT[[EEFF]:[Ppto]],2,FALSE),"No Encontrado")</f>
        <v/>
      </c>
      <c r="B221">
        <f>MID(BD[[#This Row],[SUC]],2,1)&amp;"-"&amp;BD[[#This Row],[CC]]&amp;"-"&amp;BD[[#This Row],[REGI_RES]]&amp;"-"&amp;MID(BD[[#This Row],[CTA]],1,9)</f>
        <v/>
      </c>
      <c r="C221" t="inlineStr">
        <is>
          <t>631401002 - VIATICOS ALIM - EMPLEADOS Y OBREROS</t>
        </is>
      </c>
      <c r="D221">
        <f>TRIM(MID('BD6'!E221,3,2))</f>
        <v/>
      </c>
      <c r="E221" s="33" t="inlineStr">
        <is>
          <t xml:space="preserve">  01 - 6 - 6023</t>
        </is>
      </c>
      <c r="F221" s="32" t="n">
        <v>45911</v>
      </c>
      <c r="G221">
        <f>IF(MID(BD[[#This Row],[Suc - Tipo - Nro]],8,2)="11",LEFT(BD[[#This Row],[REGIMEN]], 1) &amp; LEFT(RIGHT(BD[[#This Row],[REGIMEN]], LEN(BD[[#This Row],[REGIMEN]]) - FIND(" ", BD[[#This Row],[REGIMEN]])), 1),"")</f>
        <v/>
      </c>
      <c r="H221">
        <f>IF(MID(BD[[#This Row],[Suc - Tipo - Nro]],8,2)="11",TRIM(RIGHT(SUBSTITUTE(BD[[#This Row],[Glosa / Proveedor]]," ",REPT(" ",LEN(BD[[#This Row],[Glosa / Proveedor]]))),LEN(BD[[#This Row],[Glosa / Proveedor]])*2)),"")</f>
        <v/>
      </c>
      <c r="I221" s="31" t="inlineStr">
        <is>
          <t>REEMBOLSO A FAVOR DE ANA MARIA RIVERA JIMENEZ, POR COMISION DE SERVICIOS A SAN JOSE DE SISA EL DIA 06.09.2025, INFORME NÂ° 000822-2025-OPAPTAR</t>
        </is>
      </c>
      <c r="J221" s="38" t="n">
        <v>90</v>
      </c>
      <c r="K221" s="22">
        <f>IF('BD6'!J221=90,"AGUA",IF('BD6'!J221=91,"ALCANTARILLADO",IF('BD6'!J221=93,"ALCANTARILLADO",IF('BD6'!J221=95,"ADMIN",IF('BD6'!J221=96,"COMERCIAL","G_Finan")))))</f>
        <v/>
      </c>
      <c r="L221" s="49" t="n">
        <v>75</v>
      </c>
      <c r="M221" s="37" t="n"/>
      <c r="N221" s="51" t="n"/>
      <c r="O221" s="51" t="n"/>
    </row>
    <row r="222">
      <c r="A222">
        <f>IFERROR(VLOOKUP(BD[[#This Row],[BK]],DICT[[EEFF]:[Ppto]],2,FALSE),"No Encontrado")</f>
        <v/>
      </c>
      <c r="B222">
        <f>MID(BD[[#This Row],[SUC]],2,1)&amp;"-"&amp;BD[[#This Row],[CC]]&amp;"-"&amp;BD[[#This Row],[REGI_RES]]&amp;"-"&amp;MID(BD[[#This Row],[CTA]],1,9)</f>
        <v/>
      </c>
      <c r="C222" t="inlineStr">
        <is>
          <t>631401002 - VIATICOS ALIM - EMPLEADOS Y OBREROS</t>
        </is>
      </c>
      <c r="D222">
        <f>TRIM(MID('BD6'!E222,3,2))</f>
        <v/>
      </c>
      <c r="E222" s="33" t="inlineStr">
        <is>
          <t xml:space="preserve">  01 - 6 - 6024</t>
        </is>
      </c>
      <c r="F222" s="32" t="n">
        <v>45911</v>
      </c>
      <c r="G222">
        <f>IF(MID(BD[[#This Row],[Suc - Tipo - Nro]],8,2)="11",LEFT(BD[[#This Row],[REGIMEN]], 1) &amp; LEFT(RIGHT(BD[[#This Row],[REGIMEN]], LEN(BD[[#This Row],[REGIMEN]]) - FIND(" ", BD[[#This Row],[REGIMEN]])), 1),"")</f>
        <v/>
      </c>
      <c r="H222">
        <f>IF(MID(BD[[#This Row],[Suc - Tipo - Nro]],8,2)="11",TRIM(RIGHT(SUBSTITUTE(BD[[#This Row],[Glosa / Proveedor]]," ",REPT(" ",LEN(BD[[#This Row],[Glosa / Proveedor]]))),LEN(BD[[#This Row],[Glosa / Proveedor]])*2)),"")</f>
        <v/>
      </c>
      <c r="I222" s="31" t="inlineStr">
        <is>
          <t>REEMBOLSO A FAVOR DE DANIEL ESPINOZA SANGAMA, POR COMISION DE SERVICIOS A PICOTA Y BELLAVISTA EL DIA 04.09.2025, INFORME NÂ° 001251-2025-ODR</t>
        </is>
      </c>
      <c r="J222" s="38" t="n">
        <v>90</v>
      </c>
      <c r="K222" s="22">
        <f>IF('BD6'!J222=90,"AGUA",IF('BD6'!J222=91,"ALCANTARILLADO",IF('BD6'!J222=93,"ALCANTARILLADO",IF('BD6'!J222=95,"ADMIN",IF('BD6'!J222=96,"COMERCIAL","G_Finan")))))</f>
        <v/>
      </c>
      <c r="L222" s="49" t="n">
        <v>75</v>
      </c>
      <c r="M222" s="37" t="n"/>
      <c r="N222" s="51" t="n"/>
      <c r="O222" s="51" t="n"/>
    </row>
    <row r="223">
      <c r="A223">
        <f>IFERROR(VLOOKUP(BD[[#This Row],[BK]],DICT[[EEFF]:[Ppto]],2,FALSE),"No Encontrado")</f>
        <v/>
      </c>
      <c r="B223">
        <f>MID(BD[[#This Row],[SUC]],2,1)&amp;"-"&amp;BD[[#This Row],[CC]]&amp;"-"&amp;BD[[#This Row],[REGI_RES]]&amp;"-"&amp;MID(BD[[#This Row],[CTA]],1,9)</f>
        <v/>
      </c>
      <c r="C223" t="inlineStr">
        <is>
          <t>631401002 - VIATICOS ALIM - EMPLEADOS Y OBREROS</t>
        </is>
      </c>
      <c r="D223">
        <f>TRIM(MID('BD6'!E223,3,2))</f>
        <v/>
      </c>
      <c r="E223" s="33" t="inlineStr">
        <is>
          <t xml:space="preserve">  01 - 6 - 6025</t>
        </is>
      </c>
      <c r="F223" s="32" t="n">
        <v>45911</v>
      </c>
      <c r="G223">
        <f>IF(MID(BD[[#This Row],[Suc - Tipo - Nro]],8,2)="11",LEFT(BD[[#This Row],[REGIMEN]], 1) &amp; LEFT(RIGHT(BD[[#This Row],[REGIMEN]], LEN(BD[[#This Row],[REGIMEN]]) - FIND(" ", BD[[#This Row],[REGIMEN]])), 1),"")</f>
        <v/>
      </c>
      <c r="H223">
        <f>IF(MID(BD[[#This Row],[Suc - Tipo - Nro]],8,2)="11",TRIM(RIGHT(SUBSTITUTE(BD[[#This Row],[Glosa / Proveedor]]," ",REPT(" ",LEN(BD[[#This Row],[Glosa / Proveedor]]))),LEN(BD[[#This Row],[Glosa / Proveedor]])*2)),"")</f>
        <v/>
      </c>
      <c r="I223" s="31" t="inlineStr">
        <is>
          <t>REEMBOLSO A FAVOR DE JEDDY JHOANNES VELA MORENO, POR COMISION DE SERVICIOS A PICOTA Y BELLAVISTA EL DIA 04.09.2025, INFORME NÂ° 001249-2025-ODR</t>
        </is>
      </c>
      <c r="J223" s="38" t="n">
        <v>90</v>
      </c>
      <c r="K223" s="22">
        <f>IF('BD6'!J223=90,"AGUA",IF('BD6'!J223=91,"ALCANTARILLADO",IF('BD6'!J223=93,"ALCANTARILLADO",IF('BD6'!J223=95,"ADMIN",IF('BD6'!J223=96,"COMERCIAL","G_Finan")))))</f>
        <v/>
      </c>
      <c r="L223" s="49" t="n">
        <v>75</v>
      </c>
      <c r="M223" s="37" t="n"/>
      <c r="N223" s="51" t="n"/>
      <c r="O223" s="51" t="n"/>
    </row>
    <row r="224">
      <c r="A224" s="39">
        <f>IFERROR(VLOOKUP(BD[[#This Row],[BK]],DICT[[EEFF]:[Ppto]],2,FALSE),"No Encontrado")</f>
        <v/>
      </c>
      <c r="B224">
        <f>MID(BD[[#This Row],[SUC]],2,1)&amp;"-"&amp;BD[[#This Row],[CC]]&amp;"-"&amp;BD[[#This Row],[REGI_RES]]&amp;"-"&amp;MID(BD[[#This Row],[CTA]],1,9)</f>
        <v/>
      </c>
      <c r="C224" t="inlineStr">
        <is>
          <t>631401002 - VIATICOS ALIM - EMPLEADOS Y OBREROS</t>
        </is>
      </c>
      <c r="D224">
        <f>TRIM(MID('BD6'!E224,3,2))</f>
        <v/>
      </c>
      <c r="E224" s="33" t="inlineStr">
        <is>
          <t xml:space="preserve">  01 - 6 - 6026</t>
        </is>
      </c>
      <c r="F224" s="34" t="n">
        <v>45911</v>
      </c>
      <c r="G224">
        <f>IF(MID(BD[[#This Row],[Suc - Tipo - Nro]],8,2)="11",LEFT(BD[[#This Row],[REGIMEN]], 1) &amp; LEFT(RIGHT(BD[[#This Row],[REGIMEN]], LEN(BD[[#This Row],[REGIMEN]]) - FIND(" ", BD[[#This Row],[REGIMEN]])), 1),"")</f>
        <v/>
      </c>
      <c r="H224">
        <f>IF(MID(BD[[#This Row],[Suc - Tipo - Nro]],8,2)="11",TRIM(RIGHT(SUBSTITUTE(BD[[#This Row],[Glosa / Proveedor]]," ",REPT(" ",LEN(BD[[#This Row],[Glosa / Proveedor]]))),LEN(BD[[#This Row],[Glosa / Proveedor]])*2)),"")</f>
        <v/>
      </c>
      <c r="I224" s="33" t="inlineStr">
        <is>
          <t>REEMBOLSO A FAVOR DE JESUS ELIAS CRUZ DAVILA, POR COMISION DE SERVICIOS A PICOTA EL DIA 09.09.2025, INFORME NÂ° 000431-2025-EM</t>
        </is>
      </c>
      <c r="J224" s="35" t="n">
        <v>90</v>
      </c>
      <c r="K224" s="22">
        <f>IF('BD6'!J224=90,"AGUA",IF('BD6'!J224=91,"ALCANTARILLADO",IF('BD6'!J224=93,"ALCANTARILLADO",IF('BD6'!J224=95,"ADMIN",IF('BD6'!J224=96,"COMERCIAL","G_Finan")))))</f>
        <v/>
      </c>
      <c r="L224" s="49" t="n">
        <v>75</v>
      </c>
      <c r="M224" s="37" t="n"/>
      <c r="N224" s="51" t="n"/>
      <c r="O224" s="51" t="n"/>
    </row>
    <row r="225">
      <c r="A225" s="10">
        <f>IFERROR(VLOOKUP(BD[[#This Row],[BK]],DICT[[EEFF]:[Ppto]],2,FALSE),"No Encontrado")</f>
        <v/>
      </c>
      <c r="B225" s="54">
        <f>MID(BD[[#This Row],[SUC]],2,1)&amp;"-"&amp;BD[[#This Row],[CC]]&amp;"-"&amp;BD[[#This Row],[REGI_RES]]&amp;"-"&amp;MID(BD[[#This Row],[CTA]],1,9)</f>
        <v/>
      </c>
      <c r="C225" t="inlineStr">
        <is>
          <t>631401002 - VIATICOS ALIM - EMPLEADOS Y OBREROS</t>
        </is>
      </c>
      <c r="D225" s="54">
        <f>TRIM(MID('BD6'!E225,3,2))</f>
        <v/>
      </c>
      <c r="E225" s="33" t="inlineStr">
        <is>
          <t xml:space="preserve">  01 - 6 - 6029</t>
        </is>
      </c>
      <c r="F225" s="34" t="n">
        <v>45911</v>
      </c>
      <c r="G225" s="54">
        <f>IF(MID(BD[[#This Row],[Suc - Tipo - Nro]],8,2)="11",LEFT(BD[[#This Row],[REGIMEN]], 1) &amp; LEFT(RIGHT(BD[[#This Row],[REGIMEN]], LEN(BD[[#This Row],[REGIMEN]]) - FIND(" ", BD[[#This Row],[REGIMEN]])), 1),"")</f>
        <v/>
      </c>
      <c r="H225" s="54">
        <f>IF(MID(BD[[#This Row],[Suc - Tipo - Nro]],8,2)="11",TRIM(RIGHT(SUBSTITUTE(BD[[#This Row],[Glosa / Proveedor]]," ",REPT(" ",LEN(BD[[#This Row],[Glosa / Proveedor]]))),LEN(BD[[#This Row],[Glosa / Proveedor]])*2)),"")</f>
        <v/>
      </c>
      <c r="I225" s="33" t="inlineStr">
        <is>
          <t>REEMBOLSO A FAVOR DE MARIO TORRES SILVA, POR COMISION DE SERVICIOS A PICOTA EL DIA 09.09.2025, INFORME NÂ° 000429-2025-EM</t>
        </is>
      </c>
      <c r="J225" s="35" t="n">
        <v>90</v>
      </c>
      <c r="K225" s="36">
        <f>IF('BD6'!J225=90,"AGUA",IF('BD6'!J225=91,"ALCANTARILLADO",IF('BD6'!J225=93,"ALCANTARILLADO",IF('BD6'!J225=95,"ADMIN",IF('BD6'!J225=96,"COMERCIAL","G_Finan")))))</f>
        <v/>
      </c>
      <c r="L225" s="40" t="n">
        <v>75</v>
      </c>
      <c r="M225" s="37" t="n"/>
      <c r="N225" s="51" t="n"/>
      <c r="O225" s="51" t="n"/>
    </row>
    <row r="226">
      <c r="A226" s="42">
        <f>IFERROR(VLOOKUP(BD[[#This Row],[BK]],DICT[[EEFF]:[Ppto]],2,FALSE),"No Encontrado")</f>
        <v/>
      </c>
      <c r="B226">
        <f>MID(BD[[#This Row],[SUC]],2,1)&amp;"-"&amp;BD[[#This Row],[CC]]&amp;"-"&amp;BD[[#This Row],[REGI_RES]]&amp;"-"&amp;MID(BD[[#This Row],[CTA]],1,9)</f>
        <v/>
      </c>
      <c r="C226" t="inlineStr">
        <is>
          <t>631401002 - VIATICOS ALIM - EMPLEADOS Y OBREROS</t>
        </is>
      </c>
      <c r="D226">
        <f>TRIM(MID('BD6'!E226,3,2))</f>
        <v/>
      </c>
      <c r="E226" s="33" t="inlineStr">
        <is>
          <t xml:space="preserve">  01 - 6 - 6030</t>
        </is>
      </c>
      <c r="F226" s="32" t="n">
        <v>45911</v>
      </c>
      <c r="G226">
        <f>IF(MID(BD[[#This Row],[Suc - Tipo - Nro]],8,2)="11",LEFT(BD[[#This Row],[REGIMEN]], 1) &amp; LEFT(RIGHT(BD[[#This Row],[REGIMEN]], LEN(BD[[#This Row],[REGIMEN]]) - FIND(" ", BD[[#This Row],[REGIMEN]])), 1),"")</f>
        <v/>
      </c>
      <c r="H226">
        <f>IF(MID(BD[[#This Row],[Suc - Tipo - Nro]],8,2)="11",TRIM(RIGHT(SUBSTITUTE(BD[[#This Row],[Glosa / Proveedor]]," ",REPT(" ",LEN(BD[[#This Row],[Glosa / Proveedor]]))),LEN(BD[[#This Row],[Glosa / Proveedor]])*2)),"")</f>
        <v/>
      </c>
      <c r="I226" s="31" t="inlineStr">
        <is>
          <t>REEMBOLSO A FAVOR DE NILVER NAVARRO PAIMA, POR COMISION DE SERVICIOS A SAPOSOA EL DIA 05.09.2025, INFORME NÂ° 001264-2025-ODR</t>
        </is>
      </c>
      <c r="J226" s="38" t="n">
        <v>90</v>
      </c>
      <c r="K226" s="22">
        <f>IF('BD6'!J226=90,"AGUA",IF('BD6'!J226=91,"ALCANTARILLADO",IF('BD6'!J226=93,"ALCANTARILLADO",IF('BD6'!J226=95,"ADMIN",IF('BD6'!J226=96,"COMERCIAL","G_Finan")))))</f>
        <v/>
      </c>
      <c r="L226" s="49" t="n">
        <v>75</v>
      </c>
      <c r="M226" s="37" t="n"/>
      <c r="N226" s="51" t="n"/>
      <c r="O226" s="51" t="n"/>
    </row>
    <row r="227">
      <c r="A227" s="42">
        <f>IFERROR(VLOOKUP(BD[[#This Row],[BK]],DICT[[EEFF]:[Ppto]],2,FALSE),"No Encontrado")</f>
        <v/>
      </c>
      <c r="B227">
        <f>MID(BD[[#This Row],[SUC]],2,1)&amp;"-"&amp;BD[[#This Row],[CC]]&amp;"-"&amp;BD[[#This Row],[REGI_RES]]&amp;"-"&amp;MID(BD[[#This Row],[CTA]],1,9)</f>
        <v/>
      </c>
      <c r="C227" t="inlineStr">
        <is>
          <t>659300030 - OTROS</t>
        </is>
      </c>
      <c r="D227">
        <f>TRIM(MID('BD6'!E227,3,2))</f>
        <v/>
      </c>
      <c r="E227" s="33" t="inlineStr">
        <is>
          <t xml:space="preserve">  01 - 6 - 6027</t>
        </is>
      </c>
      <c r="F227" s="32" t="n">
        <v>45911</v>
      </c>
      <c r="G227">
        <f>IF(MID(BD[[#This Row],[Suc - Tipo - Nro]],8,2)="11",LEFT(BD[[#This Row],[REGIMEN]], 1) &amp; LEFT(RIGHT(BD[[#This Row],[REGIMEN]], LEN(BD[[#This Row],[REGIMEN]]) - FIND(" ", BD[[#This Row],[REGIMEN]])), 1),"")</f>
        <v/>
      </c>
      <c r="H227">
        <f>IF(MID(BD[[#This Row],[Suc - Tipo - Nro]],8,2)="11",TRIM(RIGHT(SUBSTITUTE(BD[[#This Row],[Glosa / Proveedor]]," ",REPT(" ",LEN(BD[[#This Row],[Glosa / Proveedor]]))),LEN(BD[[#This Row],[Glosa / Proveedor]])*2)),"")</f>
        <v/>
      </c>
      <c r="I227" s="31" t="inlineStr">
        <is>
          <t>REEMBOLSO A FAVOR DE WILFREDO HUAMÃN SALAS, POR COMPRA DE ARREGLO FLORAL, POR FALLECIMIENTO DE LA SRA MADRE DEL TRABAJADOR MANUEL GRANDEZ GARCIA, INFORME NÂ° 000080-2025-WHS-ORH</t>
        </is>
      </c>
      <c r="J227" s="38" t="n">
        <v>95</v>
      </c>
      <c r="K227" s="22">
        <f>IF('BD6'!J227=90,"AGUA",IF('BD6'!J227=91,"ALCANTARILLADO",IF('BD6'!J227=93,"ALCANTARILLADO",IF('BD6'!J227=95,"ADMIN",IF('BD6'!J227=96,"COMERCIAL","G_Finan")))))</f>
        <v/>
      </c>
      <c r="L227" s="49" t="n">
        <v>120</v>
      </c>
      <c r="M227" s="37" t="n"/>
      <c r="N227" s="51" t="n"/>
      <c r="O227" s="51" t="n"/>
    </row>
    <row r="228">
      <c r="A228" s="42">
        <f>IFERROR(VLOOKUP(BD[[#This Row],[BK]],DICT[[EEFF]:[Ppto]],2,FALSE),"No Encontrado")</f>
        <v/>
      </c>
      <c r="B228">
        <f>MID(BD[[#This Row],[SUC]],2,1)&amp;"-"&amp;BD[[#This Row],[CC]]&amp;"-"&amp;BD[[#This Row],[REGI_RES]]&amp;"-"&amp;MID(BD[[#This Row],[CTA]],1,9)</f>
        <v/>
      </c>
      <c r="C228" t="inlineStr">
        <is>
          <t>659300030 - OTROS</t>
        </is>
      </c>
      <c r="D228">
        <f>TRIM(MID('BD6'!E228,3,2))</f>
        <v/>
      </c>
      <c r="E228" s="33" t="inlineStr">
        <is>
          <t xml:space="preserve">  01 - 6 - 6028</t>
        </is>
      </c>
      <c r="F228" s="32" t="n">
        <v>45911</v>
      </c>
      <c r="G228">
        <f>IF(MID(BD[[#This Row],[Suc - Tipo - Nro]],8,2)="11",LEFT(BD[[#This Row],[REGIMEN]], 1) &amp; LEFT(RIGHT(BD[[#This Row],[REGIMEN]], LEN(BD[[#This Row],[REGIMEN]]) - FIND(" ", BD[[#This Row],[REGIMEN]])), 1),"")</f>
        <v/>
      </c>
      <c r="H228">
        <f>IF(MID(BD[[#This Row],[Suc - Tipo - Nro]],8,2)="11",TRIM(RIGHT(SUBSTITUTE(BD[[#This Row],[Glosa / Proveedor]]," ",REPT(" ",LEN(BD[[#This Row],[Glosa / Proveedor]]))),LEN(BD[[#This Row],[Glosa / Proveedor]])*2)),"")</f>
        <v/>
      </c>
      <c r="I228" s="31" t="inlineStr">
        <is>
          <t>REEMBOLSO A FAVOR DE ANA MARIA RIVERA JIMENEZ, POR AQUISICION DE MATERIALES PARA EMERGENCIA OPERATIVA, INFORME NÂ° 000843-2025-OPAPTAR</t>
        </is>
      </c>
      <c r="J228" s="38" t="n">
        <v>90</v>
      </c>
      <c r="K228" s="22">
        <f>IF('BD6'!J228=90,"AGUA",IF('BD6'!J228=91,"ALCANTARILLADO",IF('BD6'!J228=93,"ALCANTARILLADO",IF('BD6'!J228=95,"ADMIN",IF('BD6'!J228=96,"COMERCIAL","G_Finan")))))</f>
        <v/>
      </c>
      <c r="L228" s="49" t="n">
        <v>131.3</v>
      </c>
      <c r="M228" s="37" t="n"/>
      <c r="N228" s="51" t="n"/>
      <c r="O228" s="51" t="n"/>
    </row>
    <row r="229">
      <c r="A229" s="42">
        <f>IFERROR(VLOOKUP(BD[[#This Row],[BK]],DICT[[EEFF]:[Ppto]],2,FALSE),"No Encontrado")</f>
        <v/>
      </c>
      <c r="B229">
        <f>MID(BD[[#This Row],[SUC]],2,1)&amp;"-"&amp;BD[[#This Row],[CC]]&amp;"-"&amp;BD[[#This Row],[REGI_RES]]&amp;"-"&amp;MID(BD[[#This Row],[CTA]],1,9)</f>
        <v/>
      </c>
      <c r="C229" t="inlineStr">
        <is>
          <t>635210000 - EDIFICIOS</t>
        </is>
      </c>
      <c r="D229">
        <f>TRIM(MID('BD6'!E229,3,2))</f>
        <v/>
      </c>
      <c r="E229" s="33" t="inlineStr">
        <is>
          <t xml:space="preserve">  08 - 3 - o/s:/Cmppag:(10)16830250230469/68</t>
        </is>
      </c>
      <c r="F229" s="32" t="n">
        <v>45912</v>
      </c>
      <c r="G229">
        <f>IF(MID(BD[[#This Row],[Suc - Tipo - Nro]],8,2)="11",LEFT(BD[[#This Row],[REGIMEN]], 1) &amp; LEFT(RIGHT(BD[[#This Row],[REGIMEN]], LEN(BD[[#This Row],[REGIMEN]]) - FIND(" ", BD[[#This Row],[REGIMEN]])), 1),"")</f>
        <v/>
      </c>
      <c r="H229">
        <f>IF(MID(BD[[#This Row],[Suc - Tipo - Nro]],8,2)="11",TRIM(RIGHT(SUBSTITUTE(BD[[#This Row],[Glosa / Proveedor]]," ",REPT(" ",LEN(BD[[#This Row],[Glosa / Proveedor]]))),LEN(BD[[#This Row],[Glosa / Proveedor]])*2)),"")</f>
        <v/>
      </c>
      <c r="I229" s="31" t="inlineStr">
        <is>
          <t>HUAMAN GARCIA PERCY SERVICIO DE ALQUILER DE LOCAL COMERCIAL Y ADMINISTRATIVO CORRESPONDIENTE AL MES DE SETIEMBRE DEL 2025</t>
        </is>
      </c>
      <c r="J229" s="38" t="n">
        <v>95</v>
      </c>
      <c r="K229" s="22">
        <f>IF('BD6'!J229=90,"AGUA",IF('BD6'!J229=91,"ALCANTARILLADO",IF('BD6'!J229=93,"ALCANTARILLADO",IF('BD6'!J229=95,"ADMIN",IF('BD6'!J229=96,"COMERCIAL","G_Finan")))))</f>
        <v/>
      </c>
      <c r="L229" s="49" t="n">
        <v>500</v>
      </c>
      <c r="M229" s="37" t="n"/>
      <c r="N229" s="51" t="n"/>
      <c r="O229" s="51" t="n"/>
    </row>
    <row r="230">
      <c r="A230" s="42">
        <f>IFERROR(VLOOKUP(BD[[#This Row],[BK]],DICT[[EEFF]:[Ppto]],2,FALSE),"No Encontrado")</f>
        <v/>
      </c>
      <c r="B230">
        <f>MID(BD[[#This Row],[SUC]],2,1)&amp;"-"&amp;BD[[#This Row],[CC]]&amp;"-"&amp;BD[[#This Row],[REGI_RES]]&amp;"-"&amp;MID(BD[[#This Row],[CTA]],1,9)</f>
        <v/>
      </c>
      <c r="C230" t="inlineStr">
        <is>
          <t>635210000 - EDIFICIOS</t>
        </is>
      </c>
      <c r="D230">
        <f>TRIM(MID('BD6'!E230,3,2))</f>
        <v/>
      </c>
      <c r="E230" s="33" t="inlineStr">
        <is>
          <t xml:space="preserve">  08 - 3 - o/s:/Cmppag:(10)16830250230469/68</t>
        </is>
      </c>
      <c r="F230" s="32" t="n">
        <v>45912</v>
      </c>
      <c r="G230">
        <f>IF(MID(BD[[#This Row],[Suc - Tipo - Nro]],8,2)="11",LEFT(BD[[#This Row],[REGIMEN]], 1) &amp; LEFT(RIGHT(BD[[#This Row],[REGIMEN]], LEN(BD[[#This Row],[REGIMEN]]) - FIND(" ", BD[[#This Row],[REGIMEN]])), 1),"")</f>
        <v/>
      </c>
      <c r="H230">
        <f>IF(MID(BD[[#This Row],[Suc - Tipo - Nro]],8,2)="11",TRIM(RIGHT(SUBSTITUTE(BD[[#This Row],[Glosa / Proveedor]]," ",REPT(" ",LEN(BD[[#This Row],[Glosa / Proveedor]]))),LEN(BD[[#This Row],[Glosa / Proveedor]])*2)),"")</f>
        <v/>
      </c>
      <c r="I230" s="31" t="inlineStr">
        <is>
          <t>HUAMAN GARCIA PERCY SERVICIO DE ALQUILER DE LOCAL COMERCIAL Y ADMINISTRATIVO CORRESPONDIENTE AL MES DE SETIEMBRE DEL 2025</t>
        </is>
      </c>
      <c r="J230" s="38" t="n">
        <v>96</v>
      </c>
      <c r="K230" s="22">
        <f>IF('BD6'!J230=90,"AGUA",IF('BD6'!J230=91,"ALCANTARILLADO",IF('BD6'!J230=93,"ALCANTARILLADO",IF('BD6'!J230=95,"ADMIN",IF('BD6'!J230=96,"COMERCIAL","G_Finan")))))</f>
        <v/>
      </c>
      <c r="L230" s="49" t="n">
        <v>500</v>
      </c>
      <c r="M230" s="37" t="n"/>
      <c r="N230" s="51" t="n"/>
      <c r="O230" s="51" t="n"/>
    </row>
    <row r="231">
      <c r="A231" s="42">
        <f>IFERROR(VLOOKUP(BD[[#This Row],[BK]],DICT[[EEFF]:[Ppto]],2,FALSE),"No Encontrado")</f>
        <v/>
      </c>
      <c r="B231">
        <f>MID(BD[[#This Row],[SUC]],2,1)&amp;"-"&amp;BD[[#This Row],[CC]]&amp;"-"&amp;BD[[#This Row],[REGI_RES]]&amp;"-"&amp;MID(BD[[#This Row],[CTA]],1,9)</f>
        <v/>
      </c>
      <c r="C231" t="inlineStr">
        <is>
          <t>639900009 - DIVERSOS</t>
        </is>
      </c>
      <c r="D231">
        <f>TRIM(MID('BD6'!E231,3,2))</f>
        <v/>
      </c>
      <c r="E231" s="33" t="inlineStr">
        <is>
          <t xml:space="preserve">  01 - 3 - o/s:/Cmppag:(02)E00118/634</t>
        </is>
      </c>
      <c r="F231" s="32" t="n">
        <v>45912</v>
      </c>
      <c r="G231">
        <f>IF(MID(BD[[#This Row],[Suc - Tipo - Nro]],8,2)="11",LEFT(BD[[#This Row],[REGIMEN]], 1) &amp; LEFT(RIGHT(BD[[#This Row],[REGIMEN]], LEN(BD[[#This Row],[REGIMEN]]) - FIND(" ", BD[[#This Row],[REGIMEN]])), 1),"")</f>
        <v/>
      </c>
      <c r="H231">
        <f>IF(MID(BD[[#This Row],[Suc - Tipo - Nro]],8,2)="11",TRIM(RIGHT(SUBSTITUTE(BD[[#This Row],[Glosa / Proveedor]]," ",REPT(" ",LEN(BD[[#This Row],[Glosa / Proveedor]]))),LEN(BD[[#This Row],[Glosa / Proveedor]])*2)),"")</f>
        <v/>
      </c>
      <c r="I231" s="31" t="inlineStr">
        <is>
          <t>FLORES GARCIA BEDER CONTRATACIÃ“N DE UN (01) INSPECTOR Y NOTIFICADOR DE RECLAMOS COMERCIALES, CORRESPONDIENTE AL MES DE AGOSTO 2025</t>
        </is>
      </c>
      <c r="J231" s="38" t="n">
        <v>96</v>
      </c>
      <c r="K231" s="22">
        <f>IF('BD6'!J231=90,"AGUA",IF('BD6'!J231=91,"ALCANTARILLADO",IF('BD6'!J231=93,"ALCANTARILLADO",IF('BD6'!J231=95,"ADMIN",IF('BD6'!J231=96,"COMERCIAL","G_Finan")))))</f>
        <v/>
      </c>
      <c r="L231" s="49" t="n">
        <v>1140</v>
      </c>
      <c r="M231" s="37" t="n"/>
      <c r="N231" s="51" t="n"/>
      <c r="O231" s="51" t="n"/>
    </row>
    <row r="232">
      <c r="A232" s="42">
        <f>IFERROR(VLOOKUP(BD[[#This Row],[BK]],DICT[[EEFF]:[Ppto]],2,FALSE),"No Encontrado")</f>
        <v/>
      </c>
      <c r="B232">
        <f>MID(BD[[#This Row],[SUC]],2,1)&amp;"-"&amp;BD[[#This Row],[CC]]&amp;"-"&amp;BD[[#This Row],[REGI_RES]]&amp;"-"&amp;MID(BD[[#This Row],[CTA]],1,9)</f>
        <v/>
      </c>
      <c r="C232" t="inlineStr">
        <is>
          <t>659300031 - ALIMENTO PARA PERSONAL</t>
        </is>
      </c>
      <c r="D232">
        <f>TRIM(MID('BD6'!E232,3,2))</f>
        <v/>
      </c>
      <c r="E232" s="33" t="inlineStr">
        <is>
          <t xml:space="preserve">  05 - 6 - 6015</t>
        </is>
      </c>
      <c r="F232" s="32" t="n">
        <v>45912</v>
      </c>
      <c r="G232">
        <f>IF(MID(BD[[#This Row],[Suc - Tipo - Nro]],8,2)="11",LEFT(BD[[#This Row],[REGIMEN]], 1) &amp; LEFT(RIGHT(BD[[#This Row],[REGIMEN]], LEN(BD[[#This Row],[REGIMEN]]) - FIND(" ", BD[[#This Row],[REGIMEN]])), 1),"")</f>
        <v/>
      </c>
      <c r="H232">
        <f>IF(MID(BD[[#This Row],[Suc - Tipo - Nro]],8,2)="11",TRIM(RIGHT(SUBSTITUTE(BD[[#This Row],[Glosa / Proveedor]]," ",REPT(" ",LEN(BD[[#This Row],[Glosa / Proveedor]]))),LEN(BD[[#This Row],[Glosa / Proveedor]])*2)),"")</f>
        <v/>
      </c>
      <c r="I232" s="31" t="inlineStr">
        <is>
          <t>PROVISION DE LA BONIFICACION DE ALIMENTOS CORRESPONDIENTE AL MES DE SETIEMBRE 2025</t>
        </is>
      </c>
      <c r="J232" s="38" t="n">
        <v>90</v>
      </c>
      <c r="K232" s="22">
        <f>IF('BD6'!J232=90,"AGUA",IF('BD6'!J232=91,"ALCANTARILLADO",IF('BD6'!J232=93,"ALCANTARILLADO",IF('BD6'!J232=95,"ADMIN",IF('BD6'!J232=96,"COMERCIAL","G_Finan")))))</f>
        <v/>
      </c>
      <c r="L232" s="49" t="n">
        <v>1000</v>
      </c>
      <c r="M232" s="37" t="n"/>
      <c r="N232" s="51" t="n"/>
      <c r="O232" s="51" t="n"/>
    </row>
    <row r="233">
      <c r="A233" s="42">
        <f>IFERROR(VLOOKUP(BD[[#This Row],[BK]],DICT[[EEFF]:[Ppto]],2,FALSE),"No Encontrado")</f>
        <v/>
      </c>
      <c r="B233">
        <f>MID(BD[[#This Row],[SUC]],2,1)&amp;"-"&amp;BD[[#This Row],[CC]]&amp;"-"&amp;BD[[#This Row],[REGI_RES]]&amp;"-"&amp;MID(BD[[#This Row],[CTA]],1,9)</f>
        <v/>
      </c>
      <c r="C233" t="inlineStr">
        <is>
          <t>659300031 - ALIMENTO PARA PERSONAL</t>
        </is>
      </c>
      <c r="D233">
        <f>TRIM(MID('BD6'!E233,3,2))</f>
        <v/>
      </c>
      <c r="E233" s="33" t="inlineStr">
        <is>
          <t xml:space="preserve">  05 - 6 - 6015</t>
        </is>
      </c>
      <c r="F233" s="32" t="n">
        <v>45912</v>
      </c>
      <c r="G233">
        <f>IF(MID(BD[[#This Row],[Suc - Tipo - Nro]],8,2)="11",LEFT(BD[[#This Row],[REGIMEN]], 1) &amp; LEFT(RIGHT(BD[[#This Row],[REGIMEN]], LEN(BD[[#This Row],[REGIMEN]]) - FIND(" ", BD[[#This Row],[REGIMEN]])), 1),"")</f>
        <v/>
      </c>
      <c r="H233">
        <f>IF(MID(BD[[#This Row],[Suc - Tipo - Nro]],8,2)="11",TRIM(RIGHT(SUBSTITUTE(BD[[#This Row],[Glosa / Proveedor]]," ",REPT(" ",LEN(BD[[#This Row],[Glosa / Proveedor]]))),LEN(BD[[#This Row],[Glosa / Proveedor]])*2)),"")</f>
        <v/>
      </c>
      <c r="I233" s="31" t="inlineStr">
        <is>
          <t>PROVISION DE LA BONIFICACION DE ALIMENTOS CORRESPONDIENTE AL MES DE SETIEMBRE 2025</t>
        </is>
      </c>
      <c r="J233" s="38" t="n">
        <v>90</v>
      </c>
      <c r="K233" s="22">
        <f>IF('BD6'!J233=90,"AGUA",IF('BD6'!J233=91,"ALCANTARILLADO",IF('BD6'!J233=93,"ALCANTARILLADO",IF('BD6'!J233=95,"ADMIN",IF('BD6'!J233=96,"COMERCIAL","G_Finan")))))</f>
        <v/>
      </c>
      <c r="L233" s="49" t="n">
        <v>750</v>
      </c>
      <c r="M233" s="37" t="n"/>
      <c r="N233" s="51" t="n"/>
      <c r="O233" s="51" t="n"/>
    </row>
    <row r="234">
      <c r="A234" s="42">
        <f>IFERROR(VLOOKUP(BD[[#This Row],[BK]],DICT[[EEFF]:[Ppto]],2,FALSE),"No Encontrado")</f>
        <v/>
      </c>
      <c r="B234">
        <f>MID(BD[[#This Row],[SUC]],2,1)&amp;"-"&amp;BD[[#This Row],[CC]]&amp;"-"&amp;BD[[#This Row],[REGI_RES]]&amp;"-"&amp;MID(BD[[#This Row],[CTA]],1,9)</f>
        <v/>
      </c>
      <c r="C234" t="inlineStr">
        <is>
          <t>659300031 - ALIMENTO PARA PERSONAL</t>
        </is>
      </c>
      <c r="D234">
        <f>TRIM(MID('BD6'!E234,3,2))</f>
        <v/>
      </c>
      <c r="E234" s="33" t="inlineStr">
        <is>
          <t xml:space="preserve">  05 - 6 - 6015</t>
        </is>
      </c>
      <c r="F234" s="32" t="n">
        <v>45912</v>
      </c>
      <c r="G234">
        <f>IF(MID(BD[[#This Row],[Suc - Tipo - Nro]],8,2)="11",LEFT(BD[[#This Row],[REGIMEN]], 1) &amp; LEFT(RIGHT(BD[[#This Row],[REGIMEN]], LEN(BD[[#This Row],[REGIMEN]]) - FIND(" ", BD[[#This Row],[REGIMEN]])), 1),"")</f>
        <v/>
      </c>
      <c r="H234">
        <f>IF(MID(BD[[#This Row],[Suc - Tipo - Nro]],8,2)="11",TRIM(RIGHT(SUBSTITUTE(BD[[#This Row],[Glosa / Proveedor]]," ",REPT(" ",LEN(BD[[#This Row],[Glosa / Proveedor]]))),LEN(BD[[#This Row],[Glosa / Proveedor]])*2)),"")</f>
        <v/>
      </c>
      <c r="I234" s="31" t="inlineStr">
        <is>
          <t>PROVISION DE LA BONIFICACION DE ALIMENTOS CORRESPONDIENTE AL MES DE SETIEMBRE 2025</t>
        </is>
      </c>
      <c r="J234" s="38" t="n">
        <v>90</v>
      </c>
      <c r="K234" s="22">
        <f>IF('BD6'!J234=90,"AGUA",IF('BD6'!J234=91,"ALCANTARILLADO",IF('BD6'!J234=93,"ALCANTARILLADO",IF('BD6'!J234=95,"ADMIN",IF('BD6'!J234=96,"COMERCIAL","G_Finan")))))</f>
        <v/>
      </c>
      <c r="L234" s="49" t="n">
        <v>1000</v>
      </c>
      <c r="M234" s="37" t="n"/>
      <c r="N234" s="51" t="n"/>
      <c r="O234" s="51" t="n"/>
    </row>
    <row r="235">
      <c r="A235" s="10">
        <f>IFERROR(VLOOKUP(BD[[#This Row],[BK]],DICT[[EEFF]:[Ppto]],2,FALSE),"No Encontrado")</f>
        <v/>
      </c>
      <c r="B235" s="54">
        <f>MID(BD[[#This Row],[SUC]],2,1)&amp;"-"&amp;BD[[#This Row],[CC]]&amp;"-"&amp;BD[[#This Row],[REGI_RES]]&amp;"-"&amp;MID(BD[[#This Row],[CTA]],1,9)</f>
        <v/>
      </c>
      <c r="C235" t="inlineStr">
        <is>
          <t>659300031 - ALIMENTO PARA PERSONAL</t>
        </is>
      </c>
      <c r="D235" s="54">
        <f>TRIM(MID('BD6'!E235,3,2))</f>
        <v/>
      </c>
      <c r="E235" s="33" t="inlineStr">
        <is>
          <t xml:space="preserve">  05 - 6 - 6015</t>
        </is>
      </c>
      <c r="F235" s="34" t="n">
        <v>45912</v>
      </c>
      <c r="G235" s="54">
        <f>IF(MID(BD[[#This Row],[Suc - Tipo - Nro]],8,2)="11",LEFT(BD[[#This Row],[REGIMEN]], 1) &amp; LEFT(RIGHT(BD[[#This Row],[REGIMEN]], LEN(BD[[#This Row],[REGIMEN]]) - FIND(" ", BD[[#This Row],[REGIMEN]])), 1),"")</f>
        <v/>
      </c>
      <c r="H235" s="54">
        <f>IF(MID(BD[[#This Row],[Suc - Tipo - Nro]],8,2)="11",TRIM(RIGHT(SUBSTITUTE(BD[[#This Row],[Glosa / Proveedor]]," ",REPT(" ",LEN(BD[[#This Row],[Glosa / Proveedor]]))),LEN(BD[[#This Row],[Glosa / Proveedor]])*2)),"")</f>
        <v/>
      </c>
      <c r="I235" s="33" t="inlineStr">
        <is>
          <t>PROVISION DE LA BONIFICACION DE ALIMENTOS CORRESPONDIENTE AL MES DE SETIEMBRE 2025</t>
        </is>
      </c>
      <c r="J235" s="35" t="n">
        <v>96</v>
      </c>
      <c r="K235" s="36">
        <f>IF('BD6'!J235=90,"AGUA",IF('BD6'!J235=91,"ALCANTARILLADO",IF('BD6'!J235=93,"ALCANTARILLADO",IF('BD6'!J235=95,"ADMIN",IF('BD6'!J235=96,"COMERCIAL","G_Finan")))))</f>
        <v/>
      </c>
      <c r="L235" s="40" t="n">
        <v>250</v>
      </c>
      <c r="M235" s="37" t="n"/>
      <c r="N235" s="51" t="n"/>
      <c r="O235" s="51" t="n"/>
    </row>
    <row r="236">
      <c r="A236" s="42">
        <f>IFERROR(VLOOKUP(BD[[#This Row],[BK]],DICT[[EEFF]:[Ppto]],2,FALSE),"No Encontrado")</f>
        <v/>
      </c>
      <c r="B236">
        <f>MID(BD[[#This Row],[SUC]],2,1)&amp;"-"&amp;BD[[#This Row],[CC]]&amp;"-"&amp;BD[[#This Row],[REGI_RES]]&amp;"-"&amp;MID(BD[[#This Row],[CTA]],1,9)</f>
        <v/>
      </c>
      <c r="C236" t="inlineStr">
        <is>
          <t>659300031 - ALIMENTO PARA PERSONAL</t>
        </is>
      </c>
      <c r="D236">
        <f>TRIM(MID('BD6'!E236,3,2))</f>
        <v/>
      </c>
      <c r="E236" s="33" t="inlineStr">
        <is>
          <t xml:space="preserve">  05 - 6 - 6015</t>
        </is>
      </c>
      <c r="F236" s="32" t="n">
        <v>45912</v>
      </c>
      <c r="G236">
        <f>IF(MID(BD[[#This Row],[Suc - Tipo - Nro]],8,2)="11",LEFT(BD[[#This Row],[REGIMEN]], 1) &amp; LEFT(RIGHT(BD[[#This Row],[REGIMEN]], LEN(BD[[#This Row],[REGIMEN]]) - FIND(" ", BD[[#This Row],[REGIMEN]])), 1),"")</f>
        <v/>
      </c>
      <c r="H236">
        <f>IF(MID(BD[[#This Row],[Suc - Tipo - Nro]],8,2)="11",TRIM(RIGHT(SUBSTITUTE(BD[[#This Row],[Glosa / Proveedor]]," ",REPT(" ",LEN(BD[[#This Row],[Glosa / Proveedor]]))),LEN(BD[[#This Row],[Glosa / Proveedor]])*2)),"")</f>
        <v/>
      </c>
      <c r="I236" s="31" t="inlineStr">
        <is>
          <t>PROVISION DE LA BONIFICACION DE ALIMENTOS CORRESPONDIENTE AL MES DE SETIEMBRE 2025</t>
        </is>
      </c>
      <c r="J236" s="38" t="n">
        <v>95</v>
      </c>
      <c r="K236" s="22">
        <f>IF('BD6'!J236=90,"AGUA",IF('BD6'!J236=91,"ALCANTARILLADO",IF('BD6'!J236=93,"ALCANTARILLADO",IF('BD6'!J236=95,"ADMIN",IF('BD6'!J236=96,"COMERCIAL","G_Finan")))))</f>
        <v/>
      </c>
      <c r="L236" s="49" t="n">
        <v>500</v>
      </c>
      <c r="M236" s="37" t="n"/>
      <c r="N236" s="51" t="n"/>
      <c r="O236" s="51" t="n"/>
    </row>
    <row r="237">
      <c r="A237" s="42">
        <f>IFERROR(VLOOKUP(BD[[#This Row],[BK]],DICT[[EEFF]:[Ppto]],2,FALSE),"No Encontrado")</f>
        <v/>
      </c>
      <c r="B237">
        <f>MID(BD[[#This Row],[SUC]],2,1)&amp;"-"&amp;BD[[#This Row],[CC]]&amp;"-"&amp;BD[[#This Row],[REGI_RES]]&amp;"-"&amp;MID(BD[[#This Row],[CTA]],1,9)</f>
        <v/>
      </c>
      <c r="C237" t="inlineStr">
        <is>
          <t>659300031 - ALIMENTO PARA PERSONAL</t>
        </is>
      </c>
      <c r="D237">
        <f>TRIM(MID('BD6'!E237,3,2))</f>
        <v/>
      </c>
      <c r="E237" s="33" t="inlineStr">
        <is>
          <t xml:space="preserve">  06 - 6 - 6009</t>
        </is>
      </c>
      <c r="F237" s="32" t="n">
        <v>45912</v>
      </c>
      <c r="G237">
        <f>IF(MID(BD[[#This Row],[Suc - Tipo - Nro]],8,2)="11",LEFT(BD[[#This Row],[REGIMEN]], 1) &amp; LEFT(RIGHT(BD[[#This Row],[REGIMEN]], LEN(BD[[#This Row],[REGIMEN]]) - FIND(" ", BD[[#This Row],[REGIMEN]])), 1),"")</f>
        <v/>
      </c>
      <c r="H237">
        <f>IF(MID(BD[[#This Row],[Suc - Tipo - Nro]],8,2)="11",TRIM(RIGHT(SUBSTITUTE(BD[[#This Row],[Glosa / Proveedor]]," ",REPT(" ",LEN(BD[[#This Row],[Glosa / Proveedor]]))),LEN(BD[[#This Row],[Glosa / Proveedor]])*2)),"")</f>
        <v/>
      </c>
      <c r="I237" s="31" t="inlineStr">
        <is>
          <t>PROVISION DE LA BONIFICACION DE ALIMENTOS CORRESPONDIENTE AL MES DE SETIEMBRE 2025</t>
        </is>
      </c>
      <c r="J237" s="38" t="n">
        <v>90</v>
      </c>
      <c r="K237" s="22">
        <f>IF('BD6'!J237=90,"AGUA",IF('BD6'!J237=91,"ALCANTARILLADO",IF('BD6'!J237=93,"ALCANTARILLADO",IF('BD6'!J237=95,"ADMIN",IF('BD6'!J237=96,"COMERCIAL","G_Finan")))))</f>
        <v/>
      </c>
      <c r="L237" s="49" t="n">
        <v>500</v>
      </c>
      <c r="M237" s="37" t="n"/>
      <c r="N237" s="51" t="n"/>
      <c r="O237" s="51" t="n"/>
    </row>
    <row r="238">
      <c r="A238" s="10">
        <f>IFERROR(VLOOKUP(BD[[#This Row],[BK]],DICT[[EEFF]:[Ppto]],2,FALSE),"No Encontrado")</f>
        <v/>
      </c>
      <c r="B238" s="54">
        <f>MID(BD[[#This Row],[SUC]],2,1)&amp;"-"&amp;BD[[#This Row],[CC]]&amp;"-"&amp;BD[[#This Row],[REGI_RES]]&amp;"-"&amp;MID(BD[[#This Row],[CTA]],1,9)</f>
        <v/>
      </c>
      <c r="C238" t="inlineStr">
        <is>
          <t>659300031 - ALIMENTO PARA PERSONAL</t>
        </is>
      </c>
      <c r="D238" s="54">
        <f>TRIM(MID('BD6'!E238,3,2))</f>
        <v/>
      </c>
      <c r="E238" s="33" t="inlineStr">
        <is>
          <t xml:space="preserve">  06 - 6 - 6009</t>
        </is>
      </c>
      <c r="F238" s="34" t="n">
        <v>45912</v>
      </c>
      <c r="G238" s="54">
        <f>IF(MID(BD[[#This Row],[Suc - Tipo - Nro]],8,2)="11",LEFT(BD[[#This Row],[REGIMEN]], 1) &amp; LEFT(RIGHT(BD[[#This Row],[REGIMEN]], LEN(BD[[#This Row],[REGIMEN]]) - FIND(" ", BD[[#This Row],[REGIMEN]])), 1),"")</f>
        <v/>
      </c>
      <c r="H238" s="54">
        <f>IF(MID(BD[[#This Row],[Suc - Tipo - Nro]],8,2)="11",TRIM(RIGHT(SUBSTITUTE(BD[[#This Row],[Glosa / Proveedor]]," ",REPT(" ",LEN(BD[[#This Row],[Glosa / Proveedor]]))),LEN(BD[[#This Row],[Glosa / Proveedor]])*2)),"")</f>
        <v/>
      </c>
      <c r="I238" s="33" t="inlineStr">
        <is>
          <t>PROVISION DE LA BONIFICACION DE ALIMENTOS CORRESPONDIENTE AL MES DE SETIEMBRE 2025</t>
        </is>
      </c>
      <c r="J238" s="35" t="n">
        <v>93</v>
      </c>
      <c r="K238" s="36">
        <f>IF('BD6'!J238=90,"AGUA",IF('BD6'!J238=91,"ALCANTARILLADO",IF('BD6'!J238=93,"ALCANTARILLADO",IF('BD6'!J238=95,"ADMIN",IF('BD6'!J238=96,"COMERCIAL","G_Finan")))))</f>
        <v/>
      </c>
      <c r="L238" s="40" t="n">
        <v>250</v>
      </c>
      <c r="M238" s="37" t="n"/>
      <c r="N238" s="51" t="n"/>
      <c r="O238" s="51" t="n"/>
    </row>
    <row r="239">
      <c r="A239" s="10">
        <f>IFERROR(VLOOKUP(BD[[#This Row],[BK]],DICT[[EEFF]:[Ppto]],2,FALSE),"No Encontrado")</f>
        <v/>
      </c>
      <c r="B239" s="54">
        <f>MID(BD[[#This Row],[SUC]],2,1)&amp;"-"&amp;BD[[#This Row],[CC]]&amp;"-"&amp;BD[[#This Row],[REGI_RES]]&amp;"-"&amp;MID(BD[[#This Row],[CTA]],1,9)</f>
        <v/>
      </c>
      <c r="C239" t="inlineStr">
        <is>
          <t>659300031 - ALIMENTO PARA PERSONAL</t>
        </is>
      </c>
      <c r="D239" s="54">
        <f>TRIM(MID('BD6'!E239,3,2))</f>
        <v/>
      </c>
      <c r="E239" s="33" t="inlineStr">
        <is>
          <t xml:space="preserve">  06 - 6 - 6009</t>
        </is>
      </c>
      <c r="F239" s="34" t="n">
        <v>45912</v>
      </c>
      <c r="G239" s="54">
        <f>IF(MID(BD[[#This Row],[Suc - Tipo - Nro]],8,2)="11",LEFT(BD[[#This Row],[REGIMEN]], 1) &amp; LEFT(RIGHT(BD[[#This Row],[REGIMEN]], LEN(BD[[#This Row],[REGIMEN]]) - FIND(" ", BD[[#This Row],[REGIMEN]])), 1),"")</f>
        <v/>
      </c>
      <c r="H239" s="54">
        <f>IF(MID(BD[[#This Row],[Suc - Tipo - Nro]],8,2)="11",TRIM(RIGHT(SUBSTITUTE(BD[[#This Row],[Glosa / Proveedor]]," ",REPT(" ",LEN(BD[[#This Row],[Glosa / Proveedor]]))),LEN(BD[[#This Row],[Glosa / Proveedor]])*2)),"")</f>
        <v/>
      </c>
      <c r="I239" s="33" t="inlineStr">
        <is>
          <t>PROVISION DE LA BONIFICACION DE ALIMENTOS CORRESPONDIENTE AL MES DE SETIEMBRE 2025</t>
        </is>
      </c>
      <c r="J239" s="35" t="n">
        <v>95</v>
      </c>
      <c r="K239" s="36">
        <f>IF('BD6'!J239=90,"AGUA",IF('BD6'!J239=91,"ALCANTARILLADO",IF('BD6'!J239=93,"ALCANTARILLADO",IF('BD6'!J239=95,"ADMIN",IF('BD6'!J239=96,"COMERCIAL","G_Finan")))))</f>
        <v/>
      </c>
      <c r="L239" s="40" t="n">
        <v>250</v>
      </c>
      <c r="M239" s="37" t="n"/>
      <c r="N239" s="51" t="n"/>
      <c r="O239" s="51" t="n"/>
    </row>
    <row r="240">
      <c r="A240">
        <f>IFERROR(VLOOKUP(BD[[#This Row],[BK]],DICT[[EEFF]:[Ppto]],2,FALSE),"No Encontrado")</f>
        <v/>
      </c>
      <c r="B240">
        <f>MID(BD[[#This Row],[SUC]],2,1)&amp;"-"&amp;BD[[#This Row],[CC]]&amp;"-"&amp;BD[[#This Row],[REGI_RES]]&amp;"-"&amp;MID(BD[[#This Row],[CTA]],1,9)</f>
        <v/>
      </c>
      <c r="C240" t="inlineStr">
        <is>
          <t>659300031 - ALIMENTO PARA PERSONAL</t>
        </is>
      </c>
      <c r="D240">
        <f>TRIM(MID('BD6'!E240,3,2))</f>
        <v/>
      </c>
      <c r="E240" s="33" t="inlineStr">
        <is>
          <t xml:space="preserve">  06 - 6 - 6009</t>
        </is>
      </c>
      <c r="F240" s="32" t="n">
        <v>45912</v>
      </c>
      <c r="G240">
        <f>IF(MID(BD[[#This Row],[Suc - Tipo - Nro]],8,2)="11",LEFT(BD[[#This Row],[REGIMEN]], 1) &amp; LEFT(RIGHT(BD[[#This Row],[REGIMEN]], LEN(BD[[#This Row],[REGIMEN]]) - FIND(" ", BD[[#This Row],[REGIMEN]])), 1),"")</f>
        <v/>
      </c>
      <c r="H240">
        <f>IF(MID(BD[[#This Row],[Suc - Tipo - Nro]],8,2)="11",TRIM(RIGHT(SUBSTITUTE(BD[[#This Row],[Glosa / Proveedor]]," ",REPT(" ",LEN(BD[[#This Row],[Glosa / Proveedor]]))),LEN(BD[[#This Row],[Glosa / Proveedor]])*2)),"")</f>
        <v/>
      </c>
      <c r="I240" s="31" t="inlineStr">
        <is>
          <t>PROVISION DE LA BONIFICACION DE ALIMENTOS CORRESPONDIENTE AL MES DE SETIEMBRE 2025</t>
        </is>
      </c>
      <c r="J240" s="38" t="n">
        <v>96</v>
      </c>
      <c r="K240" s="22">
        <f>IF('BD6'!J240=90,"AGUA",IF('BD6'!J240=91,"ALCANTARILLADO",IF('BD6'!J240=93,"ALCANTARILLADO",IF('BD6'!J240=95,"ADMIN",IF('BD6'!J240=96,"COMERCIAL","G_Finan")))))</f>
        <v/>
      </c>
      <c r="L240" s="49" t="n">
        <v>250</v>
      </c>
      <c r="M240" s="37" t="n"/>
      <c r="N240" s="51" t="n"/>
      <c r="O240" s="51" t="n"/>
    </row>
    <row r="241">
      <c r="A241" s="10">
        <f>IFERROR(VLOOKUP(BD[[#This Row],[BK]],DICT[[EEFF]:[Ppto]],2,FALSE),"No Encontrado")</f>
        <v/>
      </c>
      <c r="B241" s="54">
        <f>MID(BD[[#This Row],[SUC]],2,1)&amp;"-"&amp;BD[[#This Row],[CC]]&amp;"-"&amp;BD[[#This Row],[REGI_RES]]&amp;"-"&amp;MID(BD[[#This Row],[CTA]],1,9)</f>
        <v/>
      </c>
      <c r="C241" t="inlineStr">
        <is>
          <t>659300031 - ALIMENTO PARA PERSONAL</t>
        </is>
      </c>
      <c r="D241" s="54">
        <f>TRIM(MID('BD6'!E241,3,2))</f>
        <v/>
      </c>
      <c r="E241" s="33" t="inlineStr">
        <is>
          <t xml:space="preserve">  06 - 6 - 6009</t>
        </is>
      </c>
      <c r="F241" s="34" t="n">
        <v>45912</v>
      </c>
      <c r="G241" s="54">
        <f>IF(MID(BD[[#This Row],[Suc - Tipo - Nro]],8,2)="11",LEFT(BD[[#This Row],[REGIMEN]], 1) &amp; LEFT(RIGHT(BD[[#This Row],[REGIMEN]], LEN(BD[[#This Row],[REGIMEN]]) - FIND(" ", BD[[#This Row],[REGIMEN]])), 1),"")</f>
        <v/>
      </c>
      <c r="H241" s="54">
        <f>IF(MID(BD[[#This Row],[Suc - Tipo - Nro]],8,2)="11",TRIM(RIGHT(SUBSTITUTE(BD[[#This Row],[Glosa / Proveedor]]," ",REPT(" ",LEN(BD[[#This Row],[Glosa / Proveedor]]))),LEN(BD[[#This Row],[Glosa / Proveedor]])*2)),"")</f>
        <v/>
      </c>
      <c r="I241" s="33" t="inlineStr">
        <is>
          <t>PROVISION DE LA BONIFICACION DE ALIMENTOS CORRESPONDIENTE AL MES DE SETIEMBRE 2025</t>
        </is>
      </c>
      <c r="J241" s="35" t="n">
        <v>95</v>
      </c>
      <c r="K241" s="36">
        <f>IF('BD6'!J241=90,"AGUA",IF('BD6'!J241=91,"ALCANTARILLADO",IF('BD6'!J241=93,"ALCANTARILLADO",IF('BD6'!J241=95,"ADMIN",IF('BD6'!J241=96,"COMERCIAL","G_Finan")))))</f>
        <v/>
      </c>
      <c r="L241" s="40" t="n">
        <v>250</v>
      </c>
      <c r="M241" s="37" t="n"/>
      <c r="N241" s="51" t="n"/>
      <c r="O241" s="51" t="n"/>
    </row>
    <row r="242">
      <c r="A242" s="39">
        <f>IFERROR(VLOOKUP(BD[[#This Row],[BK]],DICT[[EEFF]:[Ppto]],2,FALSE),"No Encontrado")</f>
        <v/>
      </c>
      <c r="B242">
        <f>MID(BD[[#This Row],[SUC]],2,1)&amp;"-"&amp;BD[[#This Row],[CC]]&amp;"-"&amp;BD[[#This Row],[REGI_RES]]&amp;"-"&amp;MID(BD[[#This Row],[CTA]],1,9)</f>
        <v/>
      </c>
      <c r="C242" t="inlineStr">
        <is>
          <t>659300031 - ALIMENTO PARA PERSONAL</t>
        </is>
      </c>
      <c r="D242">
        <f>TRIM(MID('BD6'!E242,3,2))</f>
        <v/>
      </c>
      <c r="E242" s="33" t="inlineStr">
        <is>
          <t xml:space="preserve">  06 - 6 - 6009</t>
        </is>
      </c>
      <c r="F242" s="34" t="n">
        <v>45912</v>
      </c>
      <c r="G242">
        <f>IF(MID(BD[[#This Row],[Suc - Tipo - Nro]],8,2)="11",LEFT(BD[[#This Row],[REGIMEN]], 1) &amp; LEFT(RIGHT(BD[[#This Row],[REGIMEN]], LEN(BD[[#This Row],[REGIMEN]]) - FIND(" ", BD[[#This Row],[REGIMEN]])), 1),"")</f>
        <v/>
      </c>
      <c r="H242">
        <f>IF(MID(BD[[#This Row],[Suc - Tipo - Nro]],8,2)="11",TRIM(RIGHT(SUBSTITUTE(BD[[#This Row],[Glosa / Proveedor]]," ",REPT(" ",LEN(BD[[#This Row],[Glosa / Proveedor]]))),LEN(BD[[#This Row],[Glosa / Proveedor]])*2)),"")</f>
        <v/>
      </c>
      <c r="I242" s="33" t="inlineStr">
        <is>
          <t>PROVISION DE LA BONIFICACION DE ALIMENTOS CORRESPONDIENTE AL MES DE SETIEMBRE 2025</t>
        </is>
      </c>
      <c r="J242" s="35" t="n">
        <v>90</v>
      </c>
      <c r="K242" s="22">
        <f>IF('BD6'!J242=90,"AGUA",IF('BD6'!J242=91,"ALCANTARILLADO",IF('BD6'!J242=93,"ALCANTARILLADO",IF('BD6'!J242=95,"ADMIN",IF('BD6'!J242=96,"COMERCIAL","G_Finan")))))</f>
        <v/>
      </c>
      <c r="L242" s="49" t="n">
        <v>250</v>
      </c>
      <c r="M242" s="37" t="n"/>
      <c r="N242" s="51" t="n"/>
      <c r="O242" s="51" t="n"/>
    </row>
    <row r="243">
      <c r="A243" s="39">
        <f>IFERROR(VLOOKUP(BD[[#This Row],[BK]],DICT[[EEFF]:[Ppto]],2,FALSE),"No Encontrado")</f>
        <v/>
      </c>
      <c r="B243">
        <f>MID(BD[[#This Row],[SUC]],2,1)&amp;"-"&amp;BD[[#This Row],[CC]]&amp;"-"&amp;BD[[#This Row],[REGI_RES]]&amp;"-"&amp;MID(BD[[#This Row],[CTA]],1,9)</f>
        <v/>
      </c>
      <c r="C243" t="inlineStr">
        <is>
          <t>659300031 - ALIMENTO PARA PERSONAL</t>
        </is>
      </c>
      <c r="D243">
        <f>TRIM(MID('BD6'!E243,3,2))</f>
        <v/>
      </c>
      <c r="E243" s="33" t="inlineStr">
        <is>
          <t xml:space="preserve">  06 - 6 - 6009</t>
        </is>
      </c>
      <c r="F243" s="34" t="n">
        <v>45912</v>
      </c>
      <c r="G243">
        <f>IF(MID(BD[[#This Row],[Suc - Tipo - Nro]],8,2)="11",LEFT(BD[[#This Row],[REGIMEN]], 1) &amp; LEFT(RIGHT(BD[[#This Row],[REGIMEN]], LEN(BD[[#This Row],[REGIMEN]]) - FIND(" ", BD[[#This Row],[REGIMEN]])), 1),"")</f>
        <v/>
      </c>
      <c r="H243">
        <f>IF(MID(BD[[#This Row],[Suc - Tipo - Nro]],8,2)="11",TRIM(RIGHT(SUBSTITUTE(BD[[#This Row],[Glosa / Proveedor]]," ",REPT(" ",LEN(BD[[#This Row],[Glosa / Proveedor]]))),LEN(BD[[#This Row],[Glosa / Proveedor]])*2)),"")</f>
        <v/>
      </c>
      <c r="I243" s="33" t="inlineStr">
        <is>
          <t>PROVISION DE LA BONIFICACION DE ALIMENTOS CORRESPONDIENTE AL MES DE SETIEMBRE 2025</t>
        </is>
      </c>
      <c r="J243" s="35" t="n">
        <v>91</v>
      </c>
      <c r="K243" s="22">
        <f>IF('BD6'!J243=90,"AGUA",IF('BD6'!J243=91,"ALCANTARILLADO",IF('BD6'!J243=93,"ALCANTARILLADO",IF('BD6'!J243=95,"ADMIN",IF('BD6'!J243=96,"COMERCIAL","G_Finan")))))</f>
        <v/>
      </c>
      <c r="L243" s="49" t="n">
        <v>250</v>
      </c>
      <c r="M243" s="37" t="n"/>
      <c r="N243" s="51" t="n"/>
      <c r="O243" s="51" t="n"/>
    </row>
    <row r="244">
      <c r="A244" s="42">
        <f>IFERROR(VLOOKUP(BD[[#This Row],[BK]],DICT[[EEFF]:[Ppto]],2,FALSE),"No Encontrado")</f>
        <v/>
      </c>
      <c r="B244">
        <f>MID(BD[[#This Row],[SUC]],2,1)&amp;"-"&amp;BD[[#This Row],[CC]]&amp;"-"&amp;BD[[#This Row],[REGI_RES]]&amp;"-"&amp;MID(BD[[#This Row],[CTA]],1,9)</f>
        <v/>
      </c>
      <c r="C244" t="inlineStr">
        <is>
          <t>659300031 - ALIMENTO PARA PERSONAL</t>
        </is>
      </c>
      <c r="D244">
        <f>TRIM(MID('BD6'!E244,3,2))</f>
        <v/>
      </c>
      <c r="E244" s="33" t="inlineStr">
        <is>
          <t xml:space="preserve">  06 - 6 - 6009</t>
        </is>
      </c>
      <c r="F244" s="32" t="n">
        <v>45912</v>
      </c>
      <c r="G244">
        <f>IF(MID(BD[[#This Row],[Suc - Tipo - Nro]],8,2)="11",LEFT(BD[[#This Row],[REGIMEN]], 1) &amp; LEFT(RIGHT(BD[[#This Row],[REGIMEN]], LEN(BD[[#This Row],[REGIMEN]]) - FIND(" ", BD[[#This Row],[REGIMEN]])), 1),"")</f>
        <v/>
      </c>
      <c r="H244">
        <f>IF(MID(BD[[#This Row],[Suc - Tipo - Nro]],8,2)="11",TRIM(RIGHT(SUBSTITUTE(BD[[#This Row],[Glosa / Proveedor]]," ",REPT(" ",LEN(BD[[#This Row],[Glosa / Proveedor]]))),LEN(BD[[#This Row],[Glosa / Proveedor]])*2)),"")</f>
        <v/>
      </c>
      <c r="I244" s="31" t="inlineStr">
        <is>
          <t>PROVISION DE LA BONIFICACION DE ALIMENTOS CORRESPONDIENTE AL MES DE SETIEMBRE 2025</t>
        </is>
      </c>
      <c r="J244" s="38" t="n">
        <v>90</v>
      </c>
      <c r="K244" s="22">
        <f>IF('BD6'!J244=90,"AGUA",IF('BD6'!J244=91,"ALCANTARILLADO",IF('BD6'!J244=93,"ALCANTARILLADO",IF('BD6'!J244=95,"ADMIN",IF('BD6'!J244=96,"COMERCIAL","G_Finan")))))</f>
        <v/>
      </c>
      <c r="L244" s="49" t="n">
        <v>500</v>
      </c>
      <c r="M244" s="37" t="n"/>
      <c r="N244" s="51" t="n"/>
      <c r="O244" s="51" t="n"/>
    </row>
    <row r="245">
      <c r="A245" s="42">
        <f>IFERROR(VLOOKUP(BD[[#This Row],[BK]],DICT[[EEFF]:[Ppto]],2,FALSE),"No Encontrado")</f>
        <v/>
      </c>
      <c r="B245">
        <f>MID(BD[[#This Row],[SUC]],2,1)&amp;"-"&amp;BD[[#This Row],[CC]]&amp;"-"&amp;BD[[#This Row],[REGI_RES]]&amp;"-"&amp;MID(BD[[#This Row],[CTA]],1,9)</f>
        <v/>
      </c>
      <c r="C245" t="inlineStr">
        <is>
          <t>659300031 - ALIMENTO PARA PERSONAL</t>
        </is>
      </c>
      <c r="D245">
        <f>TRIM(MID('BD6'!E245,3,2))</f>
        <v/>
      </c>
      <c r="E245" s="33" t="inlineStr">
        <is>
          <t xml:space="preserve">  08 - 6 - 6012</t>
        </is>
      </c>
      <c r="F245" s="32" t="n">
        <v>45912</v>
      </c>
      <c r="G245">
        <f>IF(MID(BD[[#This Row],[Suc - Tipo - Nro]],8,2)="11",LEFT(BD[[#This Row],[REGIMEN]], 1) &amp; LEFT(RIGHT(BD[[#This Row],[REGIMEN]], LEN(BD[[#This Row],[REGIMEN]]) - FIND(" ", BD[[#This Row],[REGIMEN]])), 1),"")</f>
        <v/>
      </c>
      <c r="H245">
        <f>IF(MID(BD[[#This Row],[Suc - Tipo - Nro]],8,2)="11",TRIM(RIGHT(SUBSTITUTE(BD[[#This Row],[Glosa / Proveedor]]," ",REPT(" ",LEN(BD[[#This Row],[Glosa / Proveedor]]))),LEN(BD[[#This Row],[Glosa / Proveedor]])*2)),"")</f>
        <v/>
      </c>
      <c r="I245" s="31" t="inlineStr">
        <is>
          <t>PROVISION DE LA BONIFICACION DE ALIMENTOS CORRESPONDIENTE AL MES DE SETIEMBRE 2025</t>
        </is>
      </c>
      <c r="J245" s="38" t="n">
        <v>95</v>
      </c>
      <c r="K245" s="22">
        <f>IF('BD6'!J245=90,"AGUA",IF('BD6'!J245=91,"ALCANTARILLADO",IF('BD6'!J245=93,"ALCANTARILLADO",IF('BD6'!J245=95,"ADMIN",IF('BD6'!J245=96,"COMERCIAL","G_Finan")))))</f>
        <v/>
      </c>
      <c r="L245" s="49" t="n">
        <v>250</v>
      </c>
      <c r="M245" s="37" t="n"/>
      <c r="N245" s="51" t="n"/>
      <c r="O245" s="51" t="n"/>
    </row>
    <row r="246">
      <c r="A246">
        <f>IFERROR(VLOOKUP(BD[[#This Row],[BK]],DICT[[EEFF]:[Ppto]],2,FALSE),"No Encontrado")</f>
        <v/>
      </c>
      <c r="B246">
        <f>MID(BD[[#This Row],[SUC]],2,1)&amp;"-"&amp;BD[[#This Row],[CC]]&amp;"-"&amp;BD[[#This Row],[REGI_RES]]&amp;"-"&amp;MID(BD[[#This Row],[CTA]],1,9)</f>
        <v/>
      </c>
      <c r="C246" t="inlineStr">
        <is>
          <t>659300031 - ALIMENTO PARA PERSONAL</t>
        </is>
      </c>
      <c r="D246">
        <f>TRIM(MID('BD6'!E246,3,2))</f>
        <v/>
      </c>
      <c r="E246" s="33" t="inlineStr">
        <is>
          <t xml:space="preserve">  08 - 6 - 6012</t>
        </is>
      </c>
      <c r="F246" s="32" t="n">
        <v>45912</v>
      </c>
      <c r="G246">
        <f>IF(MID(BD[[#This Row],[Suc - Tipo - Nro]],8,2)="11",LEFT(BD[[#This Row],[REGIMEN]], 1) &amp; LEFT(RIGHT(BD[[#This Row],[REGIMEN]], LEN(BD[[#This Row],[REGIMEN]]) - FIND(" ", BD[[#This Row],[REGIMEN]])), 1),"")</f>
        <v/>
      </c>
      <c r="H246">
        <f>IF(MID(BD[[#This Row],[Suc - Tipo - Nro]],8,2)="11",TRIM(RIGHT(SUBSTITUTE(BD[[#This Row],[Glosa / Proveedor]]," ",REPT(" ",LEN(BD[[#This Row],[Glosa / Proveedor]]))),LEN(BD[[#This Row],[Glosa / Proveedor]])*2)),"")</f>
        <v/>
      </c>
      <c r="I246" s="31" t="inlineStr">
        <is>
          <t>PROVISION DE LA BONIFICACION DE ALIMENTOS CORRESPONDIENTE AL MES DE SETIEMBRE 2025</t>
        </is>
      </c>
      <c r="J246" s="38" t="n">
        <v>90</v>
      </c>
      <c r="K246" s="22">
        <f>IF('BD6'!J246=90,"AGUA",IF('BD6'!J246=91,"ALCANTARILLADO",IF('BD6'!J246=93,"ALCANTARILLADO",IF('BD6'!J246=95,"ADMIN",IF('BD6'!J246=96,"COMERCIAL","G_Finan")))))</f>
        <v/>
      </c>
      <c r="L246" s="49" t="n">
        <v>500</v>
      </c>
      <c r="M246" s="37" t="n"/>
      <c r="N246" s="51" t="n"/>
      <c r="O246" s="51" t="n"/>
    </row>
    <row r="247">
      <c r="A247">
        <f>IFERROR(VLOOKUP(BD[[#This Row],[BK]],DICT[[EEFF]:[Ppto]],2,FALSE),"No Encontrado")</f>
        <v/>
      </c>
      <c r="B247">
        <f>MID(BD[[#This Row],[SUC]],2,1)&amp;"-"&amp;BD[[#This Row],[CC]]&amp;"-"&amp;BD[[#This Row],[REGI_RES]]&amp;"-"&amp;MID(BD[[#This Row],[CTA]],1,9)</f>
        <v/>
      </c>
      <c r="C247" t="inlineStr">
        <is>
          <t>659300031 - ALIMENTO PARA PERSONAL</t>
        </is>
      </c>
      <c r="D247">
        <f>TRIM(MID('BD6'!E247,3,2))</f>
        <v/>
      </c>
      <c r="E247" s="33" t="inlineStr">
        <is>
          <t xml:space="preserve">  08 - 6 - 6012</t>
        </is>
      </c>
      <c r="F247" s="32" t="n">
        <v>45912</v>
      </c>
      <c r="G247">
        <f>IF(MID(BD[[#This Row],[Suc - Tipo - Nro]],8,2)="11",LEFT(BD[[#This Row],[REGIMEN]], 1) &amp; LEFT(RIGHT(BD[[#This Row],[REGIMEN]], LEN(BD[[#This Row],[REGIMEN]]) - FIND(" ", BD[[#This Row],[REGIMEN]])), 1),"")</f>
        <v/>
      </c>
      <c r="H247">
        <f>IF(MID(BD[[#This Row],[Suc - Tipo - Nro]],8,2)="11",TRIM(RIGHT(SUBSTITUTE(BD[[#This Row],[Glosa / Proveedor]]," ",REPT(" ",LEN(BD[[#This Row],[Glosa / Proveedor]]))),LEN(BD[[#This Row],[Glosa / Proveedor]])*2)),"")</f>
        <v/>
      </c>
      <c r="I247" s="31" t="inlineStr">
        <is>
          <t>PROVISION DE LA BONIFICACION DE ALIMENTOS CORRESPONDIENTE AL MES DE SETIEMBRE 2025</t>
        </is>
      </c>
      <c r="J247" s="38" t="n">
        <v>90</v>
      </c>
      <c r="K247" s="22">
        <f>IF('BD6'!J247=90,"AGUA",IF('BD6'!J247=91,"ALCANTARILLADO",IF('BD6'!J247=93,"ALCANTARILLADO",IF('BD6'!J247=95,"ADMIN",IF('BD6'!J247=96,"COMERCIAL","G_Finan")))))</f>
        <v/>
      </c>
      <c r="L247" s="49" t="n">
        <v>500</v>
      </c>
      <c r="M247" s="37" t="n"/>
      <c r="N247" s="51" t="n"/>
      <c r="O247" s="51" t="n"/>
    </row>
    <row r="248">
      <c r="A248" s="42">
        <f>IFERROR(VLOOKUP(BD[[#This Row],[BK]],DICT[[EEFF]:[Ppto]],2,FALSE),"No Encontrado")</f>
        <v/>
      </c>
      <c r="B248">
        <f>MID(BD[[#This Row],[SUC]],2,1)&amp;"-"&amp;BD[[#This Row],[CC]]&amp;"-"&amp;BD[[#This Row],[REGI_RES]]&amp;"-"&amp;MID(BD[[#This Row],[CTA]],1,9)</f>
        <v/>
      </c>
      <c r="C248" t="inlineStr">
        <is>
          <t>659300031 - ALIMENTO PARA PERSONAL</t>
        </is>
      </c>
      <c r="D248">
        <f>TRIM(MID('BD6'!E248,3,2))</f>
        <v/>
      </c>
      <c r="E248" s="33" t="inlineStr">
        <is>
          <t xml:space="preserve">  08 - 6 - 6012</t>
        </is>
      </c>
      <c r="F248" s="32" t="n">
        <v>45912</v>
      </c>
      <c r="G248">
        <f>IF(MID(BD[[#This Row],[Suc - Tipo - Nro]],8,2)="11",LEFT(BD[[#This Row],[REGIMEN]], 1) &amp; LEFT(RIGHT(BD[[#This Row],[REGIMEN]], LEN(BD[[#This Row],[REGIMEN]]) - FIND(" ", BD[[#This Row],[REGIMEN]])), 1),"")</f>
        <v/>
      </c>
      <c r="H248">
        <f>IF(MID(BD[[#This Row],[Suc - Tipo - Nro]],8,2)="11",TRIM(RIGHT(SUBSTITUTE(BD[[#This Row],[Glosa / Proveedor]]," ",REPT(" ",LEN(BD[[#This Row],[Glosa / Proveedor]]))),LEN(BD[[#This Row],[Glosa / Proveedor]])*2)),"")</f>
        <v/>
      </c>
      <c r="I248" s="31" t="inlineStr">
        <is>
          <t>PROVISION DE LA BONIFICACION DE ALIMENTOS CORRESPONDIENTE AL MES DE SETIEMBRE 2025</t>
        </is>
      </c>
      <c r="J248" s="38" t="n">
        <v>90</v>
      </c>
      <c r="K248" s="22">
        <f>IF('BD6'!J248=90,"AGUA",IF('BD6'!J248=91,"ALCANTARILLADO",IF('BD6'!J248=93,"ALCANTARILLADO",IF('BD6'!J248=95,"ADMIN",IF('BD6'!J248=96,"COMERCIAL","G_Finan")))))</f>
        <v/>
      </c>
      <c r="L248" s="49" t="n">
        <v>500</v>
      </c>
      <c r="M248" s="37" t="n"/>
      <c r="N248" s="51" t="n"/>
      <c r="O248" s="51" t="n"/>
    </row>
    <row r="249">
      <c r="A249" s="10">
        <f>IFERROR(VLOOKUP(BD[[#This Row],[BK]],DICT[[EEFF]:[Ppto]],2,FALSE),"No Encontrado")</f>
        <v/>
      </c>
      <c r="B249" s="54">
        <f>MID(BD[[#This Row],[SUC]],2,1)&amp;"-"&amp;BD[[#This Row],[CC]]&amp;"-"&amp;BD[[#This Row],[REGI_RES]]&amp;"-"&amp;MID(BD[[#This Row],[CTA]],1,9)</f>
        <v/>
      </c>
      <c r="C249" t="inlineStr">
        <is>
          <t>659300031 - ALIMENTO PARA PERSONAL</t>
        </is>
      </c>
      <c r="D249" s="54">
        <f>TRIM(MID('BD6'!E249,3,2))</f>
        <v/>
      </c>
      <c r="E249" s="33" t="inlineStr">
        <is>
          <t xml:space="preserve">  08 - 6 - 6012</t>
        </is>
      </c>
      <c r="F249" s="34" t="n">
        <v>45912</v>
      </c>
      <c r="G249" s="54">
        <f>IF(MID(BD[[#This Row],[Suc - Tipo - Nro]],8,2)="11",LEFT(BD[[#This Row],[REGIMEN]], 1) &amp; LEFT(RIGHT(BD[[#This Row],[REGIMEN]], LEN(BD[[#This Row],[REGIMEN]]) - FIND(" ", BD[[#This Row],[REGIMEN]])), 1),"")</f>
        <v/>
      </c>
      <c r="H249" s="54">
        <f>IF(MID(BD[[#This Row],[Suc - Tipo - Nro]],8,2)="11",TRIM(RIGHT(SUBSTITUTE(BD[[#This Row],[Glosa / Proveedor]]," ",REPT(" ",LEN(BD[[#This Row],[Glosa / Proveedor]]))),LEN(BD[[#This Row],[Glosa / Proveedor]])*2)),"")</f>
        <v/>
      </c>
      <c r="I249" s="33" t="inlineStr">
        <is>
          <t>PROVISION DE LA BONIFICACION DE ALIMENTOS CORRESPONDIENTE AL MES DE SETIEMBRE 2025</t>
        </is>
      </c>
      <c r="J249" s="35" t="n">
        <v>90</v>
      </c>
      <c r="K249" s="36">
        <f>IF('BD6'!J249=90,"AGUA",IF('BD6'!J249=91,"ALCANTARILLADO",IF('BD6'!J249=93,"ALCANTARILLADO",IF('BD6'!J249=95,"ADMIN",IF('BD6'!J249=96,"COMERCIAL","G_Finan")))))</f>
        <v/>
      </c>
      <c r="L249" s="40" t="n">
        <v>250</v>
      </c>
      <c r="M249" s="37" t="n"/>
      <c r="N249" s="51" t="n"/>
      <c r="O249" s="51" t="n"/>
    </row>
    <row r="250">
      <c r="A250">
        <f>IFERROR(VLOOKUP(BD[[#This Row],[BK]],DICT[[EEFF]:[Ppto]],2,FALSE),"No Encontrado")</f>
        <v/>
      </c>
      <c r="B250">
        <f>MID(BD[[#This Row],[SUC]],2,1)&amp;"-"&amp;BD[[#This Row],[CC]]&amp;"-"&amp;BD[[#This Row],[REGI_RES]]&amp;"-"&amp;MID(BD[[#This Row],[CTA]],1,9)</f>
        <v/>
      </c>
      <c r="C250" t="inlineStr">
        <is>
          <t>659300031 - ALIMENTO PARA PERSONAL</t>
        </is>
      </c>
      <c r="D250">
        <f>TRIM(MID('BD6'!E250,3,2))</f>
        <v/>
      </c>
      <c r="E250" s="33" t="inlineStr">
        <is>
          <t xml:space="preserve">  09 - 6 - 6014</t>
        </is>
      </c>
      <c r="F250" s="32" t="n">
        <v>45912</v>
      </c>
      <c r="G250">
        <f>IF(MID(BD[[#This Row],[Suc - Tipo - Nro]],8,2)="11",LEFT(BD[[#This Row],[REGIMEN]], 1) &amp; LEFT(RIGHT(BD[[#This Row],[REGIMEN]], LEN(BD[[#This Row],[REGIMEN]]) - FIND(" ", BD[[#This Row],[REGIMEN]])), 1),"")</f>
        <v/>
      </c>
      <c r="H250">
        <f>IF(MID(BD[[#This Row],[Suc - Tipo - Nro]],8,2)="11",TRIM(RIGHT(SUBSTITUTE(BD[[#This Row],[Glosa / Proveedor]]," ",REPT(" ",LEN(BD[[#This Row],[Glosa / Proveedor]]))),LEN(BD[[#This Row],[Glosa / Proveedor]])*2)),"")</f>
        <v/>
      </c>
      <c r="I250" s="31" t="inlineStr">
        <is>
          <t>PROVISION DE LA BONIFICACION DE ALIMENTOS CORRESPONDIENTE AL MES DE SETIEMBRE 205</t>
        </is>
      </c>
      <c r="J250" s="38" t="n">
        <v>90</v>
      </c>
      <c r="K250" s="22">
        <f>IF('BD6'!J250=90,"AGUA",IF('BD6'!J250=91,"ALCANTARILLADO",IF('BD6'!J250=93,"ALCANTARILLADO",IF('BD6'!J250=95,"ADMIN",IF('BD6'!J250=96,"COMERCIAL","G_Finan")))))</f>
        <v/>
      </c>
      <c r="L250" s="49" t="n">
        <v>250</v>
      </c>
      <c r="M250" s="37" t="n"/>
      <c r="N250" s="51" t="n"/>
      <c r="O250" s="51" t="n"/>
    </row>
    <row r="251">
      <c r="A251" s="10">
        <f>IFERROR(VLOOKUP(BD[[#This Row],[BK]],DICT[[EEFF]:[Ppto]],2,FALSE),"No Encontrado")</f>
        <v/>
      </c>
      <c r="B251" s="54">
        <f>MID(BD[[#This Row],[SUC]],2,1)&amp;"-"&amp;BD[[#This Row],[CC]]&amp;"-"&amp;BD[[#This Row],[REGI_RES]]&amp;"-"&amp;MID(BD[[#This Row],[CTA]],1,9)</f>
        <v/>
      </c>
      <c r="C251" t="inlineStr">
        <is>
          <t>659300031 - ALIMENTO PARA PERSONAL</t>
        </is>
      </c>
      <c r="D251" s="54">
        <f>TRIM(MID('BD6'!E251,3,2))</f>
        <v/>
      </c>
      <c r="E251" s="33" t="inlineStr">
        <is>
          <t xml:space="preserve">  09 - 6 - 6014</t>
        </is>
      </c>
      <c r="F251" s="34" t="n">
        <v>45912</v>
      </c>
      <c r="G251" s="54">
        <f>IF(MID(BD[[#This Row],[Suc - Tipo - Nro]],8,2)="11",LEFT(BD[[#This Row],[REGIMEN]], 1) &amp; LEFT(RIGHT(BD[[#This Row],[REGIMEN]], LEN(BD[[#This Row],[REGIMEN]]) - FIND(" ", BD[[#This Row],[REGIMEN]])), 1),"")</f>
        <v/>
      </c>
      <c r="H251" s="54">
        <f>IF(MID(BD[[#This Row],[Suc - Tipo - Nro]],8,2)="11",TRIM(RIGHT(SUBSTITUTE(BD[[#This Row],[Glosa / Proveedor]]," ",REPT(" ",LEN(BD[[#This Row],[Glosa / Proveedor]]))),LEN(BD[[#This Row],[Glosa / Proveedor]])*2)),"")</f>
        <v/>
      </c>
      <c r="I251" s="33" t="inlineStr">
        <is>
          <t>PROVISION DE LA BONIFICACION DE ALIMENTOS CORRESPONDIENTE AL MES DE SETIEMBRE 205</t>
        </is>
      </c>
      <c r="J251" s="35" t="n">
        <v>90</v>
      </c>
      <c r="K251" s="36">
        <f>IF('BD6'!J251=90,"AGUA",IF('BD6'!J251=91,"ALCANTARILLADO",IF('BD6'!J251=93,"ALCANTARILLADO",IF('BD6'!J251=95,"ADMIN",IF('BD6'!J251=96,"COMERCIAL","G_Finan")))))</f>
        <v/>
      </c>
      <c r="L251" s="40" t="n">
        <v>250</v>
      </c>
      <c r="M251" s="37" t="n"/>
      <c r="N251" s="51" t="n"/>
      <c r="O251" s="51" t="n"/>
    </row>
    <row r="252">
      <c r="A252" s="10">
        <f>IFERROR(VLOOKUP(BD[[#This Row],[BK]],DICT[[EEFF]:[Ppto]],2,FALSE),"No Encontrado")</f>
        <v/>
      </c>
      <c r="B252" s="54">
        <f>MID(BD[[#This Row],[SUC]],2,1)&amp;"-"&amp;BD[[#This Row],[CC]]&amp;"-"&amp;BD[[#This Row],[REGI_RES]]&amp;"-"&amp;MID(BD[[#This Row],[CTA]],1,9)</f>
        <v/>
      </c>
      <c r="C252" t="inlineStr">
        <is>
          <t>659300031 - ALIMENTO PARA PERSONAL</t>
        </is>
      </c>
      <c r="D252" s="54">
        <f>TRIM(MID('BD6'!E252,3,2))</f>
        <v/>
      </c>
      <c r="E252" s="33" t="inlineStr">
        <is>
          <t xml:space="preserve">  09 - 6 - 6014</t>
        </is>
      </c>
      <c r="F252" s="34" t="n">
        <v>45912</v>
      </c>
      <c r="G252" s="54">
        <f>IF(MID(BD[[#This Row],[Suc - Tipo - Nro]],8,2)="11",LEFT(BD[[#This Row],[REGIMEN]], 1) &amp; LEFT(RIGHT(BD[[#This Row],[REGIMEN]], LEN(BD[[#This Row],[REGIMEN]]) - FIND(" ", BD[[#This Row],[REGIMEN]])), 1),"")</f>
        <v/>
      </c>
      <c r="H252" s="54">
        <f>IF(MID(BD[[#This Row],[Suc - Tipo - Nro]],8,2)="11",TRIM(RIGHT(SUBSTITUTE(BD[[#This Row],[Glosa / Proveedor]]," ",REPT(" ",LEN(BD[[#This Row],[Glosa / Proveedor]]))),LEN(BD[[#This Row],[Glosa / Proveedor]])*2)),"")</f>
        <v/>
      </c>
      <c r="I252" s="33" t="inlineStr">
        <is>
          <t>PROVISION DE LA BONIFICACION DE ALIMENTOS CORRESPONDIENTE AL MES DE SETIEMBRE 205</t>
        </is>
      </c>
      <c r="J252" s="35" t="n">
        <v>96</v>
      </c>
      <c r="K252" s="36">
        <f>IF('BD6'!J252=90,"AGUA",IF('BD6'!J252=91,"ALCANTARILLADO",IF('BD6'!J252=93,"ALCANTARILLADO",IF('BD6'!J252=95,"ADMIN",IF('BD6'!J252=96,"COMERCIAL","G_Finan")))))</f>
        <v/>
      </c>
      <c r="L252" s="40" t="n">
        <v>250</v>
      </c>
      <c r="M252" s="37" t="n"/>
      <c r="N252" s="51" t="n"/>
      <c r="O252" s="51" t="n"/>
    </row>
    <row r="253">
      <c r="A253" s="39">
        <f>IFERROR(VLOOKUP(BD[[#This Row],[BK]],DICT[[EEFF]:[Ppto]],2,FALSE),"No Encontrado")</f>
        <v/>
      </c>
      <c r="B253">
        <f>MID(BD[[#This Row],[SUC]],2,1)&amp;"-"&amp;BD[[#This Row],[CC]]&amp;"-"&amp;BD[[#This Row],[REGI_RES]]&amp;"-"&amp;MID(BD[[#This Row],[CTA]],1,9)</f>
        <v/>
      </c>
      <c r="C253" t="inlineStr">
        <is>
          <t>659300031 - ALIMENTO PARA PERSONAL</t>
        </is>
      </c>
      <c r="D253">
        <f>TRIM(MID('BD6'!E253,3,2))</f>
        <v/>
      </c>
      <c r="E253" s="33" t="inlineStr">
        <is>
          <t xml:space="preserve">  09 - 6 - 6014</t>
        </is>
      </c>
      <c r="F253" s="34" t="n">
        <v>45912</v>
      </c>
      <c r="G253">
        <f>IF(MID(BD[[#This Row],[Suc - Tipo - Nro]],8,2)="11",LEFT(BD[[#This Row],[REGIMEN]], 1) &amp; LEFT(RIGHT(BD[[#This Row],[REGIMEN]], LEN(BD[[#This Row],[REGIMEN]]) - FIND(" ", BD[[#This Row],[REGIMEN]])), 1),"")</f>
        <v/>
      </c>
      <c r="H253">
        <f>IF(MID(BD[[#This Row],[Suc - Tipo - Nro]],8,2)="11",TRIM(RIGHT(SUBSTITUTE(BD[[#This Row],[Glosa / Proveedor]]," ",REPT(" ",LEN(BD[[#This Row],[Glosa / Proveedor]]))),LEN(BD[[#This Row],[Glosa / Proveedor]])*2)),"")</f>
        <v/>
      </c>
      <c r="I253" s="33" t="inlineStr">
        <is>
          <t>PROVISION DE LA BONIFICACION DE ALIMENTOS CORRESPONDIENTE AL MES DE SETIEMBRE 205</t>
        </is>
      </c>
      <c r="J253" s="35" t="n">
        <v>90</v>
      </c>
      <c r="K253" s="22">
        <f>IF('BD6'!J253=90,"AGUA",IF('BD6'!J253=91,"ALCANTARILLADO",IF('BD6'!J253=93,"ALCANTARILLADO",IF('BD6'!J253=95,"ADMIN",IF('BD6'!J253=96,"COMERCIAL","G_Finan")))))</f>
        <v/>
      </c>
      <c r="L253" s="49" t="n">
        <v>500</v>
      </c>
      <c r="M253" s="37" t="n"/>
      <c r="N253" s="51" t="n"/>
      <c r="O253" s="51" t="n"/>
    </row>
    <row r="254">
      <c r="A254" s="10">
        <f>IFERROR(VLOOKUP(BD[[#This Row],[BK]],DICT[[EEFF]:[Ppto]],2,FALSE),"No Encontrado")</f>
        <v/>
      </c>
      <c r="B254" s="54">
        <f>MID(BD[[#This Row],[SUC]],2,1)&amp;"-"&amp;BD[[#This Row],[CC]]&amp;"-"&amp;BD[[#This Row],[REGI_RES]]&amp;"-"&amp;MID(BD[[#This Row],[CTA]],1,9)</f>
        <v/>
      </c>
      <c r="C254" t="inlineStr">
        <is>
          <t>659300031 - ALIMENTO PARA PERSONAL</t>
        </is>
      </c>
      <c r="D254" s="54">
        <f>TRIM(MID('BD6'!E254,3,2))</f>
        <v/>
      </c>
      <c r="E254" s="33" t="inlineStr">
        <is>
          <t xml:space="preserve">  09 - 6 - 6014</t>
        </is>
      </c>
      <c r="F254" s="34" t="n">
        <v>45912</v>
      </c>
      <c r="G254" s="54">
        <f>IF(MID(BD[[#This Row],[Suc - Tipo - Nro]],8,2)="11",LEFT(BD[[#This Row],[REGIMEN]], 1) &amp; LEFT(RIGHT(BD[[#This Row],[REGIMEN]], LEN(BD[[#This Row],[REGIMEN]]) - FIND(" ", BD[[#This Row],[REGIMEN]])), 1),"")</f>
        <v/>
      </c>
      <c r="H254" s="54">
        <f>IF(MID(BD[[#This Row],[Suc - Tipo - Nro]],8,2)="11",TRIM(RIGHT(SUBSTITUTE(BD[[#This Row],[Glosa / Proveedor]]," ",REPT(" ",LEN(BD[[#This Row],[Glosa / Proveedor]]))),LEN(BD[[#This Row],[Glosa / Proveedor]])*2)),"")</f>
        <v/>
      </c>
      <c r="I254" s="33" t="inlineStr">
        <is>
          <t>PROVISION DE LA BONIFICACION DE ALIMENTOS CORRESPONDIENTE AL MES DE SETIEMBRE 205</t>
        </is>
      </c>
      <c r="J254" s="35" t="n">
        <v>90</v>
      </c>
      <c r="K254" s="36">
        <f>IF('BD6'!J254=90,"AGUA",IF('BD6'!J254=91,"ALCANTARILLADO",IF('BD6'!J254=93,"ALCANTARILLADO",IF('BD6'!J254=95,"ADMIN",IF('BD6'!J254=96,"COMERCIAL","G_Finan")))))</f>
        <v/>
      </c>
      <c r="L254" s="40" t="n">
        <v>500</v>
      </c>
      <c r="M254" s="37" t="n"/>
      <c r="N254" s="51" t="n"/>
      <c r="O254" s="51" t="n"/>
    </row>
    <row r="255">
      <c r="A255" s="10">
        <f>IFERROR(VLOOKUP(BD[[#This Row],[BK]],DICT[[EEFF]:[Ppto]],2,FALSE),"No Encontrado")</f>
        <v/>
      </c>
      <c r="B255" s="54">
        <f>MID(BD[[#This Row],[SUC]],2,1)&amp;"-"&amp;BD[[#This Row],[CC]]&amp;"-"&amp;BD[[#This Row],[REGI_RES]]&amp;"-"&amp;MID(BD[[#This Row],[CTA]],1,9)</f>
        <v/>
      </c>
      <c r="C255" t="inlineStr">
        <is>
          <t>659300031 - ALIMENTO PARA PERSONAL</t>
        </is>
      </c>
      <c r="D255" s="54">
        <f>TRIM(MID('BD6'!E255,3,2))</f>
        <v/>
      </c>
      <c r="E255" s="33" t="inlineStr">
        <is>
          <t xml:space="preserve">  09 - 6 - 6014</t>
        </is>
      </c>
      <c r="F255" s="34" t="n">
        <v>45912</v>
      </c>
      <c r="G255" s="54">
        <f>IF(MID(BD[[#This Row],[Suc - Tipo - Nro]],8,2)="11",LEFT(BD[[#This Row],[REGIMEN]], 1) &amp; LEFT(RIGHT(BD[[#This Row],[REGIMEN]], LEN(BD[[#This Row],[REGIMEN]]) - FIND(" ", BD[[#This Row],[REGIMEN]])), 1),"")</f>
        <v/>
      </c>
      <c r="H255" s="54">
        <f>IF(MID(BD[[#This Row],[Suc - Tipo - Nro]],8,2)="11",TRIM(RIGHT(SUBSTITUTE(BD[[#This Row],[Glosa / Proveedor]]," ",REPT(" ",LEN(BD[[#This Row],[Glosa / Proveedor]]))),LEN(BD[[#This Row],[Glosa / Proveedor]])*2)),"")</f>
        <v/>
      </c>
      <c r="I255" s="33" t="inlineStr">
        <is>
          <t>PROVISION DE LA BONIFICACION DE ALIMENTOS CORRESPONDIENTE AL MES DE SETIEMBRE 205</t>
        </is>
      </c>
      <c r="J255" s="35" t="n">
        <v>91</v>
      </c>
      <c r="K255" s="36">
        <f>IF('BD6'!J255=90,"AGUA",IF('BD6'!J255=91,"ALCANTARILLADO",IF('BD6'!J255=93,"ALCANTARILLADO",IF('BD6'!J255=95,"ADMIN",IF('BD6'!J255=96,"COMERCIAL","G_Finan")))))</f>
        <v/>
      </c>
      <c r="L255" s="40" t="n">
        <v>750</v>
      </c>
      <c r="M255" s="37" t="n"/>
      <c r="N255" s="51" t="n"/>
      <c r="O255" s="51" t="n"/>
    </row>
    <row r="256">
      <c r="A256" s="39">
        <f>IFERROR(VLOOKUP(BD[[#This Row],[BK]],DICT[[EEFF]:[Ppto]],2,FALSE),"No Encontrado")</f>
        <v/>
      </c>
      <c r="B256">
        <f>MID(BD[[#This Row],[SUC]],2,1)&amp;"-"&amp;BD[[#This Row],[CC]]&amp;"-"&amp;BD[[#This Row],[REGI_RES]]&amp;"-"&amp;MID(BD[[#This Row],[CTA]],1,9)</f>
        <v/>
      </c>
      <c r="C256" t="inlineStr">
        <is>
          <t>659300031 - ALIMENTO PARA PERSONAL</t>
        </is>
      </c>
      <c r="D256">
        <f>TRIM(MID('BD6'!E256,3,2))</f>
        <v/>
      </c>
      <c r="E256" s="33" t="inlineStr">
        <is>
          <t xml:space="preserve">  09 - 6 - 6014</t>
        </is>
      </c>
      <c r="F256" s="34" t="n">
        <v>45912</v>
      </c>
      <c r="G256">
        <f>IF(MID(BD[[#This Row],[Suc - Tipo - Nro]],8,2)="11",LEFT(BD[[#This Row],[REGIMEN]], 1) &amp; LEFT(RIGHT(BD[[#This Row],[REGIMEN]], LEN(BD[[#This Row],[REGIMEN]]) - FIND(" ", BD[[#This Row],[REGIMEN]])), 1),"")</f>
        <v/>
      </c>
      <c r="H256">
        <f>IF(MID(BD[[#This Row],[Suc - Tipo - Nro]],8,2)="11",TRIM(RIGHT(SUBSTITUTE(BD[[#This Row],[Glosa / Proveedor]]," ",REPT(" ",LEN(BD[[#This Row],[Glosa / Proveedor]]))),LEN(BD[[#This Row],[Glosa / Proveedor]])*2)),"")</f>
        <v/>
      </c>
      <c r="I256" s="33" t="inlineStr">
        <is>
          <t>PROVISION DE LA BONIFICACION DE ALIMENTOS CORRESPONDIENTE AL MES DE SETIEMBRE 205</t>
        </is>
      </c>
      <c r="J256" s="35" t="n">
        <v>91</v>
      </c>
      <c r="K256" s="22">
        <f>IF('BD6'!J256=90,"AGUA",IF('BD6'!J256=91,"ALCANTARILLADO",IF('BD6'!J256=93,"ALCANTARILLADO",IF('BD6'!J256=95,"ADMIN",IF('BD6'!J256=96,"COMERCIAL","G_Finan")))))</f>
        <v/>
      </c>
      <c r="L256" s="49" t="n">
        <v>250</v>
      </c>
      <c r="M256" s="37" t="n"/>
      <c r="N256" s="51" t="n"/>
      <c r="O256" s="51" t="n"/>
    </row>
    <row r="257">
      <c r="A257" s="10">
        <f>IFERROR(VLOOKUP(BD[[#This Row],[BK]],DICT[[EEFF]:[Ppto]],2,FALSE),"No Encontrado")</f>
        <v/>
      </c>
      <c r="B257" s="54">
        <f>MID(BD[[#This Row],[SUC]],2,1)&amp;"-"&amp;BD[[#This Row],[CC]]&amp;"-"&amp;BD[[#This Row],[REGI_RES]]&amp;"-"&amp;MID(BD[[#This Row],[CTA]],1,9)</f>
        <v/>
      </c>
      <c r="C257" t="inlineStr">
        <is>
          <t>659300031 - ALIMENTO PARA PERSONAL</t>
        </is>
      </c>
      <c r="D257" s="54">
        <f>TRIM(MID('BD6'!E257,3,2))</f>
        <v/>
      </c>
      <c r="E257" s="33" t="inlineStr">
        <is>
          <t xml:space="preserve">  09 - 6 - 6014</t>
        </is>
      </c>
      <c r="F257" s="34" t="n">
        <v>45912</v>
      </c>
      <c r="G257" s="54">
        <f>IF(MID(BD[[#This Row],[Suc - Tipo - Nro]],8,2)="11",LEFT(BD[[#This Row],[REGIMEN]], 1) &amp; LEFT(RIGHT(BD[[#This Row],[REGIMEN]], LEN(BD[[#This Row],[REGIMEN]]) - FIND(" ", BD[[#This Row],[REGIMEN]])), 1),"")</f>
        <v/>
      </c>
      <c r="H257" s="54">
        <f>IF(MID(BD[[#This Row],[Suc - Tipo - Nro]],8,2)="11",TRIM(RIGHT(SUBSTITUTE(BD[[#This Row],[Glosa / Proveedor]]," ",REPT(" ",LEN(BD[[#This Row],[Glosa / Proveedor]]))),LEN(BD[[#This Row],[Glosa / Proveedor]])*2)),"")</f>
        <v/>
      </c>
      <c r="I257" s="33" t="inlineStr">
        <is>
          <t>PROVISION DE LA BONIFICACION DE ALIMENTOS CORRESPONDIENTE AL MES DE SETIEMBRE 205</t>
        </is>
      </c>
      <c r="J257" s="35" t="n">
        <v>95</v>
      </c>
      <c r="K257" s="36">
        <f>IF('BD6'!J257=90,"AGUA",IF('BD6'!J257=91,"ALCANTARILLADO",IF('BD6'!J257=93,"ALCANTARILLADO",IF('BD6'!J257=95,"ADMIN",IF('BD6'!J257=96,"COMERCIAL","G_Finan")))))</f>
        <v/>
      </c>
      <c r="L257" s="40" t="n">
        <v>250</v>
      </c>
      <c r="M257" s="37" t="n"/>
      <c r="N257" s="51" t="n"/>
      <c r="O257" s="51" t="n"/>
    </row>
    <row r="258">
      <c r="A258">
        <f>IFERROR(VLOOKUP(BD[[#This Row],[BK]],DICT[[EEFF]:[Ppto]],2,FALSE),"No Encontrado")</f>
        <v/>
      </c>
      <c r="B258">
        <f>MID(BD[[#This Row],[SUC]],2,1)&amp;"-"&amp;BD[[#This Row],[CC]]&amp;"-"&amp;BD[[#This Row],[REGI_RES]]&amp;"-"&amp;MID(BD[[#This Row],[CTA]],1,9)</f>
        <v/>
      </c>
      <c r="C258" t="inlineStr">
        <is>
          <t>624110000 - EMPLEADOS - CAPACITACION</t>
        </is>
      </c>
      <c r="D258">
        <f>TRIM(MID('BD6'!E258,3,2))</f>
        <v/>
      </c>
      <c r="E258" s="33" t="inlineStr">
        <is>
          <t xml:space="preserve">  01 - 3 - o/s:/Cmppag:(01)F04000002616/781</t>
        </is>
      </c>
      <c r="F258" s="32" t="n">
        <v>45915</v>
      </c>
      <c r="G258">
        <f>IF(MID(BD[[#This Row],[Suc - Tipo - Nro]],8,2)="11",LEFT(BD[[#This Row],[REGIMEN]], 1) &amp; LEFT(RIGHT(BD[[#This Row],[REGIMEN]], LEN(BD[[#This Row],[REGIMEN]]) - FIND(" ", BD[[#This Row],[REGIMEN]])), 1),"")</f>
        <v/>
      </c>
      <c r="H258">
        <f>IF(MID(BD[[#This Row],[Suc - Tipo - Nro]],8,2)="11",TRIM(RIGHT(SUBSTITUTE(BD[[#This Row],[Glosa / Proveedor]]," ",REPT(" ",LEN(BD[[#This Row],[Glosa / Proveedor]]))),LEN(BD[[#This Row],[Glosa / Proveedor]])*2)),"")</f>
        <v/>
      </c>
      <c r="I258" s="31" t="inlineStr">
        <is>
          <t>SENCICO SERVICIO DE CAPACITACIONES PARA LAS CARRERAS DUALES DE SANEAMIENTO DEL SERVICIO NACIONAL DE CAPACITACIÃ“N PARA LA INDUSTRIA DE LA CONSTRUCCIÃ“N (SENCICO), MATRICULAS DEL SEMESTRE II-2025, SEGÃšN CONVENIO ESPECÃFICO NÂº 03-2025-02.00-SENCICO-EPS EMAPA SAN MARTÃN S.A.</t>
        </is>
      </c>
      <c r="J258" s="38" t="n">
        <v>90</v>
      </c>
      <c r="K258" s="22">
        <f>IF('BD6'!J258=90,"AGUA",IF('BD6'!J258=91,"ALCANTARILLADO",IF('BD6'!J258=93,"ALCANTARILLADO",IF('BD6'!J258=95,"ADMIN",IF('BD6'!J258=96,"COMERCIAL","G_Finan")))))</f>
        <v/>
      </c>
      <c r="L258" s="49" t="n">
        <v>1115</v>
      </c>
      <c r="M258" s="37" t="n"/>
      <c r="N258" s="51" t="n"/>
      <c r="O258" s="51" t="n"/>
    </row>
    <row r="259">
      <c r="A259" s="10">
        <f>IFERROR(VLOOKUP(BD[[#This Row],[BK]],DICT[[EEFF]:[Ppto]],2,FALSE),"No Encontrado")</f>
        <v/>
      </c>
      <c r="B259" s="54">
        <f>MID(BD[[#This Row],[SUC]],2,1)&amp;"-"&amp;BD[[#This Row],[CC]]&amp;"-"&amp;BD[[#This Row],[REGI_RES]]&amp;"-"&amp;MID(BD[[#This Row],[CTA]],1,9)</f>
        <v/>
      </c>
      <c r="C259" t="inlineStr">
        <is>
          <t>624110000 - EMPLEADOS - CAPACITACION</t>
        </is>
      </c>
      <c r="D259" s="54">
        <f>TRIM(MID('BD6'!E259,3,2))</f>
        <v/>
      </c>
      <c r="E259" s="33" t="inlineStr">
        <is>
          <t xml:space="preserve">  01 - 3 - o/s:/Cmppag:(01)F04000002616/781</t>
        </is>
      </c>
      <c r="F259" s="34" t="n">
        <v>45915</v>
      </c>
      <c r="G259" s="54">
        <f>IF(MID(BD[[#This Row],[Suc - Tipo - Nro]],8,2)="11",LEFT(BD[[#This Row],[REGIMEN]], 1) &amp; LEFT(RIGHT(BD[[#This Row],[REGIMEN]], LEN(BD[[#This Row],[REGIMEN]]) - FIND(" ", BD[[#This Row],[REGIMEN]])), 1),"")</f>
        <v/>
      </c>
      <c r="H259" s="54">
        <f>IF(MID(BD[[#This Row],[Suc - Tipo - Nro]],8,2)="11",TRIM(RIGHT(SUBSTITUTE(BD[[#This Row],[Glosa / Proveedor]]," ",REPT(" ",LEN(BD[[#This Row],[Glosa / Proveedor]]))),LEN(BD[[#This Row],[Glosa / Proveedor]])*2)),"")</f>
        <v/>
      </c>
      <c r="I259" s="33" t="inlineStr">
        <is>
          <t>SENCICO SERVICIO DE CAPACITACIONES PARA LAS CARRERAS DUALES DE SANEAMIENTO DEL SERVICIO NACIONAL DE CAPACITACIÃ“N PARA LA INDUSTRIA DE LA CONSTRUCCIÃ“N (SENCICO), MATRICULAS DEL SEMESTRE II-2025, SEGÃšN CONVENIO ESPECÃFICO NÂº 03-2025-02.00-SENCICO-EPS EMAPA SAN MARTÃN S.A.</t>
        </is>
      </c>
      <c r="J259" s="35" t="n">
        <v>95</v>
      </c>
      <c r="K259" s="36">
        <f>IF('BD6'!J259=90,"AGUA",IF('BD6'!J259=91,"ALCANTARILLADO",IF('BD6'!J259=93,"ALCANTARILLADO",IF('BD6'!J259=95,"ADMIN",IF('BD6'!J259=96,"COMERCIAL","G_Finan")))))</f>
        <v/>
      </c>
      <c r="L259" s="40" t="n">
        <v>1115</v>
      </c>
      <c r="M259" s="40" t="n"/>
      <c r="N259" s="51" t="n"/>
      <c r="O259" s="51" t="n"/>
    </row>
    <row r="260">
      <c r="A260" s="42">
        <f>IFERROR(VLOOKUP(BD[[#This Row],[BK]],DICT[[EEFF]:[Ppto]],2,FALSE),"No Encontrado")</f>
        <v/>
      </c>
      <c r="B260">
        <f>MID(BD[[#This Row],[SUC]],2,1)&amp;"-"&amp;BD[[#This Row],[CC]]&amp;"-"&amp;BD[[#This Row],[REGI_RES]]&amp;"-"&amp;MID(BD[[#This Row],[CTA]],1,9)</f>
        <v/>
      </c>
      <c r="C260" t="inlineStr">
        <is>
          <t>624110000 - EMPLEADOS - CAPACITACION</t>
        </is>
      </c>
      <c r="D260">
        <f>TRIM(MID('BD6'!E260,3,2))</f>
        <v/>
      </c>
      <c r="E260" s="33" t="inlineStr">
        <is>
          <t xml:space="preserve">  01 - 3 - o/s:/Cmppag:(01)F04000002616/781</t>
        </is>
      </c>
      <c r="F260" s="32" t="n">
        <v>45915</v>
      </c>
      <c r="G260">
        <f>IF(MID(BD[[#This Row],[Suc - Tipo - Nro]],8,2)="11",LEFT(BD[[#This Row],[REGIMEN]], 1) &amp; LEFT(RIGHT(BD[[#This Row],[REGIMEN]], LEN(BD[[#This Row],[REGIMEN]]) - FIND(" ", BD[[#This Row],[REGIMEN]])), 1),"")</f>
        <v/>
      </c>
      <c r="H260">
        <f>IF(MID(BD[[#This Row],[Suc - Tipo - Nro]],8,2)="11",TRIM(RIGHT(SUBSTITUTE(BD[[#This Row],[Glosa / Proveedor]]," ",REPT(" ",LEN(BD[[#This Row],[Glosa / Proveedor]]))),LEN(BD[[#This Row],[Glosa / Proveedor]])*2)),"")</f>
        <v/>
      </c>
      <c r="I260" s="31" t="inlineStr">
        <is>
          <t>SENCICO SERVICIO DE CAPACITACIONES PARA LAS CARRERAS DUALES DE SANEAMIENTO DEL SERVICIO NACIONAL DE CAPACITACIÃ“N PARA LA INDUSTRIA DE LA CONSTRUCCIÃ“N (SENCICO), MATRICULAS DEL SEMESTRE II-2025, SEGÃšN CONVENIO ESPECÃFICO NÂº 03-2025-02.00-SENCICO-EPS EMAPA SAN MARTÃN S.A.</t>
        </is>
      </c>
      <c r="J260" s="38" t="n">
        <v>95</v>
      </c>
      <c r="K260" s="22">
        <f>IF('BD6'!J260=90,"AGUA",IF('BD6'!J260=91,"ALCANTARILLADO",IF('BD6'!J260=93,"ALCANTARILLADO",IF('BD6'!J260=95,"ADMIN",IF('BD6'!J260=96,"COMERCIAL","G_Finan")))))</f>
        <v/>
      </c>
      <c r="L260" s="49" t="n">
        <v>1115</v>
      </c>
      <c r="M260" s="37" t="n"/>
      <c r="N260" s="51" t="n"/>
      <c r="O260" s="51" t="n"/>
    </row>
    <row r="261">
      <c r="A261" s="42">
        <f>IFERROR(VLOOKUP(BD[[#This Row],[BK]],DICT[[EEFF]:[Ppto]],2,FALSE),"No Encontrado")</f>
        <v/>
      </c>
      <c r="B261">
        <f>MID(BD[[#This Row],[SUC]],2,1)&amp;"-"&amp;BD[[#This Row],[CC]]&amp;"-"&amp;BD[[#This Row],[REGI_RES]]&amp;"-"&amp;MID(BD[[#This Row],[CTA]],1,9)</f>
        <v/>
      </c>
      <c r="C261" t="inlineStr">
        <is>
          <t>624110000 - EMPLEADOS - CAPACITACION</t>
        </is>
      </c>
      <c r="D261">
        <f>TRIM(MID('BD6'!E261,3,2))</f>
        <v/>
      </c>
      <c r="E261" s="33" t="inlineStr">
        <is>
          <t xml:space="preserve">  01 - 3 - o/s:/Cmppag:(01)F04000002616/781</t>
        </is>
      </c>
      <c r="F261" s="32" t="n">
        <v>45915</v>
      </c>
      <c r="G261">
        <f>IF(MID(BD[[#This Row],[Suc - Tipo - Nro]],8,2)="11",LEFT(BD[[#This Row],[REGIMEN]], 1) &amp; LEFT(RIGHT(BD[[#This Row],[REGIMEN]], LEN(BD[[#This Row],[REGIMEN]]) - FIND(" ", BD[[#This Row],[REGIMEN]])), 1),"")</f>
        <v/>
      </c>
      <c r="H261">
        <f>IF(MID(BD[[#This Row],[Suc - Tipo - Nro]],8,2)="11",TRIM(RIGHT(SUBSTITUTE(BD[[#This Row],[Glosa / Proveedor]]," ",REPT(" ",LEN(BD[[#This Row],[Glosa / Proveedor]]))),LEN(BD[[#This Row],[Glosa / Proveedor]])*2)),"")</f>
        <v/>
      </c>
      <c r="I261" s="31" t="inlineStr">
        <is>
          <t>SENCICO SERVICIO DE CAPACITACIONES PARA LAS CARRERAS DUALES DE SANEAMIENTO DEL SERVICIO NACIONAL DE CAPACITACIÃ“N PARA LA INDUSTRIA DE LA CONSTRUCCIÃ“N (SENCICO), MATRICULAS DEL SEMESTRE II-2025, SEGÃšN CONVENIO ESPECÃFICO NÂº 03-2025-02.00-SENCICO-EPS EMAPA SAN MARTÃN S.A.</t>
        </is>
      </c>
      <c r="J261" s="38" t="n">
        <v>96</v>
      </c>
      <c r="K261" s="22">
        <f>IF('BD6'!J261=90,"AGUA",IF('BD6'!J261=91,"ALCANTARILLADO",IF('BD6'!J261=93,"ALCANTARILLADO",IF('BD6'!J261=95,"ADMIN",IF('BD6'!J261=96,"COMERCIAL","G_Finan")))))</f>
        <v/>
      </c>
      <c r="L261" s="49" t="n">
        <v>1115</v>
      </c>
      <c r="M261" s="37" t="n"/>
      <c r="N261" s="51" t="n"/>
      <c r="O261" s="51" t="n"/>
    </row>
    <row r="262">
      <c r="A262" s="10">
        <f>IFERROR(VLOOKUP(BD[[#This Row],[BK]],DICT[[EEFF]:[Ppto]],2,FALSE),"No Encontrado")</f>
        <v/>
      </c>
      <c r="B262" s="54">
        <f>MID(BD[[#This Row],[SUC]],2,1)&amp;"-"&amp;BD[[#This Row],[CC]]&amp;"-"&amp;BD[[#This Row],[REGI_RES]]&amp;"-"&amp;MID(BD[[#This Row],[CTA]],1,9)</f>
        <v/>
      </c>
      <c r="C262" t="inlineStr">
        <is>
          <t>631110100 - FLETES</t>
        </is>
      </c>
      <c r="D262" s="54">
        <f>TRIM(MID('BD6'!E262,3,2))</f>
        <v/>
      </c>
      <c r="E262" s="33" t="inlineStr">
        <is>
          <t xml:space="preserve">  05 - 3 - o/s:/Cmppag:(01)E001184/101</t>
        </is>
      </c>
      <c r="F262" s="34" t="n">
        <v>45915</v>
      </c>
      <c r="G262" s="54">
        <f>IF(MID(BD[[#This Row],[Suc - Tipo - Nro]],8,2)="11",LEFT(BD[[#This Row],[REGIMEN]], 1) &amp; LEFT(RIGHT(BD[[#This Row],[REGIMEN]], LEN(BD[[#This Row],[REGIMEN]]) - FIND(" ", BD[[#This Row],[REGIMEN]])), 1),"")</f>
        <v/>
      </c>
      <c r="H262" s="54">
        <f>IF(MID(BD[[#This Row],[Suc - Tipo - Nro]],8,2)="11",TRIM(RIGHT(SUBSTITUTE(BD[[#This Row],[Glosa / Proveedor]]," ",REPT(" ",LEN(BD[[#This Row],[Glosa / Proveedor]]))),LEN(BD[[#This Row],[Glosa / Proveedor]])*2)),"")</f>
        <v/>
      </c>
      <c r="I262" s="33" t="inlineStr">
        <is>
          <t>RAMIREZ CHOMBA EDIN PRESTACION DE SERVICIO DE TRANSPORTE (PERSONAL Y MATERIAL) PARA REALIZAR TRABAJOS DE REPARACION EN LA LINEA DE CONDUCCION DE LA OFICINA ZONAL DE LAMAS</t>
        </is>
      </c>
      <c r="J262" s="35" t="n">
        <v>90</v>
      </c>
      <c r="K262" s="36">
        <f>IF('BD6'!J262=90,"AGUA",IF('BD6'!J262=91,"ALCANTARILLADO",IF('BD6'!J262=93,"ALCANTARILLADO",IF('BD6'!J262=95,"ADMIN",IF('BD6'!J262=96,"COMERCIAL","G_Finan")))))</f>
        <v/>
      </c>
      <c r="L262" s="40" t="n">
        <v>350</v>
      </c>
      <c r="M262" s="37" t="n"/>
      <c r="N262" s="51" t="n"/>
      <c r="O262" s="51" t="n"/>
    </row>
    <row r="263">
      <c r="A263" s="10">
        <f>IFERROR(VLOOKUP(BD[[#This Row],[BK]],DICT[[EEFF]:[Ppto]],2,FALSE),"No Encontrado")</f>
        <v/>
      </c>
      <c r="B263" s="54">
        <f>MID(BD[[#This Row],[SUC]],2,1)&amp;"-"&amp;BD[[#This Row],[CC]]&amp;"-"&amp;BD[[#This Row],[REGI_RES]]&amp;"-"&amp;MID(BD[[#This Row],[CTA]],1,9)</f>
        <v/>
      </c>
      <c r="C263" t="inlineStr">
        <is>
          <t>632110002 - HONORARIOS PROFESIONALES VARIOS</t>
        </is>
      </c>
      <c r="D263" s="54">
        <f>TRIM(MID('BD6'!E263,3,2))</f>
        <v/>
      </c>
      <c r="E263" s="33" t="inlineStr">
        <is>
          <t xml:space="preserve">  01 - 3 - o/s:/Cmppag:(01)E00121/645</t>
        </is>
      </c>
      <c r="F263" s="34" t="n">
        <v>45915</v>
      </c>
      <c r="G263" s="54">
        <f>IF(MID(BD[[#This Row],[Suc - Tipo - Nro]],8,2)="11",LEFT(BD[[#This Row],[REGIMEN]], 1) &amp; LEFT(RIGHT(BD[[#This Row],[REGIMEN]], LEN(BD[[#This Row],[REGIMEN]]) - FIND(" ", BD[[#This Row],[REGIMEN]])), 1),"")</f>
        <v/>
      </c>
      <c r="H263" s="54">
        <f>IF(MID(BD[[#This Row],[Suc - Tipo - Nro]],8,2)="11",TRIM(RIGHT(SUBSTITUTE(BD[[#This Row],[Glosa / Proveedor]]," ",REPT(" ",LEN(BD[[#This Row],[Glosa / Proveedor]]))),LEN(BD[[#This Row],[Glosa / Proveedor]])*2)),"")</f>
        <v/>
      </c>
      <c r="I263" s="33" t="inlineStr">
        <is>
          <t>JHAMPIER MAX SANDOVAL RAFAEL SERVICIO DE SUPERVISION DE LA PLANTA DE TRATAMIENTO DE AGUA POTABLE DE LA PTAP SAPOSOA, CORRESPONDIENTE AL SEGUNDO ENTREGABLE</t>
        </is>
      </c>
      <c r="J263" s="35" t="n">
        <v>95</v>
      </c>
      <c r="K263" s="36">
        <f>IF('BD6'!J263=90,"AGUA",IF('BD6'!J263=91,"ALCANTARILLADO",IF('BD6'!J263=93,"ALCANTARILLADO",IF('BD6'!J263=95,"ADMIN",IF('BD6'!J263=96,"COMERCIAL","G_Finan")))))</f>
        <v/>
      </c>
      <c r="L263" s="40" t="n">
        <v>2500</v>
      </c>
      <c r="M263" s="37" t="n"/>
      <c r="N263" s="51" t="n"/>
      <c r="O263" s="51" t="n"/>
    </row>
    <row r="264">
      <c r="A264" s="39">
        <f>IFERROR(VLOOKUP(BD[[#This Row],[BK]],DICT[[EEFF]:[Ppto]],2,FALSE),"No Encontrado")</f>
        <v/>
      </c>
      <c r="B264">
        <f>MID(BD[[#This Row],[SUC]],2,1)&amp;"-"&amp;BD[[#This Row],[CC]]&amp;"-"&amp;BD[[#This Row],[REGI_RES]]&amp;"-"&amp;MID(BD[[#This Row],[CTA]],1,9)</f>
        <v/>
      </c>
      <c r="C264" t="inlineStr">
        <is>
          <t>632110002 - HONORARIOS PROFESIONALES VARIOS</t>
        </is>
      </c>
      <c r="D264">
        <f>TRIM(MID('BD6'!E264,3,2))</f>
        <v/>
      </c>
      <c r="E264" s="33" t="inlineStr">
        <is>
          <t xml:space="preserve">  01 - 3 - o/s:/Cmppag:(01)E0017/647</t>
        </is>
      </c>
      <c r="F264" s="34" t="n">
        <v>45915</v>
      </c>
      <c r="G264">
        <f>IF(MID(BD[[#This Row],[Suc - Tipo - Nro]],8,2)="11",LEFT(BD[[#This Row],[REGIMEN]], 1) &amp; LEFT(RIGHT(BD[[#This Row],[REGIMEN]], LEN(BD[[#This Row],[REGIMEN]]) - FIND(" ", BD[[#This Row],[REGIMEN]])), 1),"")</f>
        <v/>
      </c>
      <c r="H264">
        <f>IF(MID(BD[[#This Row],[Suc - Tipo - Nro]],8,2)="11",TRIM(RIGHT(SUBSTITUTE(BD[[#This Row],[Glosa / Proveedor]]," ",REPT(" ",LEN(BD[[#This Row],[Glosa / Proveedor]]))),LEN(BD[[#This Row],[Glosa / Proveedor]])*2)),"")</f>
        <v/>
      </c>
      <c r="I264" s="33" t="inlineStr">
        <is>
          <t>DELGADO LEYVA MARIA SUSANA SERVICIO DE CONSULTORIA EN LA SUPERVISION DE LA PLANTA DE TRATAMIENTO DE AGUA POTABLE DEL DISTRITO SAN JOSE DE SISA CORRESPONDIENTE AL MES DE AGOSTO 2025.</t>
        </is>
      </c>
      <c r="J264" s="35" t="n">
        <v>95</v>
      </c>
      <c r="K264" s="22">
        <f>IF('BD6'!J264=90,"AGUA",IF('BD6'!J264=91,"ALCANTARILLADO",IF('BD6'!J264=93,"ALCANTARILLADO",IF('BD6'!J264=95,"ADMIN",IF('BD6'!J264=96,"COMERCIAL","G_Finan")))))</f>
        <v/>
      </c>
      <c r="L264" s="49" t="n">
        <v>2500</v>
      </c>
      <c r="M264" s="37" t="n"/>
      <c r="N264" s="51" t="n"/>
      <c r="O264" s="51" t="n"/>
    </row>
    <row r="265">
      <c r="A265" s="39">
        <f>IFERROR(VLOOKUP(BD[[#This Row],[BK]],DICT[[EEFF]:[Ppto]],2,FALSE),"No Encontrado")</f>
        <v/>
      </c>
      <c r="B265">
        <f>MID(BD[[#This Row],[SUC]],2,1)&amp;"-"&amp;BD[[#This Row],[CC]]&amp;"-"&amp;BD[[#This Row],[REGI_RES]]&amp;"-"&amp;MID(BD[[#This Row],[CTA]],1,9)</f>
        <v/>
      </c>
      <c r="C265" t="inlineStr">
        <is>
          <t>659300030 - OTROS</t>
        </is>
      </c>
      <c r="D265">
        <f>TRIM(MID('BD6'!E265,3,2))</f>
        <v/>
      </c>
      <c r="E265" s="33" t="inlineStr">
        <is>
          <t xml:space="preserve">  01 - 6 - 6032</t>
        </is>
      </c>
      <c r="F265" s="34" t="n">
        <v>45915</v>
      </c>
      <c r="G265">
        <f>IF(MID(BD[[#This Row],[Suc - Tipo - Nro]],8,2)="11",LEFT(BD[[#This Row],[REGIMEN]], 1) &amp; LEFT(RIGHT(BD[[#This Row],[REGIMEN]], LEN(BD[[#This Row],[REGIMEN]]) - FIND(" ", BD[[#This Row],[REGIMEN]])), 1),"")</f>
        <v/>
      </c>
      <c r="H265">
        <f>IF(MID(BD[[#This Row],[Suc - Tipo - Nro]],8,2)="11",TRIM(RIGHT(SUBSTITUTE(BD[[#This Row],[Glosa / Proveedor]]," ",REPT(" ",LEN(BD[[#This Row],[Glosa / Proveedor]]))),LEN(BD[[#This Row],[Glosa / Proveedor]])*2)),"")</f>
        <v/>
      </c>
      <c r="I265" s="33" t="inlineStr">
        <is>
          <t>REEMBOLSO A FAVOR DE JESUS ELIAS CRUZ DAVILA, POR ADQUISICION DE MATERIALES PARA REPARACION DE LABORATORIA OFICINA DE OBRAS, INFORME NÂ° 000435-2025-EM</t>
        </is>
      </c>
      <c r="J265" s="35" t="n">
        <v>90</v>
      </c>
      <c r="K265" s="22">
        <f>IF('BD6'!J265=90,"AGUA",IF('BD6'!J265=91,"ALCANTARILLADO",IF('BD6'!J265=93,"ALCANTARILLADO",IF('BD6'!J265=95,"ADMIN",IF('BD6'!J265=96,"COMERCIAL","G_Finan")))))</f>
        <v/>
      </c>
      <c r="L265" s="49" t="n">
        <v>22</v>
      </c>
      <c r="M265" s="37" t="n"/>
      <c r="N265" s="51" t="n"/>
      <c r="O265" s="51" t="n"/>
    </row>
    <row r="266">
      <c r="A266" s="10">
        <f>IFERROR(VLOOKUP(BD[[#This Row],[BK]],DICT[[EEFF]:[Ppto]],2,FALSE),"No Encontrado")</f>
        <v/>
      </c>
      <c r="B266" s="54">
        <f>MID(BD[[#This Row],[SUC]],2,1)&amp;"-"&amp;BD[[#This Row],[CC]]&amp;"-"&amp;BD[[#This Row],[REGI_RES]]&amp;"-"&amp;MID(BD[[#This Row],[CTA]],1,9)</f>
        <v/>
      </c>
      <c r="C266" t="inlineStr">
        <is>
          <t>659300031 - ALIMENTO PARA PERSONAL</t>
        </is>
      </c>
      <c r="D266" s="54">
        <f>TRIM(MID('BD6'!E266,3,2))</f>
        <v/>
      </c>
      <c r="E266" s="33" t="inlineStr">
        <is>
          <t xml:space="preserve">  01 - 6 - 6035</t>
        </is>
      </c>
      <c r="F266" s="34" t="n">
        <v>45915</v>
      </c>
      <c r="G266" s="54">
        <f>IF(MID(BD[[#This Row],[Suc - Tipo - Nro]],8,2)="11",LEFT(BD[[#This Row],[REGIMEN]], 1) &amp; LEFT(RIGHT(BD[[#This Row],[REGIMEN]], LEN(BD[[#This Row],[REGIMEN]]) - FIND(" ", BD[[#This Row],[REGIMEN]])), 1),"")</f>
        <v/>
      </c>
      <c r="H266" s="54">
        <f>IF(MID(BD[[#This Row],[Suc - Tipo - Nro]],8,2)="11",TRIM(RIGHT(SUBSTITUTE(BD[[#This Row],[Glosa / Proveedor]]," ",REPT(" ",LEN(BD[[#This Row],[Glosa / Proveedor]]))),LEN(BD[[#This Row],[Glosa / Proveedor]])*2)),"")</f>
        <v/>
      </c>
      <c r="I266" s="33" t="inlineStr">
        <is>
          <t>PROVISION DE LA BONIFICACION DE ALIMENTOS CORRESPONDIENTE AL MES DE SETIEMBRE 2025</t>
        </is>
      </c>
      <c r="J266" s="35" t="n">
        <v>95</v>
      </c>
      <c r="K266" s="36">
        <f>IF('BD6'!J266=90,"AGUA",IF('BD6'!J266=91,"ALCANTARILLADO",IF('BD6'!J266=93,"ALCANTARILLADO",IF('BD6'!J266=95,"ADMIN",IF('BD6'!J266=96,"COMERCIAL","G_Finan")))))</f>
        <v/>
      </c>
      <c r="L266" s="40" t="n">
        <v>1000</v>
      </c>
      <c r="M266" s="37" t="n"/>
      <c r="N266" s="51" t="n"/>
      <c r="O266" s="51" t="n"/>
    </row>
    <row r="267">
      <c r="A267">
        <f>IFERROR(VLOOKUP(BD[[#This Row],[BK]],DICT[[EEFF]:[Ppto]],2,FALSE),"No Encontrado")</f>
        <v/>
      </c>
      <c r="B267">
        <f>MID(BD[[#This Row],[SUC]],2,1)&amp;"-"&amp;BD[[#This Row],[CC]]&amp;"-"&amp;BD[[#This Row],[REGI_RES]]&amp;"-"&amp;MID(BD[[#This Row],[CTA]],1,9)</f>
        <v/>
      </c>
      <c r="C267" t="inlineStr">
        <is>
          <t>659300031 - ALIMENTO PARA PERSONAL</t>
        </is>
      </c>
      <c r="D267">
        <f>TRIM(MID('BD6'!E267,3,2))</f>
        <v/>
      </c>
      <c r="E267" s="33" t="inlineStr">
        <is>
          <t xml:space="preserve">  01 - 6 - 6035</t>
        </is>
      </c>
      <c r="F267" s="32" t="n">
        <v>45915</v>
      </c>
      <c r="G267">
        <f>IF(MID(BD[[#This Row],[Suc - Tipo - Nro]],8,2)="11",LEFT(BD[[#This Row],[REGIMEN]], 1) &amp; LEFT(RIGHT(BD[[#This Row],[REGIMEN]], LEN(BD[[#This Row],[REGIMEN]]) - FIND(" ", BD[[#This Row],[REGIMEN]])), 1),"")</f>
        <v/>
      </c>
      <c r="H267">
        <f>IF(MID(BD[[#This Row],[Suc - Tipo - Nro]],8,2)="11",TRIM(RIGHT(SUBSTITUTE(BD[[#This Row],[Glosa / Proveedor]]," ",REPT(" ",LEN(BD[[#This Row],[Glosa / Proveedor]]))),LEN(BD[[#This Row],[Glosa / Proveedor]])*2)),"")</f>
        <v/>
      </c>
      <c r="I267" s="31" t="inlineStr">
        <is>
          <t>PROVISION DE LA BONIFICACION DE ALIMENTOS CORRESPONDIENTE AL MES DE SETIEMBRE 2025</t>
        </is>
      </c>
      <c r="J267" s="38" t="n">
        <v>95</v>
      </c>
      <c r="K267" s="22">
        <f>IF('BD6'!J267=90,"AGUA",IF('BD6'!J267=91,"ALCANTARILLADO",IF('BD6'!J267=93,"ALCANTARILLADO",IF('BD6'!J267=95,"ADMIN",IF('BD6'!J267=96,"COMERCIAL","G_Finan")))))</f>
        <v/>
      </c>
      <c r="L267" s="49" t="n">
        <v>500</v>
      </c>
      <c r="M267" s="37" t="n"/>
      <c r="N267" s="51" t="n"/>
      <c r="O267" s="51" t="n"/>
    </row>
    <row r="268">
      <c r="A268" s="10">
        <f>IFERROR(VLOOKUP(BD[[#This Row],[BK]],DICT[[EEFF]:[Ppto]],2,FALSE),"No Encontrado")</f>
        <v/>
      </c>
      <c r="B268" s="54">
        <f>MID(BD[[#This Row],[SUC]],2,1)&amp;"-"&amp;BD[[#This Row],[CC]]&amp;"-"&amp;BD[[#This Row],[REGI_RES]]&amp;"-"&amp;MID(BD[[#This Row],[CTA]],1,9)</f>
        <v/>
      </c>
      <c r="C268" t="inlineStr">
        <is>
          <t>659300031 - ALIMENTO PARA PERSONAL</t>
        </is>
      </c>
      <c r="D268" s="54">
        <f>TRIM(MID('BD6'!E268,3,2))</f>
        <v/>
      </c>
      <c r="E268" s="33" t="inlineStr">
        <is>
          <t xml:space="preserve">  01 - 6 - 6035</t>
        </is>
      </c>
      <c r="F268" s="34" t="n">
        <v>45915</v>
      </c>
      <c r="G268" s="54">
        <f>IF(MID(BD[[#This Row],[Suc - Tipo - Nro]],8,2)="11",LEFT(BD[[#This Row],[REGIMEN]], 1) &amp; LEFT(RIGHT(BD[[#This Row],[REGIMEN]], LEN(BD[[#This Row],[REGIMEN]]) - FIND(" ", BD[[#This Row],[REGIMEN]])), 1),"")</f>
        <v/>
      </c>
      <c r="H268" s="54">
        <f>IF(MID(BD[[#This Row],[Suc - Tipo - Nro]],8,2)="11",TRIM(RIGHT(SUBSTITUTE(BD[[#This Row],[Glosa / Proveedor]]," ",REPT(" ",LEN(BD[[#This Row],[Glosa / Proveedor]]))),LEN(BD[[#This Row],[Glosa / Proveedor]])*2)),"")</f>
        <v/>
      </c>
      <c r="I268" s="33" t="inlineStr">
        <is>
          <t>PROVISION DE LA BONIFICACION DE ALIMENTOS CORRESPONDIENTE AL MES DE SETIEMBRE 2025</t>
        </is>
      </c>
      <c r="J268" s="35" t="n">
        <v>96</v>
      </c>
      <c r="K268" s="36">
        <f>IF('BD6'!J268=90,"AGUA",IF('BD6'!J268=91,"ALCANTARILLADO",IF('BD6'!J268=93,"ALCANTARILLADO",IF('BD6'!J268=95,"ADMIN",IF('BD6'!J268=96,"COMERCIAL","G_Finan")))))</f>
        <v/>
      </c>
      <c r="L268" s="40" t="n">
        <v>250</v>
      </c>
      <c r="M268" s="37" t="n"/>
      <c r="N268" s="51" t="n"/>
      <c r="O268" s="51" t="n"/>
    </row>
    <row r="269">
      <c r="A269" s="10">
        <f>IFERROR(VLOOKUP(BD[[#This Row],[BK]],DICT[[EEFF]:[Ppto]],2,FALSE),"No Encontrado")</f>
        <v/>
      </c>
      <c r="B269" s="54">
        <f>MID(BD[[#This Row],[SUC]],2,1)&amp;"-"&amp;BD[[#This Row],[CC]]&amp;"-"&amp;BD[[#This Row],[REGI_RES]]&amp;"-"&amp;MID(BD[[#This Row],[CTA]],1,9)</f>
        <v/>
      </c>
      <c r="C269" t="inlineStr">
        <is>
          <t>659300031 - ALIMENTO PARA PERSONAL</t>
        </is>
      </c>
      <c r="D269" s="54">
        <f>TRIM(MID('BD6'!E269,3,2))</f>
        <v/>
      </c>
      <c r="E269" s="33" t="inlineStr">
        <is>
          <t xml:space="preserve">  01 - 6 - 6035</t>
        </is>
      </c>
      <c r="F269" s="34" t="n">
        <v>45915</v>
      </c>
      <c r="G269" s="54">
        <f>IF(MID(BD[[#This Row],[Suc - Tipo - Nro]],8,2)="11",LEFT(BD[[#This Row],[REGIMEN]], 1) &amp; LEFT(RIGHT(BD[[#This Row],[REGIMEN]], LEN(BD[[#This Row],[REGIMEN]]) - FIND(" ", BD[[#This Row],[REGIMEN]])), 1),"")</f>
        <v/>
      </c>
      <c r="H269" s="54">
        <f>IF(MID(BD[[#This Row],[Suc - Tipo - Nro]],8,2)="11",TRIM(RIGHT(SUBSTITUTE(BD[[#This Row],[Glosa / Proveedor]]," ",REPT(" ",LEN(BD[[#This Row],[Glosa / Proveedor]]))),LEN(BD[[#This Row],[Glosa / Proveedor]])*2)),"")</f>
        <v/>
      </c>
      <c r="I269" s="33" t="inlineStr">
        <is>
          <t>PROVISION DE LA BONIFICACION DE ALIMENTOS CORRESPONDIENTE AL MES DE SETIEMBRE 2025</t>
        </is>
      </c>
      <c r="J269" s="35" t="n">
        <v>96</v>
      </c>
      <c r="K269" s="36">
        <f>IF('BD6'!J269=90,"AGUA",IF('BD6'!J269=91,"ALCANTARILLADO",IF('BD6'!J269=93,"ALCANTARILLADO",IF('BD6'!J269=95,"ADMIN",IF('BD6'!J269=96,"COMERCIAL","G_Finan")))))</f>
        <v/>
      </c>
      <c r="L269" s="40" t="n">
        <v>750</v>
      </c>
      <c r="M269" s="37" t="n"/>
      <c r="N269" s="51" t="n"/>
      <c r="O269" s="51" t="n"/>
    </row>
    <row r="270">
      <c r="A270" s="42">
        <f>IFERROR(VLOOKUP(BD[[#This Row],[BK]],DICT[[EEFF]:[Ppto]],2,FALSE),"No Encontrado")</f>
        <v/>
      </c>
      <c r="B270">
        <f>MID(BD[[#This Row],[SUC]],2,1)&amp;"-"&amp;BD[[#This Row],[CC]]&amp;"-"&amp;BD[[#This Row],[REGI_RES]]&amp;"-"&amp;MID(BD[[#This Row],[CTA]],1,9)</f>
        <v/>
      </c>
      <c r="C270" t="inlineStr">
        <is>
          <t>659300031 - ALIMENTO PARA PERSONAL</t>
        </is>
      </c>
      <c r="D270">
        <f>TRIM(MID('BD6'!E270,3,2))</f>
        <v/>
      </c>
      <c r="E270" s="33" t="inlineStr">
        <is>
          <t xml:space="preserve">  01 - 6 - 6035</t>
        </is>
      </c>
      <c r="F270" s="32" t="n">
        <v>45915</v>
      </c>
      <c r="G270">
        <f>IF(MID(BD[[#This Row],[Suc - Tipo - Nro]],8,2)="11",LEFT(BD[[#This Row],[REGIMEN]], 1) &amp; LEFT(RIGHT(BD[[#This Row],[REGIMEN]], LEN(BD[[#This Row],[REGIMEN]]) - FIND(" ", BD[[#This Row],[REGIMEN]])), 1),"")</f>
        <v/>
      </c>
      <c r="H270">
        <f>IF(MID(BD[[#This Row],[Suc - Tipo - Nro]],8,2)="11",TRIM(RIGHT(SUBSTITUTE(BD[[#This Row],[Glosa / Proveedor]]," ",REPT(" ",LEN(BD[[#This Row],[Glosa / Proveedor]]))),LEN(BD[[#This Row],[Glosa / Proveedor]])*2)),"")</f>
        <v/>
      </c>
      <c r="I270" s="31" t="inlineStr">
        <is>
          <t>PROVISION DE LA BONIFICACION DE ALIMENTOS CORRESPONDIENTE AL MES DE SETIEMBRE 2025</t>
        </is>
      </c>
      <c r="J270" s="38" t="n">
        <v>96</v>
      </c>
      <c r="K270" s="22">
        <f>IF('BD6'!J270=90,"AGUA",IF('BD6'!J270=91,"ALCANTARILLADO",IF('BD6'!J270=93,"ALCANTARILLADO",IF('BD6'!J270=95,"ADMIN",IF('BD6'!J270=96,"COMERCIAL","G_Finan")))))</f>
        <v/>
      </c>
      <c r="L270" s="49" t="n">
        <v>750</v>
      </c>
      <c r="M270" s="37" t="n"/>
      <c r="N270" s="51" t="n"/>
      <c r="O270" s="51" t="n"/>
    </row>
    <row r="271">
      <c r="A271">
        <f>IFERROR(VLOOKUP(BD[[#This Row],[BK]],DICT[[EEFF]:[Ppto]],2,FALSE),"No Encontrado")</f>
        <v/>
      </c>
      <c r="B271">
        <f>MID(BD[[#This Row],[SUC]],2,1)&amp;"-"&amp;BD[[#This Row],[CC]]&amp;"-"&amp;BD[[#This Row],[REGI_RES]]&amp;"-"&amp;MID(BD[[#This Row],[CTA]],1,9)</f>
        <v/>
      </c>
      <c r="C271" t="inlineStr">
        <is>
          <t>659300031 - ALIMENTO PARA PERSONAL</t>
        </is>
      </c>
      <c r="D271">
        <f>TRIM(MID('BD6'!E271,3,2))</f>
        <v/>
      </c>
      <c r="E271" s="33" t="inlineStr">
        <is>
          <t xml:space="preserve">  01 - 6 - 6035</t>
        </is>
      </c>
      <c r="F271" s="32" t="n">
        <v>45915</v>
      </c>
      <c r="G271">
        <f>IF(MID(BD[[#This Row],[Suc - Tipo - Nro]],8,2)="11",LEFT(BD[[#This Row],[REGIMEN]], 1) &amp; LEFT(RIGHT(BD[[#This Row],[REGIMEN]], LEN(BD[[#This Row],[REGIMEN]]) - FIND(" ", BD[[#This Row],[REGIMEN]])), 1),"")</f>
        <v/>
      </c>
      <c r="H271">
        <f>IF(MID(BD[[#This Row],[Suc - Tipo - Nro]],8,2)="11",TRIM(RIGHT(SUBSTITUTE(BD[[#This Row],[Glosa / Proveedor]]," ",REPT(" ",LEN(BD[[#This Row],[Glosa / Proveedor]]))),LEN(BD[[#This Row],[Glosa / Proveedor]])*2)),"")</f>
        <v/>
      </c>
      <c r="I271" s="31" t="inlineStr">
        <is>
          <t>PROVISION DE LA BONIFICACION DE ALIMENTOS CORRESPONDIENTE AL MES DE SETIEMBRE 2025</t>
        </is>
      </c>
      <c r="J271" s="38" t="n">
        <v>95</v>
      </c>
      <c r="K271" s="22">
        <f>IF('BD6'!J271=90,"AGUA",IF('BD6'!J271=91,"ALCANTARILLADO",IF('BD6'!J271=93,"ALCANTARILLADO",IF('BD6'!J271=95,"ADMIN",IF('BD6'!J271=96,"COMERCIAL","G_Finan")))))</f>
        <v/>
      </c>
      <c r="L271" s="49" t="n">
        <v>500</v>
      </c>
      <c r="M271" s="37" t="n"/>
      <c r="N271" s="51" t="n"/>
      <c r="O271" s="51" t="n"/>
    </row>
    <row r="272">
      <c r="A272" s="39">
        <f>IFERROR(VLOOKUP(BD[[#This Row],[BK]],DICT[[EEFF]:[Ppto]],2,FALSE),"No Encontrado")</f>
        <v/>
      </c>
      <c r="B272">
        <f>MID(BD[[#This Row],[SUC]],2,1)&amp;"-"&amp;BD[[#This Row],[CC]]&amp;"-"&amp;BD[[#This Row],[REGI_RES]]&amp;"-"&amp;MID(BD[[#This Row],[CTA]],1,9)</f>
        <v/>
      </c>
      <c r="C272" t="inlineStr">
        <is>
          <t>659300031 - ALIMENTO PARA PERSONAL</t>
        </is>
      </c>
      <c r="D272">
        <f>TRIM(MID('BD6'!E272,3,2))</f>
        <v/>
      </c>
      <c r="E272" s="33" t="inlineStr">
        <is>
          <t xml:space="preserve">  01 - 6 - 6035</t>
        </is>
      </c>
      <c r="F272" s="34" t="n">
        <v>45915</v>
      </c>
      <c r="G272">
        <f>IF(MID(BD[[#This Row],[Suc - Tipo - Nro]],8,2)="11",LEFT(BD[[#This Row],[REGIMEN]], 1) &amp; LEFT(RIGHT(BD[[#This Row],[REGIMEN]], LEN(BD[[#This Row],[REGIMEN]]) - FIND(" ", BD[[#This Row],[REGIMEN]])), 1),"")</f>
        <v/>
      </c>
      <c r="H272">
        <f>IF(MID(BD[[#This Row],[Suc - Tipo - Nro]],8,2)="11",TRIM(RIGHT(SUBSTITUTE(BD[[#This Row],[Glosa / Proveedor]]," ",REPT(" ",LEN(BD[[#This Row],[Glosa / Proveedor]]))),LEN(BD[[#This Row],[Glosa / Proveedor]])*2)),"")</f>
        <v/>
      </c>
      <c r="I272" s="33" t="inlineStr">
        <is>
          <t>PROVISION DE LA BONIFICACION DE ALIMENTOS CORRESPONDIENTE AL MES DE SETIEMBRE 2025</t>
        </is>
      </c>
      <c r="J272" s="35" t="n">
        <v>95</v>
      </c>
      <c r="K272" s="22">
        <f>IF('BD6'!J272=90,"AGUA",IF('BD6'!J272=91,"ALCANTARILLADO",IF('BD6'!J272=93,"ALCANTARILLADO",IF('BD6'!J272=95,"ADMIN",IF('BD6'!J272=96,"COMERCIAL","G_Finan")))))</f>
        <v/>
      </c>
      <c r="L272" s="49" t="n">
        <v>2250</v>
      </c>
      <c r="M272" s="37" t="n"/>
      <c r="N272" s="51" t="n"/>
      <c r="O272" s="51" t="n"/>
    </row>
    <row r="273">
      <c r="A273">
        <f>IFERROR(VLOOKUP(BD[[#This Row],[BK]],DICT[[EEFF]:[Ppto]],2,FALSE),"No Encontrado")</f>
        <v/>
      </c>
      <c r="B273">
        <f>MID(BD[[#This Row],[SUC]],2,1)&amp;"-"&amp;BD[[#This Row],[CC]]&amp;"-"&amp;BD[[#This Row],[REGI_RES]]&amp;"-"&amp;MID(BD[[#This Row],[CTA]],1,9)</f>
        <v/>
      </c>
      <c r="C273" t="inlineStr">
        <is>
          <t>659300031 - ALIMENTO PARA PERSONAL</t>
        </is>
      </c>
      <c r="D273">
        <f>TRIM(MID('BD6'!E273,3,2))</f>
        <v/>
      </c>
      <c r="E273" s="33" t="inlineStr">
        <is>
          <t xml:space="preserve">  01 - 6 - 6035</t>
        </is>
      </c>
      <c r="F273" s="32" t="n">
        <v>45915</v>
      </c>
      <c r="G273">
        <f>IF(MID(BD[[#This Row],[Suc - Tipo - Nro]],8,2)="11",LEFT(BD[[#This Row],[REGIMEN]], 1) &amp; LEFT(RIGHT(BD[[#This Row],[REGIMEN]], LEN(BD[[#This Row],[REGIMEN]]) - FIND(" ", BD[[#This Row],[REGIMEN]])), 1),"")</f>
        <v/>
      </c>
      <c r="H273">
        <f>IF(MID(BD[[#This Row],[Suc - Tipo - Nro]],8,2)="11",TRIM(RIGHT(SUBSTITUTE(BD[[#This Row],[Glosa / Proveedor]]," ",REPT(" ",LEN(BD[[#This Row],[Glosa / Proveedor]]))),LEN(BD[[#This Row],[Glosa / Proveedor]])*2)),"")</f>
        <v/>
      </c>
      <c r="I273" s="31" t="inlineStr">
        <is>
          <t>PROVISION DE LA BONIFICACION DE ALIMENTOS CORRESPONDIENTE AL MES DE SETIEMBRE 2025</t>
        </is>
      </c>
      <c r="J273" s="38" t="n">
        <v>95</v>
      </c>
      <c r="K273" s="22">
        <f>IF('BD6'!J273=90,"AGUA",IF('BD6'!J273=91,"ALCANTARILLADO",IF('BD6'!J273=93,"ALCANTARILLADO",IF('BD6'!J273=95,"ADMIN",IF('BD6'!J273=96,"COMERCIAL","G_Finan")))))</f>
        <v/>
      </c>
      <c r="L273" s="49" t="n">
        <v>250</v>
      </c>
      <c r="M273" s="37" t="n"/>
      <c r="N273" s="51" t="n"/>
      <c r="O273" s="51" t="n"/>
    </row>
    <row r="274">
      <c r="A274" s="42">
        <f>IFERROR(VLOOKUP(BD[[#This Row],[BK]],DICT[[EEFF]:[Ppto]],2,FALSE),"No Encontrado")</f>
        <v/>
      </c>
      <c r="B274">
        <f>MID(BD[[#This Row],[SUC]],2,1)&amp;"-"&amp;BD[[#This Row],[CC]]&amp;"-"&amp;BD[[#This Row],[REGI_RES]]&amp;"-"&amp;MID(BD[[#This Row],[CTA]],1,9)</f>
        <v/>
      </c>
      <c r="C274" t="inlineStr">
        <is>
          <t>659300031 - ALIMENTO PARA PERSONAL</t>
        </is>
      </c>
      <c r="D274">
        <f>TRIM(MID('BD6'!E274,3,2))</f>
        <v/>
      </c>
      <c r="E274" s="33" t="inlineStr">
        <is>
          <t xml:space="preserve">  01 - 6 - 6035</t>
        </is>
      </c>
      <c r="F274" s="32" t="n">
        <v>45915</v>
      </c>
      <c r="G274">
        <f>IF(MID(BD[[#This Row],[Suc - Tipo - Nro]],8,2)="11",LEFT(BD[[#This Row],[REGIMEN]], 1) &amp; LEFT(RIGHT(BD[[#This Row],[REGIMEN]], LEN(BD[[#This Row],[REGIMEN]]) - FIND(" ", BD[[#This Row],[REGIMEN]])), 1),"")</f>
        <v/>
      </c>
      <c r="H274">
        <f>IF(MID(BD[[#This Row],[Suc - Tipo - Nro]],8,2)="11",TRIM(RIGHT(SUBSTITUTE(BD[[#This Row],[Glosa / Proveedor]]," ",REPT(" ",LEN(BD[[#This Row],[Glosa / Proveedor]]))),LEN(BD[[#This Row],[Glosa / Proveedor]])*2)),"")</f>
        <v/>
      </c>
      <c r="I274" s="31" t="inlineStr">
        <is>
          <t>PROVISION DE LA BONIFICACION DE ALIMENTOS CORRESPONDIENTE AL MES DE SETIEMBRE 2025</t>
        </is>
      </c>
      <c r="J274" s="38" t="n">
        <v>95</v>
      </c>
      <c r="K274" s="22">
        <f>IF('BD6'!J274=90,"AGUA",IF('BD6'!J274=91,"ALCANTARILLADO",IF('BD6'!J274=93,"ALCANTARILLADO",IF('BD6'!J274=95,"ADMIN",IF('BD6'!J274=96,"COMERCIAL","G_Finan")))))</f>
        <v/>
      </c>
      <c r="L274" s="49" t="n">
        <v>1250</v>
      </c>
      <c r="M274" s="37" t="n"/>
      <c r="N274" s="51" t="n"/>
      <c r="O274" s="51" t="n"/>
    </row>
    <row r="275">
      <c r="A275" s="39">
        <f>IFERROR(VLOOKUP(BD[[#This Row],[BK]],DICT[[EEFF]:[Ppto]],2,FALSE),"No Encontrado")</f>
        <v/>
      </c>
      <c r="B275">
        <f>MID(BD[[#This Row],[SUC]],2,1)&amp;"-"&amp;BD[[#This Row],[CC]]&amp;"-"&amp;BD[[#This Row],[REGI_RES]]&amp;"-"&amp;MID(BD[[#This Row],[CTA]],1,9)</f>
        <v/>
      </c>
      <c r="C275" t="inlineStr">
        <is>
          <t>659300031 - ALIMENTO PARA PERSONAL</t>
        </is>
      </c>
      <c r="D275">
        <f>TRIM(MID('BD6'!E275,3,2))</f>
        <v/>
      </c>
      <c r="E275" s="33" t="inlineStr">
        <is>
          <t xml:space="preserve">  01 - 6 - 6035</t>
        </is>
      </c>
      <c r="F275" s="34" t="n">
        <v>45915</v>
      </c>
      <c r="G275">
        <f>IF(MID(BD[[#This Row],[Suc - Tipo - Nro]],8,2)="11",LEFT(BD[[#This Row],[REGIMEN]], 1) &amp; LEFT(RIGHT(BD[[#This Row],[REGIMEN]], LEN(BD[[#This Row],[REGIMEN]]) - FIND(" ", BD[[#This Row],[REGIMEN]])), 1),"")</f>
        <v/>
      </c>
      <c r="H275">
        <f>IF(MID(BD[[#This Row],[Suc - Tipo - Nro]],8,2)="11",TRIM(RIGHT(SUBSTITUTE(BD[[#This Row],[Glosa / Proveedor]]," ",REPT(" ",LEN(BD[[#This Row],[Glosa / Proveedor]]))),LEN(BD[[#This Row],[Glosa / Proveedor]])*2)),"")</f>
        <v/>
      </c>
      <c r="I275" s="33" t="inlineStr">
        <is>
          <t>PROVISION DE LA BONIFICACION DE ALIMENTOS CORRESPONDIENTE AL MES DE SETIEMBRE 2025</t>
        </is>
      </c>
      <c r="J275" s="35" t="n">
        <v>95</v>
      </c>
      <c r="K275" s="22">
        <f>IF('BD6'!J275=90,"AGUA",IF('BD6'!J275=91,"ALCANTARILLADO",IF('BD6'!J275=93,"ALCANTARILLADO",IF('BD6'!J275=95,"ADMIN",IF('BD6'!J275=96,"COMERCIAL","G_Finan")))))</f>
        <v/>
      </c>
      <c r="L275" s="49" t="n">
        <v>250</v>
      </c>
      <c r="M275" s="37" t="n"/>
      <c r="N275" s="51" t="n"/>
      <c r="O275" s="51" t="n"/>
    </row>
    <row r="276">
      <c r="A276" s="10">
        <f>IFERROR(VLOOKUP(BD[[#This Row],[BK]],DICT[[EEFF]:[Ppto]],2,FALSE),"No Encontrado")</f>
        <v/>
      </c>
      <c r="B276" s="54">
        <f>MID(BD[[#This Row],[SUC]],2,1)&amp;"-"&amp;BD[[#This Row],[CC]]&amp;"-"&amp;BD[[#This Row],[REGI_RES]]&amp;"-"&amp;MID(BD[[#This Row],[CTA]],1,9)</f>
        <v/>
      </c>
      <c r="C276" t="inlineStr">
        <is>
          <t>659300031 - ALIMENTO PARA PERSONAL</t>
        </is>
      </c>
      <c r="D276" s="54">
        <f>TRIM(MID('BD6'!E276,3,2))</f>
        <v/>
      </c>
      <c r="E276" s="33" t="inlineStr">
        <is>
          <t xml:space="preserve">  01 - 6 - 6035</t>
        </is>
      </c>
      <c r="F276" s="34" t="n">
        <v>45915</v>
      </c>
      <c r="G276" s="54">
        <f>IF(MID(BD[[#This Row],[Suc - Tipo - Nro]],8,2)="11",LEFT(BD[[#This Row],[REGIMEN]], 1) &amp; LEFT(RIGHT(BD[[#This Row],[REGIMEN]], LEN(BD[[#This Row],[REGIMEN]]) - FIND(" ", BD[[#This Row],[REGIMEN]])), 1),"")</f>
        <v/>
      </c>
      <c r="H276" s="54">
        <f>IF(MID(BD[[#This Row],[Suc - Tipo - Nro]],8,2)="11",TRIM(RIGHT(SUBSTITUTE(BD[[#This Row],[Glosa / Proveedor]]," ",REPT(" ",LEN(BD[[#This Row],[Glosa / Proveedor]]))),LEN(BD[[#This Row],[Glosa / Proveedor]])*2)),"")</f>
        <v/>
      </c>
      <c r="I276" s="33" t="inlineStr">
        <is>
          <t>PROVISION DE LA BONIFICACION DE ALIMENTOS CORRESPONDIENTE AL MES DE SETIEMBRE 2025</t>
        </is>
      </c>
      <c r="J276" s="35" t="n">
        <v>95</v>
      </c>
      <c r="K276" s="36">
        <f>IF('BD6'!J276=90,"AGUA",IF('BD6'!J276=91,"ALCANTARILLADO",IF('BD6'!J276=93,"ALCANTARILLADO",IF('BD6'!J276=95,"ADMIN",IF('BD6'!J276=96,"COMERCIAL","G_Finan")))))</f>
        <v/>
      </c>
      <c r="L276" s="40" t="n">
        <v>250</v>
      </c>
      <c r="M276" s="37" t="n"/>
      <c r="N276" s="51" t="n"/>
      <c r="O276" s="51" t="n"/>
    </row>
    <row r="277">
      <c r="A277" s="10">
        <f>IFERROR(VLOOKUP(BD[[#This Row],[BK]],DICT[[EEFF]:[Ppto]],2,FALSE),"No Encontrado")</f>
        <v/>
      </c>
      <c r="B277" s="54">
        <f>MID(BD[[#This Row],[SUC]],2,1)&amp;"-"&amp;BD[[#This Row],[CC]]&amp;"-"&amp;BD[[#This Row],[REGI_RES]]&amp;"-"&amp;MID(BD[[#This Row],[CTA]],1,9)</f>
        <v/>
      </c>
      <c r="C277" t="inlineStr">
        <is>
          <t>659300031 - ALIMENTO PARA PERSONAL</t>
        </is>
      </c>
      <c r="D277" s="54">
        <f>TRIM(MID('BD6'!E277,3,2))</f>
        <v/>
      </c>
      <c r="E277" s="33" t="inlineStr">
        <is>
          <t xml:space="preserve">  01 - 6 - 6035</t>
        </is>
      </c>
      <c r="F277" s="34" t="n">
        <v>45915</v>
      </c>
      <c r="G277" s="54">
        <f>IF(MID(BD[[#This Row],[Suc - Tipo - Nro]],8,2)="11",LEFT(BD[[#This Row],[REGIMEN]], 1) &amp; LEFT(RIGHT(BD[[#This Row],[REGIMEN]], LEN(BD[[#This Row],[REGIMEN]]) - FIND(" ", BD[[#This Row],[REGIMEN]])), 1),"")</f>
        <v/>
      </c>
      <c r="H277" s="54">
        <f>IF(MID(BD[[#This Row],[Suc - Tipo - Nro]],8,2)="11",TRIM(RIGHT(SUBSTITUTE(BD[[#This Row],[Glosa / Proveedor]]," ",REPT(" ",LEN(BD[[#This Row],[Glosa / Proveedor]]))),LEN(BD[[#This Row],[Glosa / Proveedor]])*2)),"")</f>
        <v/>
      </c>
      <c r="I277" s="33" t="inlineStr">
        <is>
          <t>PROVISION DE LA BONIFICACION DE ALIMENTOS CORRESPONDIENTE AL MES DE SETIEMBRE 2025</t>
        </is>
      </c>
      <c r="J277" s="35" t="n">
        <v>95</v>
      </c>
      <c r="K277" s="36">
        <f>IF('BD6'!J277=90,"AGUA",IF('BD6'!J277=91,"ALCANTARILLADO",IF('BD6'!J277=93,"ALCANTARILLADO",IF('BD6'!J277=95,"ADMIN",IF('BD6'!J277=96,"COMERCIAL","G_Finan")))))</f>
        <v/>
      </c>
      <c r="L277" s="40" t="n">
        <v>250</v>
      </c>
      <c r="M277" s="37" t="n"/>
      <c r="N277" s="51" t="n"/>
      <c r="O277" s="51" t="n"/>
    </row>
    <row r="278">
      <c r="A278" s="39">
        <f>IFERROR(VLOOKUP(BD[[#This Row],[BK]],DICT[[EEFF]:[Ppto]],2,FALSE),"No Encontrado")</f>
        <v/>
      </c>
      <c r="B278">
        <f>MID(BD[[#This Row],[SUC]],2,1)&amp;"-"&amp;BD[[#This Row],[CC]]&amp;"-"&amp;BD[[#This Row],[REGI_RES]]&amp;"-"&amp;MID(BD[[#This Row],[CTA]],1,9)</f>
        <v/>
      </c>
      <c r="C278" t="inlineStr">
        <is>
          <t>659300031 - ALIMENTO PARA PERSONAL</t>
        </is>
      </c>
      <c r="D278">
        <f>TRIM(MID('BD6'!E278,3,2))</f>
        <v/>
      </c>
      <c r="E278" s="33" t="inlineStr">
        <is>
          <t xml:space="preserve">  01 - 6 - 6035</t>
        </is>
      </c>
      <c r="F278" s="34" t="n">
        <v>45915</v>
      </c>
      <c r="G278">
        <f>IF(MID(BD[[#This Row],[Suc - Tipo - Nro]],8,2)="11",LEFT(BD[[#This Row],[REGIMEN]], 1) &amp; LEFT(RIGHT(BD[[#This Row],[REGIMEN]], LEN(BD[[#This Row],[REGIMEN]]) - FIND(" ", BD[[#This Row],[REGIMEN]])), 1),"")</f>
        <v/>
      </c>
      <c r="H278">
        <f>IF(MID(BD[[#This Row],[Suc - Tipo - Nro]],8,2)="11",TRIM(RIGHT(SUBSTITUTE(BD[[#This Row],[Glosa / Proveedor]]," ",REPT(" ",LEN(BD[[#This Row],[Glosa / Proveedor]]))),LEN(BD[[#This Row],[Glosa / Proveedor]])*2)),"")</f>
        <v/>
      </c>
      <c r="I278" s="33" t="inlineStr">
        <is>
          <t>PROVISION DE LA BONIFICACION DE ALIMENTOS CORRESPONDIENTE AL MES DE SETIEMBRE 2025</t>
        </is>
      </c>
      <c r="J278" s="35" t="n">
        <v>95</v>
      </c>
      <c r="K278" s="22">
        <f>IF('BD6'!J278=90,"AGUA",IF('BD6'!J278=91,"ALCANTARILLADO",IF('BD6'!J278=93,"ALCANTARILLADO",IF('BD6'!J278=95,"ADMIN",IF('BD6'!J278=96,"COMERCIAL","G_Finan")))))</f>
        <v/>
      </c>
      <c r="L278" s="49" t="n">
        <v>1250</v>
      </c>
      <c r="M278" s="37" t="n"/>
      <c r="N278" s="51" t="n"/>
      <c r="O278" s="51" t="n"/>
    </row>
    <row r="279">
      <c r="A279" s="42">
        <f>IFERROR(VLOOKUP(BD[[#This Row],[BK]],DICT[[EEFF]:[Ppto]],2,FALSE),"No Encontrado")</f>
        <v/>
      </c>
      <c r="B279">
        <f>MID(BD[[#This Row],[SUC]],2,1)&amp;"-"&amp;BD[[#This Row],[CC]]&amp;"-"&amp;BD[[#This Row],[REGI_RES]]&amp;"-"&amp;MID(BD[[#This Row],[CTA]],1,9)</f>
        <v/>
      </c>
      <c r="C279" t="inlineStr">
        <is>
          <t>659300031 - ALIMENTO PARA PERSONAL</t>
        </is>
      </c>
      <c r="D279">
        <f>TRIM(MID('BD6'!E279,3,2))</f>
        <v/>
      </c>
      <c r="E279" s="33" t="inlineStr">
        <is>
          <t xml:space="preserve">  01 - 6 - 6035</t>
        </is>
      </c>
      <c r="F279" s="32" t="n">
        <v>45915</v>
      </c>
      <c r="G279">
        <f>IF(MID(BD[[#This Row],[Suc - Tipo - Nro]],8,2)="11",LEFT(BD[[#This Row],[REGIMEN]], 1) &amp; LEFT(RIGHT(BD[[#This Row],[REGIMEN]], LEN(BD[[#This Row],[REGIMEN]]) - FIND(" ", BD[[#This Row],[REGIMEN]])), 1),"")</f>
        <v/>
      </c>
      <c r="H279">
        <f>IF(MID(BD[[#This Row],[Suc - Tipo - Nro]],8,2)="11",TRIM(RIGHT(SUBSTITUTE(BD[[#This Row],[Glosa / Proveedor]]," ",REPT(" ",LEN(BD[[#This Row],[Glosa / Proveedor]]))),LEN(BD[[#This Row],[Glosa / Proveedor]])*2)),"")</f>
        <v/>
      </c>
      <c r="I279" s="31" t="inlineStr">
        <is>
          <t>PROVISION DE LA BONIFICACION DE ALIMENTOS CORRESPONDIENTE AL MES DE SETIEMBRE 2025</t>
        </is>
      </c>
      <c r="J279" s="38" t="n">
        <v>95</v>
      </c>
      <c r="K279" s="22">
        <f>IF('BD6'!J279=90,"AGUA",IF('BD6'!J279=91,"ALCANTARILLADO",IF('BD6'!J279=93,"ALCANTARILLADO",IF('BD6'!J279=95,"ADMIN",IF('BD6'!J279=96,"COMERCIAL","G_Finan")))))</f>
        <v/>
      </c>
      <c r="L279" s="49" t="n">
        <v>750</v>
      </c>
      <c r="M279" s="37" t="n"/>
      <c r="N279" s="51" t="n"/>
      <c r="O279" s="51" t="n"/>
    </row>
    <row r="280">
      <c r="A280" s="42">
        <f>IFERROR(VLOOKUP(BD[[#This Row],[BK]],DICT[[EEFF]:[Ppto]],2,FALSE),"No Encontrado")</f>
        <v/>
      </c>
      <c r="B280">
        <f>MID(BD[[#This Row],[SUC]],2,1)&amp;"-"&amp;BD[[#This Row],[CC]]&amp;"-"&amp;BD[[#This Row],[REGI_RES]]&amp;"-"&amp;MID(BD[[#This Row],[CTA]],1,9)</f>
        <v/>
      </c>
      <c r="C280" t="inlineStr">
        <is>
          <t>659300031 - ALIMENTO PARA PERSONAL</t>
        </is>
      </c>
      <c r="D280">
        <f>TRIM(MID('BD6'!E280,3,2))</f>
        <v/>
      </c>
      <c r="E280" s="33" t="inlineStr">
        <is>
          <t xml:space="preserve">  01 - 6 - 6035</t>
        </is>
      </c>
      <c r="F280" s="32" t="n">
        <v>45915</v>
      </c>
      <c r="G280">
        <f>IF(MID(BD[[#This Row],[Suc - Tipo - Nro]],8,2)="11",LEFT(BD[[#This Row],[REGIMEN]], 1) &amp; LEFT(RIGHT(BD[[#This Row],[REGIMEN]], LEN(BD[[#This Row],[REGIMEN]]) - FIND(" ", BD[[#This Row],[REGIMEN]])), 1),"")</f>
        <v/>
      </c>
      <c r="H280">
        <f>IF(MID(BD[[#This Row],[Suc - Tipo - Nro]],8,2)="11",TRIM(RIGHT(SUBSTITUTE(BD[[#This Row],[Glosa / Proveedor]]," ",REPT(" ",LEN(BD[[#This Row],[Glosa / Proveedor]]))),LEN(BD[[#This Row],[Glosa / Proveedor]])*2)),"")</f>
        <v/>
      </c>
      <c r="I280" s="31" t="inlineStr">
        <is>
          <t>PROVISION DE LA BONIFICACION DE ALIMENTOS CORRESPONDIENTE AL MES DE SETIEMBRE 2025</t>
        </is>
      </c>
      <c r="J280" s="38" t="n">
        <v>95</v>
      </c>
      <c r="K280" s="22">
        <f>IF('BD6'!J280=90,"AGUA",IF('BD6'!J280=91,"ALCANTARILLADO",IF('BD6'!J280=93,"ALCANTARILLADO",IF('BD6'!J280=95,"ADMIN",IF('BD6'!J280=96,"COMERCIAL","G_Finan")))))</f>
        <v/>
      </c>
      <c r="L280" s="49" t="n">
        <v>250</v>
      </c>
      <c r="M280" s="37" t="n"/>
      <c r="N280" s="51" t="n"/>
      <c r="O280" s="51" t="n"/>
    </row>
    <row r="281">
      <c r="A281" s="42">
        <f>IFERROR(VLOOKUP(BD[[#This Row],[BK]],DICT[[EEFF]:[Ppto]],2,FALSE),"No Encontrado")</f>
        <v/>
      </c>
      <c r="B281">
        <f>MID(BD[[#This Row],[SUC]],2,1)&amp;"-"&amp;BD[[#This Row],[CC]]&amp;"-"&amp;BD[[#This Row],[REGI_RES]]&amp;"-"&amp;MID(BD[[#This Row],[CTA]],1,9)</f>
        <v/>
      </c>
      <c r="C281" t="inlineStr">
        <is>
          <t>659300031 - ALIMENTO PARA PERSONAL</t>
        </is>
      </c>
      <c r="D281">
        <f>TRIM(MID('BD6'!E281,3,2))</f>
        <v/>
      </c>
      <c r="E281" s="33" t="inlineStr">
        <is>
          <t xml:space="preserve">  01 - 6 - 6035</t>
        </is>
      </c>
      <c r="F281" s="32" t="n">
        <v>45915</v>
      </c>
      <c r="G281">
        <f>IF(MID(BD[[#This Row],[Suc - Tipo - Nro]],8,2)="11",LEFT(BD[[#This Row],[REGIMEN]], 1) &amp; LEFT(RIGHT(BD[[#This Row],[REGIMEN]], LEN(BD[[#This Row],[REGIMEN]]) - FIND(" ", BD[[#This Row],[REGIMEN]])), 1),"")</f>
        <v/>
      </c>
      <c r="H281">
        <f>IF(MID(BD[[#This Row],[Suc - Tipo - Nro]],8,2)="11",TRIM(RIGHT(SUBSTITUTE(BD[[#This Row],[Glosa / Proveedor]]," ",REPT(" ",LEN(BD[[#This Row],[Glosa / Proveedor]]))),LEN(BD[[#This Row],[Glosa / Proveedor]])*2)),"")</f>
        <v/>
      </c>
      <c r="I281" s="31" t="inlineStr">
        <is>
          <t>PROVISION DE LA BONIFICACION DE ALIMENTOS CORRESPONDIENTE AL MES DE SETIEMBRE 2025</t>
        </is>
      </c>
      <c r="J281" s="38" t="n">
        <v>95</v>
      </c>
      <c r="K281" s="22">
        <f>IF('BD6'!J281=90,"AGUA",IF('BD6'!J281=91,"ALCANTARILLADO",IF('BD6'!J281=93,"ALCANTARILLADO",IF('BD6'!J281=95,"ADMIN",IF('BD6'!J281=96,"COMERCIAL","G_Finan")))))</f>
        <v/>
      </c>
      <c r="L281" s="49" t="n">
        <v>250</v>
      </c>
      <c r="M281" s="37" t="n"/>
      <c r="N281" s="51" t="n"/>
      <c r="O281" s="51" t="n"/>
    </row>
    <row r="282">
      <c r="A282" s="10">
        <f>IFERROR(VLOOKUP(BD[[#This Row],[BK]],DICT[[EEFF]:[Ppto]],2,FALSE),"No Encontrado")</f>
        <v/>
      </c>
      <c r="B282" s="54">
        <f>MID(BD[[#This Row],[SUC]],2,1)&amp;"-"&amp;BD[[#This Row],[CC]]&amp;"-"&amp;BD[[#This Row],[REGI_RES]]&amp;"-"&amp;MID(BD[[#This Row],[CTA]],1,9)</f>
        <v/>
      </c>
      <c r="C282" t="inlineStr">
        <is>
          <t>659300031 - ALIMENTO PARA PERSONAL</t>
        </is>
      </c>
      <c r="D282" s="54">
        <f>TRIM(MID('BD6'!E282,3,2))</f>
        <v/>
      </c>
      <c r="E282" s="33" t="inlineStr">
        <is>
          <t xml:space="preserve">  01 - 6 - 6035</t>
        </is>
      </c>
      <c r="F282" s="34" t="n">
        <v>45915</v>
      </c>
      <c r="G282" s="54">
        <f>IF(MID(BD[[#This Row],[Suc - Tipo - Nro]],8,2)="11",LEFT(BD[[#This Row],[REGIMEN]], 1) &amp; LEFT(RIGHT(BD[[#This Row],[REGIMEN]], LEN(BD[[#This Row],[REGIMEN]]) - FIND(" ", BD[[#This Row],[REGIMEN]])), 1),"")</f>
        <v/>
      </c>
      <c r="H282" s="54">
        <f>IF(MID(BD[[#This Row],[Suc - Tipo - Nro]],8,2)="11",TRIM(RIGHT(SUBSTITUTE(BD[[#This Row],[Glosa / Proveedor]]," ",REPT(" ",LEN(BD[[#This Row],[Glosa / Proveedor]]))),LEN(BD[[#This Row],[Glosa / Proveedor]])*2)),"")</f>
        <v/>
      </c>
      <c r="I282" s="33" t="inlineStr">
        <is>
          <t>PROVISION DE LA BONIFICACION DE ALIMENTOS CORRESPONDIENTE AL MES DE SETIEMBRE 2025</t>
        </is>
      </c>
      <c r="J282" s="35" t="n">
        <v>90</v>
      </c>
      <c r="K282" s="36">
        <f>IF('BD6'!J282=90,"AGUA",IF('BD6'!J282=91,"ALCANTARILLADO",IF('BD6'!J282=93,"ALCANTARILLADO",IF('BD6'!J282=95,"ADMIN",IF('BD6'!J282=96,"COMERCIAL","G_Finan")))))</f>
        <v/>
      </c>
      <c r="L282" s="40" t="n">
        <v>500</v>
      </c>
      <c r="M282" s="37" t="n"/>
      <c r="N282" s="51" t="n"/>
      <c r="O282" s="51" t="n"/>
    </row>
    <row r="283">
      <c r="A283" s="42">
        <f>IFERROR(VLOOKUP(BD[[#This Row],[BK]],DICT[[EEFF]:[Ppto]],2,FALSE),"No Encontrado")</f>
        <v/>
      </c>
      <c r="B283">
        <f>MID(BD[[#This Row],[SUC]],2,1)&amp;"-"&amp;BD[[#This Row],[CC]]&amp;"-"&amp;BD[[#This Row],[REGI_RES]]&amp;"-"&amp;MID(BD[[#This Row],[CTA]],1,9)</f>
        <v/>
      </c>
      <c r="C283" t="inlineStr">
        <is>
          <t>659300031 - ALIMENTO PARA PERSONAL</t>
        </is>
      </c>
      <c r="D283">
        <f>TRIM(MID('BD6'!E283,3,2))</f>
        <v/>
      </c>
      <c r="E283" s="33" t="inlineStr">
        <is>
          <t xml:space="preserve">  01 - 6 - 6035</t>
        </is>
      </c>
      <c r="F283" s="32" t="n">
        <v>45915</v>
      </c>
      <c r="G283">
        <f>IF(MID(BD[[#This Row],[Suc - Tipo - Nro]],8,2)="11",LEFT(BD[[#This Row],[REGIMEN]], 1) &amp; LEFT(RIGHT(BD[[#This Row],[REGIMEN]], LEN(BD[[#This Row],[REGIMEN]]) - FIND(" ", BD[[#This Row],[REGIMEN]])), 1),"")</f>
        <v/>
      </c>
      <c r="H283">
        <f>IF(MID(BD[[#This Row],[Suc - Tipo - Nro]],8,2)="11",TRIM(RIGHT(SUBSTITUTE(BD[[#This Row],[Glosa / Proveedor]]," ",REPT(" ",LEN(BD[[#This Row],[Glosa / Proveedor]]))),LEN(BD[[#This Row],[Glosa / Proveedor]])*2)),"")</f>
        <v/>
      </c>
      <c r="I283" s="31" t="inlineStr">
        <is>
          <t>PROVISION DE LA BONIFICACION DE ALIMENTOS CORRESPONDIENTE AL MES DE SETIEMBRE 2025</t>
        </is>
      </c>
      <c r="J283" s="38" t="n">
        <v>90</v>
      </c>
      <c r="K283" s="22">
        <f>IF('BD6'!J283=90,"AGUA",IF('BD6'!J283=91,"ALCANTARILLADO",IF('BD6'!J283=93,"ALCANTARILLADO",IF('BD6'!J283=95,"ADMIN",IF('BD6'!J283=96,"COMERCIAL","G_Finan")))))</f>
        <v/>
      </c>
      <c r="L283" s="49" t="n">
        <v>250</v>
      </c>
      <c r="M283" s="37" t="n"/>
      <c r="N283" s="51" t="n"/>
      <c r="O283" s="51" t="n"/>
    </row>
    <row r="284">
      <c r="A284" s="10">
        <f>IFERROR(VLOOKUP(BD[[#This Row],[BK]],DICT[[EEFF]:[Ppto]],2,FALSE),"No Encontrado")</f>
        <v/>
      </c>
      <c r="B284" s="54">
        <f>MID(BD[[#This Row],[SUC]],2,1)&amp;"-"&amp;BD[[#This Row],[CC]]&amp;"-"&amp;BD[[#This Row],[REGI_RES]]&amp;"-"&amp;MID(BD[[#This Row],[CTA]],1,9)</f>
        <v/>
      </c>
      <c r="C284" t="inlineStr">
        <is>
          <t>659300031 - ALIMENTO PARA PERSONAL</t>
        </is>
      </c>
      <c r="D284" s="54">
        <f>TRIM(MID('BD6'!E284,3,2))</f>
        <v/>
      </c>
      <c r="E284" s="33" t="inlineStr">
        <is>
          <t xml:space="preserve">  01 - 6 - 6035</t>
        </is>
      </c>
      <c r="F284" s="34" t="n">
        <v>45915</v>
      </c>
      <c r="G284" s="54">
        <f>IF(MID(BD[[#This Row],[Suc - Tipo - Nro]],8,2)="11",LEFT(BD[[#This Row],[REGIMEN]], 1) &amp; LEFT(RIGHT(BD[[#This Row],[REGIMEN]], LEN(BD[[#This Row],[REGIMEN]]) - FIND(" ", BD[[#This Row],[REGIMEN]])), 1),"")</f>
        <v/>
      </c>
      <c r="H284" s="54">
        <f>IF(MID(BD[[#This Row],[Suc - Tipo - Nro]],8,2)="11",TRIM(RIGHT(SUBSTITUTE(BD[[#This Row],[Glosa / Proveedor]]," ",REPT(" ",LEN(BD[[#This Row],[Glosa / Proveedor]]))),LEN(BD[[#This Row],[Glosa / Proveedor]])*2)),"")</f>
        <v/>
      </c>
      <c r="I284" s="33" t="inlineStr">
        <is>
          <t>PROVISION DE LA BONIFICACION DE ALIMENTOS CORRESPONDIENTE AL MES DE SETIEMBRE 2025</t>
        </is>
      </c>
      <c r="J284" s="35" t="n">
        <v>90</v>
      </c>
      <c r="K284" s="36">
        <f>IF('BD6'!J284=90,"AGUA",IF('BD6'!J284=91,"ALCANTARILLADO",IF('BD6'!J284=93,"ALCANTARILLADO",IF('BD6'!J284=95,"ADMIN",IF('BD6'!J284=96,"COMERCIAL","G_Finan")))))</f>
        <v/>
      </c>
      <c r="L284" s="40" t="n">
        <v>750</v>
      </c>
      <c r="M284" s="37" t="n"/>
      <c r="N284" s="51" t="n"/>
      <c r="O284" s="51" t="n"/>
    </row>
    <row r="285">
      <c r="A285" s="10">
        <f>IFERROR(VLOOKUP(BD[[#This Row],[BK]],DICT[[EEFF]:[Ppto]],2,FALSE),"No Encontrado")</f>
        <v/>
      </c>
      <c r="B285" s="54">
        <f>MID(BD[[#This Row],[SUC]],2,1)&amp;"-"&amp;BD[[#This Row],[CC]]&amp;"-"&amp;BD[[#This Row],[REGI_RES]]&amp;"-"&amp;MID(BD[[#This Row],[CTA]],1,9)</f>
        <v/>
      </c>
      <c r="C285" t="inlineStr">
        <is>
          <t>659300031 - ALIMENTO PARA PERSONAL</t>
        </is>
      </c>
      <c r="D285" s="54">
        <f>TRIM(MID('BD6'!E285,3,2))</f>
        <v/>
      </c>
      <c r="E285" s="33" t="inlineStr">
        <is>
          <t xml:space="preserve">  01 - 6 - 6035</t>
        </is>
      </c>
      <c r="F285" s="34" t="n">
        <v>45915</v>
      </c>
      <c r="G285" s="54">
        <f>IF(MID(BD[[#This Row],[Suc - Tipo - Nro]],8,2)="11",LEFT(BD[[#This Row],[REGIMEN]], 1) &amp; LEFT(RIGHT(BD[[#This Row],[REGIMEN]], LEN(BD[[#This Row],[REGIMEN]]) - FIND(" ", BD[[#This Row],[REGIMEN]])), 1),"")</f>
        <v/>
      </c>
      <c r="H285" s="54">
        <f>IF(MID(BD[[#This Row],[Suc - Tipo - Nro]],8,2)="11",TRIM(RIGHT(SUBSTITUTE(BD[[#This Row],[Glosa / Proveedor]]," ",REPT(" ",LEN(BD[[#This Row],[Glosa / Proveedor]]))),LEN(BD[[#This Row],[Glosa / Proveedor]])*2)),"")</f>
        <v/>
      </c>
      <c r="I285" s="33" t="inlineStr">
        <is>
          <t>PROVISION DE LA BONIFICACION DE ALIMENTOS CORRESPONDIENTE AL MES DE SETIEMBRE 2025</t>
        </is>
      </c>
      <c r="J285" s="35" t="n">
        <v>90</v>
      </c>
      <c r="K285" s="36">
        <f>IF('BD6'!J285=90,"AGUA",IF('BD6'!J285=91,"ALCANTARILLADO",IF('BD6'!J285=93,"ALCANTARILLADO",IF('BD6'!J285=95,"ADMIN",IF('BD6'!J285=96,"COMERCIAL","G_Finan")))))</f>
        <v/>
      </c>
      <c r="L285" s="40" t="n">
        <v>750</v>
      </c>
      <c r="M285" s="37" t="n"/>
      <c r="N285" s="51" t="n"/>
      <c r="O285" s="51" t="n"/>
    </row>
    <row r="286">
      <c r="A286" s="42">
        <f>IFERROR(VLOOKUP(BD[[#This Row],[BK]],DICT[[EEFF]:[Ppto]],2,FALSE),"No Encontrado")</f>
        <v/>
      </c>
      <c r="B286">
        <f>MID(BD[[#This Row],[SUC]],2,1)&amp;"-"&amp;BD[[#This Row],[CC]]&amp;"-"&amp;BD[[#This Row],[REGI_RES]]&amp;"-"&amp;MID(BD[[#This Row],[CTA]],1,9)</f>
        <v/>
      </c>
      <c r="C286" t="inlineStr">
        <is>
          <t>659300031 - ALIMENTO PARA PERSONAL</t>
        </is>
      </c>
      <c r="D286">
        <f>TRIM(MID('BD6'!E286,3,2))</f>
        <v/>
      </c>
      <c r="E286" s="33" t="inlineStr">
        <is>
          <t xml:space="preserve">  01 - 6 - 6035</t>
        </is>
      </c>
      <c r="F286" s="32" t="n">
        <v>45915</v>
      </c>
      <c r="G286">
        <f>IF(MID(BD[[#This Row],[Suc - Tipo - Nro]],8,2)="11",LEFT(BD[[#This Row],[REGIMEN]], 1) &amp; LEFT(RIGHT(BD[[#This Row],[REGIMEN]], LEN(BD[[#This Row],[REGIMEN]]) - FIND(" ", BD[[#This Row],[REGIMEN]])), 1),"")</f>
        <v/>
      </c>
      <c r="H286">
        <f>IF(MID(BD[[#This Row],[Suc - Tipo - Nro]],8,2)="11",TRIM(RIGHT(SUBSTITUTE(BD[[#This Row],[Glosa / Proveedor]]," ",REPT(" ",LEN(BD[[#This Row],[Glosa / Proveedor]]))),LEN(BD[[#This Row],[Glosa / Proveedor]])*2)),"")</f>
        <v/>
      </c>
      <c r="I286" s="31" t="inlineStr">
        <is>
          <t>PROVISION DE LA BONIFICACION DE ALIMENTOS CORRESPONDIENTE AL MES DE SETIEMBRE 2025</t>
        </is>
      </c>
      <c r="J286" s="38" t="n">
        <v>90</v>
      </c>
      <c r="K286" s="22">
        <f>IF('BD6'!J286=90,"AGUA",IF('BD6'!J286=91,"ALCANTARILLADO",IF('BD6'!J286=93,"ALCANTARILLADO",IF('BD6'!J286=95,"ADMIN",IF('BD6'!J286=96,"COMERCIAL","G_Finan")))))</f>
        <v/>
      </c>
      <c r="L286" s="49" t="n">
        <v>1250</v>
      </c>
      <c r="M286" s="37" t="n"/>
      <c r="N286" s="51" t="n"/>
      <c r="O286" s="51" t="n"/>
    </row>
    <row r="287">
      <c r="A287">
        <f>IFERROR(VLOOKUP(BD[[#This Row],[BK]],DICT[[EEFF]:[Ppto]],2,FALSE),"No Encontrado")</f>
        <v/>
      </c>
      <c r="B287">
        <f>MID(BD[[#This Row],[SUC]],2,1)&amp;"-"&amp;BD[[#This Row],[CC]]&amp;"-"&amp;BD[[#This Row],[REGI_RES]]&amp;"-"&amp;MID(BD[[#This Row],[CTA]],1,9)</f>
        <v/>
      </c>
      <c r="C287" t="inlineStr">
        <is>
          <t>659300031 - ALIMENTO PARA PERSONAL</t>
        </is>
      </c>
      <c r="D287">
        <f>TRIM(MID('BD6'!E287,3,2))</f>
        <v/>
      </c>
      <c r="E287" s="33" t="inlineStr">
        <is>
          <t xml:space="preserve">  01 - 6 - 6035</t>
        </is>
      </c>
      <c r="F287" s="32" t="n">
        <v>45915</v>
      </c>
      <c r="G287">
        <f>IF(MID(BD[[#This Row],[Suc - Tipo - Nro]],8,2)="11",LEFT(BD[[#This Row],[REGIMEN]], 1) &amp; LEFT(RIGHT(BD[[#This Row],[REGIMEN]], LEN(BD[[#This Row],[REGIMEN]]) - FIND(" ", BD[[#This Row],[REGIMEN]])), 1),"")</f>
        <v/>
      </c>
      <c r="H287">
        <f>IF(MID(BD[[#This Row],[Suc - Tipo - Nro]],8,2)="11",TRIM(RIGHT(SUBSTITUTE(BD[[#This Row],[Glosa / Proveedor]]," ",REPT(" ",LEN(BD[[#This Row],[Glosa / Proveedor]]))),LEN(BD[[#This Row],[Glosa / Proveedor]])*2)),"")</f>
        <v/>
      </c>
      <c r="I287" s="31" t="inlineStr">
        <is>
          <t>PROVISION DE LA BONIFICACION DE ALIMENTOS CORRESPONDIENTE AL MES DE SETIEMBRE 2025</t>
        </is>
      </c>
      <c r="J287" s="38" t="n">
        <v>95</v>
      </c>
      <c r="K287" s="22">
        <f>IF('BD6'!J287=90,"AGUA",IF('BD6'!J287=91,"ALCANTARILLADO",IF('BD6'!J287=93,"ALCANTARILLADO",IF('BD6'!J287=95,"ADMIN",IF('BD6'!J287=96,"COMERCIAL","G_Finan")))))</f>
        <v/>
      </c>
      <c r="L287" s="49" t="n">
        <v>750</v>
      </c>
      <c r="M287" s="37" t="n"/>
      <c r="N287" s="51" t="n"/>
      <c r="O287" s="51" t="n"/>
    </row>
    <row r="288">
      <c r="A288" s="42">
        <f>IFERROR(VLOOKUP(BD[[#This Row],[BK]],DICT[[EEFF]:[Ppto]],2,FALSE),"No Encontrado")</f>
        <v/>
      </c>
      <c r="B288">
        <f>MID(BD[[#This Row],[SUC]],2,1)&amp;"-"&amp;BD[[#This Row],[CC]]&amp;"-"&amp;BD[[#This Row],[REGI_RES]]&amp;"-"&amp;MID(BD[[#This Row],[CTA]],1,9)</f>
        <v/>
      </c>
      <c r="C288" t="inlineStr">
        <is>
          <t>659300031 - ALIMENTO PARA PERSONAL</t>
        </is>
      </c>
      <c r="D288">
        <f>TRIM(MID('BD6'!E288,3,2))</f>
        <v/>
      </c>
      <c r="E288" s="33" t="inlineStr">
        <is>
          <t xml:space="preserve">  01 - 6 - 6035</t>
        </is>
      </c>
      <c r="F288" s="32" t="n">
        <v>45915</v>
      </c>
      <c r="G288">
        <f>IF(MID(BD[[#This Row],[Suc - Tipo - Nro]],8,2)="11",LEFT(BD[[#This Row],[REGIMEN]], 1) &amp; LEFT(RIGHT(BD[[#This Row],[REGIMEN]], LEN(BD[[#This Row],[REGIMEN]]) - FIND(" ", BD[[#This Row],[REGIMEN]])), 1),"")</f>
        <v/>
      </c>
      <c r="H288">
        <f>IF(MID(BD[[#This Row],[Suc - Tipo - Nro]],8,2)="11",TRIM(RIGHT(SUBSTITUTE(BD[[#This Row],[Glosa / Proveedor]]," ",REPT(" ",LEN(BD[[#This Row],[Glosa / Proveedor]]))),LEN(BD[[#This Row],[Glosa / Proveedor]])*2)),"")</f>
        <v/>
      </c>
      <c r="I288" s="31" t="inlineStr">
        <is>
          <t>PROVISION DE LA BONIFICACION DE ALIMENTOS CORRESPONDIENTE AL MES DE SETIEMBRE 2025</t>
        </is>
      </c>
      <c r="J288" s="38" t="n">
        <v>90</v>
      </c>
      <c r="K288" s="22">
        <f>IF('BD6'!J288=90,"AGUA",IF('BD6'!J288=91,"ALCANTARILLADO",IF('BD6'!J288=93,"ALCANTARILLADO",IF('BD6'!J288=95,"ADMIN",IF('BD6'!J288=96,"COMERCIAL","G_Finan")))))</f>
        <v/>
      </c>
      <c r="L288" s="49" t="n">
        <v>1250</v>
      </c>
      <c r="M288" s="37" t="n"/>
      <c r="N288" s="51" t="n"/>
      <c r="O288" s="51" t="n"/>
    </row>
    <row r="289">
      <c r="A289" s="10">
        <f>IFERROR(VLOOKUP(BD[[#This Row],[BK]],DICT[[EEFF]:[Ppto]],2,FALSE),"No Encontrado")</f>
        <v/>
      </c>
      <c r="B289" s="54">
        <f>MID(BD[[#This Row],[SUC]],2,1)&amp;"-"&amp;BD[[#This Row],[CC]]&amp;"-"&amp;BD[[#This Row],[REGI_RES]]&amp;"-"&amp;MID(BD[[#This Row],[CTA]],1,9)</f>
        <v/>
      </c>
      <c r="C289" t="inlineStr">
        <is>
          <t>659300031 - ALIMENTO PARA PERSONAL</t>
        </is>
      </c>
      <c r="D289" s="54">
        <f>TRIM(MID('BD6'!E289,3,2))</f>
        <v/>
      </c>
      <c r="E289" s="33" t="inlineStr">
        <is>
          <t xml:space="preserve">  01 - 6 - 6035</t>
        </is>
      </c>
      <c r="F289" s="34" t="n">
        <v>45915</v>
      </c>
      <c r="G289" s="54">
        <f>IF(MID(BD[[#This Row],[Suc - Tipo - Nro]],8,2)="11",LEFT(BD[[#This Row],[REGIMEN]], 1) &amp; LEFT(RIGHT(BD[[#This Row],[REGIMEN]], LEN(BD[[#This Row],[REGIMEN]]) - FIND(" ", BD[[#This Row],[REGIMEN]])), 1),"")</f>
        <v/>
      </c>
      <c r="H289" s="54">
        <f>IF(MID(BD[[#This Row],[Suc - Tipo - Nro]],8,2)="11",TRIM(RIGHT(SUBSTITUTE(BD[[#This Row],[Glosa / Proveedor]]," ",REPT(" ",LEN(BD[[#This Row],[Glosa / Proveedor]]))),LEN(BD[[#This Row],[Glosa / Proveedor]])*2)),"")</f>
        <v/>
      </c>
      <c r="I289" s="33" t="inlineStr">
        <is>
          <t>PROVISION DE LA BONIFICACION DE ALIMENTOS CORRESPONDIENTE AL MES DE SETIEMBRE 2025</t>
        </is>
      </c>
      <c r="J289" s="35" t="n">
        <v>90</v>
      </c>
      <c r="K289" s="36">
        <f>IF('BD6'!J289=90,"AGUA",IF('BD6'!J289=91,"ALCANTARILLADO",IF('BD6'!J289=93,"ALCANTARILLADO",IF('BD6'!J289=95,"ADMIN",IF('BD6'!J289=96,"COMERCIAL","G_Finan")))))</f>
        <v/>
      </c>
      <c r="L289" s="40" t="n">
        <v>500</v>
      </c>
      <c r="M289" s="37" t="n"/>
      <c r="N289" s="51" t="n"/>
      <c r="O289" s="51" t="n"/>
    </row>
    <row r="290">
      <c r="A290" s="10">
        <f>IFERROR(VLOOKUP(BD[[#This Row],[BK]],DICT[[EEFF]:[Ppto]],2,FALSE),"No Encontrado")</f>
        <v/>
      </c>
      <c r="B290" s="54">
        <f>MID(BD[[#This Row],[SUC]],2,1)&amp;"-"&amp;BD[[#This Row],[CC]]&amp;"-"&amp;BD[[#This Row],[REGI_RES]]&amp;"-"&amp;MID(BD[[#This Row],[CTA]],1,9)</f>
        <v/>
      </c>
      <c r="C290" t="inlineStr">
        <is>
          <t>659300031 - ALIMENTO PARA PERSONAL</t>
        </is>
      </c>
      <c r="D290" s="54">
        <f>TRIM(MID('BD6'!E290,3,2))</f>
        <v/>
      </c>
      <c r="E290" s="33" t="inlineStr">
        <is>
          <t xml:space="preserve">  01 - 6 - 6035</t>
        </is>
      </c>
      <c r="F290" s="34" t="n">
        <v>45915</v>
      </c>
      <c r="G290" s="54">
        <f>IF(MID(BD[[#This Row],[Suc - Tipo - Nro]],8,2)="11",LEFT(BD[[#This Row],[REGIMEN]], 1) &amp; LEFT(RIGHT(BD[[#This Row],[REGIMEN]], LEN(BD[[#This Row],[REGIMEN]]) - FIND(" ", BD[[#This Row],[REGIMEN]])), 1),"")</f>
        <v/>
      </c>
      <c r="H290" s="54">
        <f>IF(MID(BD[[#This Row],[Suc - Tipo - Nro]],8,2)="11",TRIM(RIGHT(SUBSTITUTE(BD[[#This Row],[Glosa / Proveedor]]," ",REPT(" ",LEN(BD[[#This Row],[Glosa / Proveedor]]))),LEN(BD[[#This Row],[Glosa / Proveedor]])*2)),"")</f>
        <v/>
      </c>
      <c r="I290" s="33" t="inlineStr">
        <is>
          <t>PROVISION DE LA BONIFICACION DE ALIMENTOS CORRESPONDIENTE AL MES DE SETIEMBRE 2025</t>
        </is>
      </c>
      <c r="J290" s="35" t="n">
        <v>90</v>
      </c>
      <c r="K290" s="36">
        <f>IF('BD6'!J290=90,"AGUA",IF('BD6'!J290=91,"ALCANTARILLADO",IF('BD6'!J290=93,"ALCANTARILLADO",IF('BD6'!J290=95,"ADMIN",IF('BD6'!J290=96,"COMERCIAL","G_Finan")))))</f>
        <v/>
      </c>
      <c r="L290" s="40" t="n">
        <v>11000</v>
      </c>
      <c r="M290" s="37" t="n"/>
      <c r="N290" s="51" t="n"/>
      <c r="O290" s="51" t="n"/>
    </row>
    <row r="291">
      <c r="A291" s="42">
        <f>IFERROR(VLOOKUP(BD[[#This Row],[BK]],DICT[[EEFF]:[Ppto]],2,FALSE),"No Encontrado")</f>
        <v/>
      </c>
      <c r="B291">
        <f>MID(BD[[#This Row],[SUC]],2,1)&amp;"-"&amp;BD[[#This Row],[CC]]&amp;"-"&amp;BD[[#This Row],[REGI_RES]]&amp;"-"&amp;MID(BD[[#This Row],[CTA]],1,9)</f>
        <v/>
      </c>
      <c r="C291" t="inlineStr">
        <is>
          <t>659300031 - ALIMENTO PARA PERSONAL</t>
        </is>
      </c>
      <c r="D291">
        <f>TRIM(MID('BD6'!E291,3,2))</f>
        <v/>
      </c>
      <c r="E291" s="33" t="inlineStr">
        <is>
          <t xml:space="preserve">  01 - 6 - 6035</t>
        </is>
      </c>
      <c r="F291" s="32" t="n">
        <v>45915</v>
      </c>
      <c r="G291">
        <f>IF(MID(BD[[#This Row],[Suc - Tipo - Nro]],8,2)="11",LEFT(BD[[#This Row],[REGIMEN]], 1) &amp; LEFT(RIGHT(BD[[#This Row],[REGIMEN]], LEN(BD[[#This Row],[REGIMEN]]) - FIND(" ", BD[[#This Row],[REGIMEN]])), 1),"")</f>
        <v/>
      </c>
      <c r="H291">
        <f>IF(MID(BD[[#This Row],[Suc - Tipo - Nro]],8,2)="11",TRIM(RIGHT(SUBSTITUTE(BD[[#This Row],[Glosa / Proveedor]]," ",REPT(" ",LEN(BD[[#This Row],[Glosa / Proveedor]]))),LEN(BD[[#This Row],[Glosa / Proveedor]])*2)),"")</f>
        <v/>
      </c>
      <c r="I291" s="31" t="inlineStr">
        <is>
          <t>PROVISION DE LA BONIFICACION DE ALIMENTOS CORRESPONDIENTE AL MES DE SETIEMBRE 2025</t>
        </is>
      </c>
      <c r="J291" s="38" t="n">
        <v>90</v>
      </c>
      <c r="K291" s="22">
        <f>IF('BD6'!J291=90,"AGUA",IF('BD6'!J291=91,"ALCANTARILLADO",IF('BD6'!J291=93,"ALCANTARILLADO",IF('BD6'!J291=95,"ADMIN",IF('BD6'!J291=96,"COMERCIAL","G_Finan")))))</f>
        <v/>
      </c>
      <c r="L291" s="49" t="n">
        <v>3000</v>
      </c>
      <c r="M291" s="37" t="n"/>
      <c r="N291" s="51" t="n"/>
      <c r="O291" s="51" t="n"/>
    </row>
    <row r="292">
      <c r="A292" s="39">
        <f>IFERROR(VLOOKUP(BD[[#This Row],[BK]],DICT[[EEFF]:[Ppto]],2,FALSE),"No Encontrado")</f>
        <v/>
      </c>
      <c r="B292">
        <f>MID(BD[[#This Row],[SUC]],2,1)&amp;"-"&amp;BD[[#This Row],[CC]]&amp;"-"&amp;BD[[#This Row],[REGI_RES]]&amp;"-"&amp;MID(BD[[#This Row],[CTA]],1,9)</f>
        <v/>
      </c>
      <c r="C292" t="inlineStr">
        <is>
          <t>659300031 - ALIMENTO PARA PERSONAL</t>
        </is>
      </c>
      <c r="D292">
        <f>TRIM(MID('BD6'!E292,3,2))</f>
        <v/>
      </c>
      <c r="E292" s="33" t="inlineStr">
        <is>
          <t xml:space="preserve">  01 - 6 - 6035</t>
        </is>
      </c>
      <c r="F292" s="34" t="n">
        <v>45915</v>
      </c>
      <c r="G292">
        <f>IF(MID(BD[[#This Row],[Suc - Tipo - Nro]],8,2)="11",LEFT(BD[[#This Row],[REGIMEN]], 1) &amp; LEFT(RIGHT(BD[[#This Row],[REGIMEN]], LEN(BD[[#This Row],[REGIMEN]]) - FIND(" ", BD[[#This Row],[REGIMEN]])), 1),"")</f>
        <v/>
      </c>
      <c r="H292">
        <f>IF(MID(BD[[#This Row],[Suc - Tipo - Nro]],8,2)="11",TRIM(RIGHT(SUBSTITUTE(BD[[#This Row],[Glosa / Proveedor]]," ",REPT(" ",LEN(BD[[#This Row],[Glosa / Proveedor]]))),LEN(BD[[#This Row],[Glosa / Proveedor]])*2)),"")</f>
        <v/>
      </c>
      <c r="I292" s="33" t="inlineStr">
        <is>
          <t>PROVISION DE LA BONIFICACION DE ALIMENTOS CORRESPONDIENTE AL MES DE SETIEMBRE 2025</t>
        </is>
      </c>
      <c r="J292" s="35" t="n">
        <v>90</v>
      </c>
      <c r="K292" s="22">
        <f>IF('BD6'!J292=90,"AGUA",IF('BD6'!J292=91,"ALCANTARILLADO",IF('BD6'!J292=93,"ALCANTARILLADO",IF('BD6'!J292=95,"ADMIN",IF('BD6'!J292=96,"COMERCIAL","G_Finan")))))</f>
        <v/>
      </c>
      <c r="L292" s="49" t="n">
        <v>250</v>
      </c>
      <c r="M292" s="37" t="n"/>
      <c r="N292" s="51" t="n"/>
      <c r="O292" s="51" t="n"/>
    </row>
    <row r="293">
      <c r="A293" s="10">
        <f>IFERROR(VLOOKUP(BD[[#This Row],[BK]],DICT[[EEFF]:[Ppto]],2,FALSE),"No Encontrado")</f>
        <v/>
      </c>
      <c r="B293" s="54">
        <f>MID(BD[[#This Row],[SUC]],2,1)&amp;"-"&amp;BD[[#This Row],[CC]]&amp;"-"&amp;BD[[#This Row],[REGI_RES]]&amp;"-"&amp;MID(BD[[#This Row],[CTA]],1,9)</f>
        <v/>
      </c>
      <c r="C293" t="inlineStr">
        <is>
          <t>659300031 - ALIMENTO PARA PERSONAL</t>
        </is>
      </c>
      <c r="D293" s="54">
        <f>TRIM(MID('BD6'!E293,3,2))</f>
        <v/>
      </c>
      <c r="E293" s="33" t="inlineStr">
        <is>
          <t xml:space="preserve">  01 - 6 - 6035</t>
        </is>
      </c>
      <c r="F293" s="34" t="n">
        <v>45915</v>
      </c>
      <c r="G293" s="54">
        <f>IF(MID(BD[[#This Row],[Suc - Tipo - Nro]],8,2)="11",LEFT(BD[[#This Row],[REGIMEN]], 1) &amp; LEFT(RIGHT(BD[[#This Row],[REGIMEN]], LEN(BD[[#This Row],[REGIMEN]]) - FIND(" ", BD[[#This Row],[REGIMEN]])), 1),"")</f>
        <v/>
      </c>
      <c r="H293" s="54">
        <f>IF(MID(BD[[#This Row],[Suc - Tipo - Nro]],8,2)="11",TRIM(RIGHT(SUBSTITUTE(BD[[#This Row],[Glosa / Proveedor]]," ",REPT(" ",LEN(BD[[#This Row],[Glosa / Proveedor]]))),LEN(BD[[#This Row],[Glosa / Proveedor]])*2)),"")</f>
        <v/>
      </c>
      <c r="I293" s="33" t="inlineStr">
        <is>
          <t>PROVISION DE LA BONIFICACION DE ALIMENTOS CORRESPONDIENTE AL MES DE SETIEMBRE 2025</t>
        </is>
      </c>
      <c r="J293" s="35" t="n">
        <v>96</v>
      </c>
      <c r="K293" s="36">
        <f>IF('BD6'!J293=90,"AGUA",IF('BD6'!J293=91,"ALCANTARILLADO",IF('BD6'!J293=93,"ALCANTARILLADO",IF('BD6'!J293=95,"ADMIN",IF('BD6'!J293=96,"COMERCIAL","G_Finan")))))</f>
        <v/>
      </c>
      <c r="L293" s="40" t="n">
        <v>500</v>
      </c>
      <c r="M293" s="37" t="n"/>
      <c r="N293" s="51" t="n"/>
      <c r="O293" s="51" t="n"/>
    </row>
    <row r="294">
      <c r="A294" s="10">
        <f>IFERROR(VLOOKUP(BD[[#This Row],[BK]],DICT[[EEFF]:[Ppto]],2,FALSE),"No Encontrado")</f>
        <v/>
      </c>
      <c r="B294" s="54">
        <f>MID(BD[[#This Row],[SUC]],2,1)&amp;"-"&amp;BD[[#This Row],[CC]]&amp;"-"&amp;BD[[#This Row],[REGI_RES]]&amp;"-"&amp;MID(BD[[#This Row],[CTA]],1,9)</f>
        <v/>
      </c>
      <c r="C294" t="inlineStr">
        <is>
          <t>659300031 - ALIMENTO PARA PERSONAL</t>
        </is>
      </c>
      <c r="D294" s="54">
        <f>TRIM(MID('BD6'!E294,3,2))</f>
        <v/>
      </c>
      <c r="E294" s="33" t="inlineStr">
        <is>
          <t xml:space="preserve">  01 - 6 - 6035</t>
        </is>
      </c>
      <c r="F294" s="34" t="n">
        <v>45915</v>
      </c>
      <c r="G294" s="54">
        <f>IF(MID(BD[[#This Row],[Suc - Tipo - Nro]],8,2)="11",LEFT(BD[[#This Row],[REGIMEN]], 1) &amp; LEFT(RIGHT(BD[[#This Row],[REGIMEN]], LEN(BD[[#This Row],[REGIMEN]]) - FIND(" ", BD[[#This Row],[REGIMEN]])), 1),"")</f>
        <v/>
      </c>
      <c r="H294" s="54">
        <f>IF(MID(BD[[#This Row],[Suc - Tipo - Nro]],8,2)="11",TRIM(RIGHT(SUBSTITUTE(BD[[#This Row],[Glosa / Proveedor]]," ",REPT(" ",LEN(BD[[#This Row],[Glosa / Proveedor]]))),LEN(BD[[#This Row],[Glosa / Proveedor]])*2)),"")</f>
        <v/>
      </c>
      <c r="I294" s="33" t="inlineStr">
        <is>
          <t>PROVISION DE LA BONIFICACION DE ALIMENTOS CORRESPONDIENTE AL MES DE SETIEMBRE 2025</t>
        </is>
      </c>
      <c r="J294" s="35" t="n">
        <v>96</v>
      </c>
      <c r="K294" s="36">
        <f>IF('BD6'!J294=90,"AGUA",IF('BD6'!J294=91,"ALCANTARILLADO",IF('BD6'!J294=93,"ALCANTARILLADO",IF('BD6'!J294=95,"ADMIN",IF('BD6'!J294=96,"COMERCIAL","G_Finan")))))</f>
        <v/>
      </c>
      <c r="L294" s="40" t="n">
        <v>3250</v>
      </c>
      <c r="M294" s="37" t="n"/>
      <c r="N294" s="51" t="n"/>
      <c r="O294" s="51" t="n"/>
    </row>
    <row r="295">
      <c r="A295" s="10">
        <f>IFERROR(VLOOKUP(BD[[#This Row],[BK]],DICT[[EEFF]:[Ppto]],2,FALSE),"No Encontrado")</f>
        <v/>
      </c>
      <c r="B295" s="54">
        <f>MID(BD[[#This Row],[SUC]],2,1)&amp;"-"&amp;BD[[#This Row],[CC]]&amp;"-"&amp;BD[[#This Row],[REGI_RES]]&amp;"-"&amp;MID(BD[[#This Row],[CTA]],1,9)</f>
        <v/>
      </c>
      <c r="C295" t="inlineStr">
        <is>
          <t>639900005 - ALIMENTOS</t>
        </is>
      </c>
      <c r="D295" s="54">
        <f>TRIM(MID('BD6'!E295,3,2))</f>
        <v/>
      </c>
      <c r="E295" s="33" t="inlineStr">
        <is>
          <t xml:space="preserve">  01 - 3 - o/s:/Cmppag:(01)E00113/705</t>
        </is>
      </c>
      <c r="F295" s="34" t="n">
        <v>45916</v>
      </c>
      <c r="G295" s="54">
        <f>IF(MID(BD[[#This Row],[Suc - Tipo - Nro]],8,2)="11",LEFT(BD[[#This Row],[REGIMEN]], 1) &amp; LEFT(RIGHT(BD[[#This Row],[REGIMEN]], LEN(BD[[#This Row],[REGIMEN]]) - FIND(" ", BD[[#This Row],[REGIMEN]])), 1),"")</f>
        <v/>
      </c>
      <c r="H295" s="54">
        <f>IF(MID(BD[[#This Row],[Suc - Tipo - Nro]],8,2)="11",TRIM(RIGHT(SUBSTITUTE(BD[[#This Row],[Glosa / Proveedor]]," ",REPT(" ",LEN(BD[[#This Row],[Glosa / Proveedor]]))),LEN(BD[[#This Row],[Glosa / Proveedor]])*2)),"")</f>
        <v/>
      </c>
      <c r="I295" s="33" t="inlineStr">
        <is>
          <t>VELA RENGIFO KARINA CONSUMO DE ALIMENTOS (11 UNIDADES) PARA EL PERSONAL DE CAMPO QUE REALIZAN TRABAJOS DE REPARACION DE TUBO DE AGUA POTABLE Y ALCANTARILLADO SANITARIO, REPARTO DE AGUA EN CAMION CISTERNA EN HORARIO CORRIDO Y FUERA DE HORARIO.</t>
        </is>
      </c>
      <c r="J295" s="35" t="n">
        <v>90</v>
      </c>
      <c r="K295" s="36">
        <f>IF('BD6'!J295=90,"AGUA",IF('BD6'!J295=91,"ALCANTARILLADO",IF('BD6'!J295=93,"ALCANTARILLADO",IF('BD6'!J295=95,"ADMIN",IF('BD6'!J295=96,"COMERCIAL","G_Finan")))))</f>
        <v/>
      </c>
      <c r="L295" s="40" t="n">
        <v>88</v>
      </c>
      <c r="M295" s="37" t="n"/>
      <c r="N295" s="51" t="n"/>
      <c r="O295" s="51" t="n"/>
    </row>
    <row r="296">
      <c r="A296" s="10">
        <f>IFERROR(VLOOKUP(BD[[#This Row],[BK]],DICT[[EEFF]:[Ppto]],2,FALSE),"No Encontrado")</f>
        <v/>
      </c>
      <c r="B296" s="54">
        <f>MID(BD[[#This Row],[SUC]],2,1)&amp;"-"&amp;BD[[#This Row],[CC]]&amp;"-"&amp;BD[[#This Row],[REGI_RES]]&amp;"-"&amp;MID(BD[[#This Row],[CTA]],1,9)</f>
        <v/>
      </c>
      <c r="C296" t="inlineStr">
        <is>
          <t>639900005 - ALIMENTOS</t>
        </is>
      </c>
      <c r="D296" s="54">
        <f>TRIM(MID('BD6'!E296,3,2))</f>
        <v/>
      </c>
      <c r="E296" s="33" t="inlineStr">
        <is>
          <t xml:space="preserve">  01 - 6 - 6036</t>
        </is>
      </c>
      <c r="F296" s="34" t="n">
        <v>45916</v>
      </c>
      <c r="G296" s="54">
        <f>IF(MID(BD[[#This Row],[Suc - Tipo - Nro]],8,2)="11",LEFT(BD[[#This Row],[REGIMEN]], 1) &amp; LEFT(RIGHT(BD[[#This Row],[REGIMEN]], LEN(BD[[#This Row],[REGIMEN]]) - FIND(" ", BD[[#This Row],[REGIMEN]])), 1),"")</f>
        <v/>
      </c>
      <c r="H296" s="54">
        <f>IF(MID(BD[[#This Row],[Suc - Tipo - Nro]],8,2)="11",TRIM(RIGHT(SUBSTITUTE(BD[[#This Row],[Glosa / Proveedor]]," ",REPT(" ",LEN(BD[[#This Row],[Glosa / Proveedor]]))),LEN(BD[[#This Row],[Glosa / Proveedor]])*2)),"")</f>
        <v/>
      </c>
      <c r="I296" s="33" t="inlineStr">
        <is>
          <t>REEMBOLSO A FAVOR DE WILFREDO HUAMAN SALAS, POR CONSUMO DE ALIMENTOS PARA CAMPAÃ‘A DE DONACIÃ“N DE SANGRE, INFORME NÂ° 000823-2025-ORH</t>
        </is>
      </c>
      <c r="J296" s="35" t="n">
        <v>95</v>
      </c>
      <c r="K296" s="36">
        <f>IF('BD6'!J296=90,"AGUA",IF('BD6'!J296=91,"ALCANTARILLADO",IF('BD6'!J296=93,"ALCANTARILLADO",IF('BD6'!J296=95,"ADMIN",IF('BD6'!J296=96,"COMERCIAL","G_Finan")))))</f>
        <v/>
      </c>
      <c r="L296" s="40" t="n">
        <v>210</v>
      </c>
      <c r="M296" s="37" t="n"/>
      <c r="N296" s="51" t="n"/>
      <c r="O296" s="51" t="n"/>
    </row>
    <row r="297">
      <c r="A297" s="10">
        <f>IFERROR(VLOOKUP(BD[[#This Row],[BK]],DICT[[EEFF]:[Ppto]],2,FALSE),"No Encontrado")</f>
        <v/>
      </c>
      <c r="B297" s="54">
        <f>MID(BD[[#This Row],[SUC]],2,1)&amp;"-"&amp;BD[[#This Row],[CC]]&amp;"-"&amp;BD[[#This Row],[REGI_RES]]&amp;"-"&amp;MID(BD[[#This Row],[CTA]],1,9)</f>
        <v/>
      </c>
      <c r="C297" t="inlineStr">
        <is>
          <t>659300011 - MATERIAL ELECTRICO</t>
        </is>
      </c>
      <c r="D297" s="54">
        <f>TRIM(MID('BD6'!E297,3,2))</f>
        <v/>
      </c>
      <c r="E297" s="33" t="inlineStr">
        <is>
          <t xml:space="preserve">  01 - 6 - 6038</t>
        </is>
      </c>
      <c r="F297" s="34" t="n">
        <v>45916</v>
      </c>
      <c r="G297" s="54">
        <f>IF(MID(BD[[#This Row],[Suc - Tipo - Nro]],8,2)="11",LEFT(BD[[#This Row],[REGIMEN]], 1) &amp; LEFT(RIGHT(BD[[#This Row],[REGIMEN]], LEN(BD[[#This Row],[REGIMEN]]) - FIND(" ", BD[[#This Row],[REGIMEN]])), 1),"")</f>
        <v/>
      </c>
      <c r="H297" s="54">
        <f>IF(MID(BD[[#This Row],[Suc - Tipo - Nro]],8,2)="11",TRIM(RIGHT(SUBSTITUTE(BD[[#This Row],[Glosa / Proveedor]]," ",REPT(" ",LEN(BD[[#This Row],[Glosa / Proveedor]]))),LEN(BD[[#This Row],[Glosa / Proveedor]])*2)),"")</f>
        <v/>
      </c>
      <c r="I297" s="33" t="inlineStr">
        <is>
          <t>REEMBOLSO A FAVOR DE AUGUSTO ARANA PANDURO, POR COMPRA DE PILAS PARA EQUIPO DE DETECTOR DE FUGAS, INFORME NÂ° 001292-2025-ODR</t>
        </is>
      </c>
      <c r="J297" s="35" t="n">
        <v>90</v>
      </c>
      <c r="K297" s="36">
        <f>IF('BD6'!J297=90,"AGUA",IF('BD6'!J297=91,"ALCANTARILLADO",IF('BD6'!J297=93,"ALCANTARILLADO",IF('BD6'!J297=95,"ADMIN",IF('BD6'!J297=96,"COMERCIAL","G_Finan")))))</f>
        <v/>
      </c>
      <c r="L297" s="40" t="n">
        <v>39.8</v>
      </c>
      <c r="M297" s="37" t="n"/>
      <c r="N297" s="51" t="n"/>
      <c r="O297" s="51" t="n"/>
    </row>
    <row r="298">
      <c r="A298">
        <f>IFERROR(VLOOKUP(BD[[#This Row],[BK]],DICT[[EEFF]:[Ppto]],2,FALSE),"No Encontrado")</f>
        <v/>
      </c>
      <c r="B298">
        <f>MID(BD[[#This Row],[SUC]],2,1)&amp;"-"&amp;BD[[#This Row],[CC]]&amp;"-"&amp;BD[[#This Row],[REGI_RES]]&amp;"-"&amp;MID(BD[[#This Row],[CTA]],1,9)</f>
        <v/>
      </c>
      <c r="C298" t="inlineStr">
        <is>
          <t>636500000 - INTERNET</t>
        </is>
      </c>
      <c r="D298">
        <f>TRIM(MID('BD6'!E298,3,2))</f>
        <v/>
      </c>
      <c r="E298" s="33" t="inlineStr">
        <is>
          <t xml:space="preserve">  08 - 3 - o/s:/Cmppag:(01)E0011135/70</t>
        </is>
      </c>
      <c r="F298" s="32" t="n">
        <v>45917</v>
      </c>
      <c r="G298">
        <f>IF(MID(BD[[#This Row],[Suc - Tipo - Nro]],8,2)="11",LEFT(BD[[#This Row],[REGIMEN]], 1) &amp; LEFT(RIGHT(BD[[#This Row],[REGIMEN]], LEN(BD[[#This Row],[REGIMEN]]) - FIND(" ", BD[[#This Row],[REGIMEN]])), 1),"")</f>
        <v/>
      </c>
      <c r="H298">
        <f>IF(MID(BD[[#This Row],[Suc - Tipo - Nro]],8,2)="11",TRIM(RIGHT(SUBSTITUTE(BD[[#This Row],[Glosa / Proveedor]]," ",REPT(" ",LEN(BD[[#This Row],[Glosa / Proveedor]]))),LEN(BD[[#This Row],[Glosa / Proveedor]])*2)),"")</f>
        <v/>
      </c>
      <c r="I298" s="31" t="inlineStr">
        <is>
          <t>BIENES Y SERVICIOS ENTECSA SERVICIO DE INTERNET PARA LA OFICINA ADMINISTRATIVA DE LA OFICINA ZONAL DE SAN JOSE DE SISA CORRESPONDIENTE AL MES DE SETIEMBRE DEL 2025</t>
        </is>
      </c>
      <c r="J298" s="38" t="n">
        <v>95</v>
      </c>
      <c r="K298" s="22">
        <f>IF('BD6'!J298=90,"AGUA",IF('BD6'!J298=91,"ALCANTARILLADO",IF('BD6'!J298=93,"ALCANTARILLADO",IF('BD6'!J298=95,"ADMIN",IF('BD6'!J298=96,"COMERCIAL","G_Finan")))))</f>
        <v/>
      </c>
      <c r="L298" s="49" t="n">
        <v>150</v>
      </c>
      <c r="M298" s="37" t="n"/>
      <c r="N298" s="51" t="n"/>
      <c r="O298" s="51" t="n"/>
    </row>
    <row r="299">
      <c r="A299" s="10">
        <f>IFERROR(VLOOKUP(BD[[#This Row],[BK]],DICT[[EEFF]:[Ppto]],2,FALSE),"No Encontrado")</f>
        <v/>
      </c>
      <c r="B299" s="54">
        <f>MID(BD[[#This Row],[SUC]],2,1)&amp;"-"&amp;BD[[#This Row],[CC]]&amp;"-"&amp;BD[[#This Row],[REGI_RES]]&amp;"-"&amp;MID(BD[[#This Row],[CTA]],1,9)</f>
        <v/>
      </c>
      <c r="C299" t="inlineStr">
        <is>
          <t>631401002 - VIATICOS ALIM - EMPLEADOS Y OBREROS</t>
        </is>
      </c>
      <c r="D299" s="54">
        <f>TRIM(MID('BD6'!E299,3,2))</f>
        <v/>
      </c>
      <c r="E299" s="33" t="inlineStr">
        <is>
          <t xml:space="preserve">  01 - 6 - 6046</t>
        </is>
      </c>
      <c r="F299" s="34" t="n">
        <v>45918</v>
      </c>
      <c r="G299" s="54">
        <f>IF(MID(BD[[#This Row],[Suc - Tipo - Nro]],8,2)="11",LEFT(BD[[#This Row],[REGIMEN]], 1) &amp; LEFT(RIGHT(BD[[#This Row],[REGIMEN]], LEN(BD[[#This Row],[REGIMEN]]) - FIND(" ", BD[[#This Row],[REGIMEN]])), 1),"")</f>
        <v/>
      </c>
      <c r="H299" s="54">
        <f>IF(MID(BD[[#This Row],[Suc - Tipo - Nro]],8,2)="11",TRIM(RIGHT(SUBSTITUTE(BD[[#This Row],[Glosa / Proveedor]]," ",REPT(" ",LEN(BD[[#This Row],[Glosa / Proveedor]]))),LEN(BD[[#This Row],[Glosa / Proveedor]])*2)),"")</f>
        <v/>
      </c>
      <c r="I299" s="33" t="inlineStr">
        <is>
          <t>REEMBOLSO A FAVOR DE ANA MARIA RIVERA JIMENEZ, POR COMISION DE SERVICIOS A SAPOSOA EL DOA 10.09.2025, INFORME NÂ° 000857-2025-OPAPTAR</t>
        </is>
      </c>
      <c r="J299" s="35" t="n">
        <v>90</v>
      </c>
      <c r="K299" s="36">
        <f>IF('BD6'!J299=90,"AGUA",IF('BD6'!J299=91,"ALCANTARILLADO",IF('BD6'!J299=93,"ALCANTARILLADO",IF('BD6'!J299=95,"ADMIN",IF('BD6'!J299=96,"COMERCIAL","G_Finan")))))</f>
        <v/>
      </c>
      <c r="L299" s="40" t="n">
        <v>75</v>
      </c>
      <c r="M299" s="37" t="n"/>
      <c r="N299" s="51" t="n"/>
      <c r="O299" s="51" t="n"/>
    </row>
    <row r="300">
      <c r="A300">
        <f>IFERROR(VLOOKUP(BD[[#This Row],[BK]],DICT[[EEFF]:[Ppto]],2,FALSE),"No Encontrado")</f>
        <v/>
      </c>
      <c r="B300">
        <f>MID(BD[[#This Row],[SUC]],2,1)&amp;"-"&amp;BD[[#This Row],[CC]]&amp;"-"&amp;BD[[#This Row],[REGI_RES]]&amp;"-"&amp;MID(BD[[#This Row],[CTA]],1,9)</f>
        <v/>
      </c>
      <c r="C300" t="inlineStr">
        <is>
          <t>659300010 - MATER.CONST.P MANT. REPAR. Y CONEX.</t>
        </is>
      </c>
      <c r="D300">
        <f>TRIM(MID('BD6'!E300,3,2))</f>
        <v/>
      </c>
      <c r="E300" s="33" t="inlineStr">
        <is>
          <t xml:space="preserve">  01 - 6 - 6047</t>
        </is>
      </c>
      <c r="F300" s="32" t="n">
        <v>45918</v>
      </c>
      <c r="G300">
        <f>IF(MID(BD[[#This Row],[Suc - Tipo - Nro]],8,2)="11",LEFT(BD[[#This Row],[REGIMEN]], 1) &amp; LEFT(RIGHT(BD[[#This Row],[REGIMEN]], LEN(BD[[#This Row],[REGIMEN]]) - FIND(" ", BD[[#This Row],[REGIMEN]])), 1),"")</f>
        <v/>
      </c>
      <c r="H300">
        <f>IF(MID(BD[[#This Row],[Suc - Tipo - Nro]],8,2)="11",TRIM(RIGHT(SUBSTITUTE(BD[[#This Row],[Glosa / Proveedor]]," ",REPT(" ",LEN(BD[[#This Row],[Glosa / Proveedor]]))),LEN(BD[[#This Row],[Glosa / Proveedor]])*2)),"")</f>
        <v/>
      </c>
      <c r="I300" s="31" t="inlineStr">
        <is>
          <t>REEMBOLSO A FAVOR DE KATHY DEL PILAR BARDALES GARCIA, POR COMPRA DE VALVULAS POR CASO DE EMERGENCIA, INFORME NÂ° 001316-2025-ODR</t>
        </is>
      </c>
      <c r="J300" s="38" t="n">
        <v>90</v>
      </c>
      <c r="K300" s="22">
        <f>IF('BD6'!J300=90,"AGUA",IF('BD6'!J300=91,"ALCANTARILLADO",IF('BD6'!J300=93,"ALCANTARILLADO",IF('BD6'!J300=95,"ADMIN",IF('BD6'!J300=96,"COMERCIAL","G_Finan")))))</f>
        <v/>
      </c>
      <c r="L300" s="49" t="n">
        <v>85</v>
      </c>
      <c r="M300" s="37" t="n"/>
      <c r="N300" s="51" t="n"/>
      <c r="O300" s="51" t="n"/>
    </row>
    <row r="301">
      <c r="A301">
        <f>IFERROR(VLOOKUP(BD[[#This Row],[BK]],DICT[[EEFF]:[Ppto]],2,FALSE),"No Encontrado")</f>
        <v/>
      </c>
      <c r="B301">
        <f>MID(BD[[#This Row],[SUC]],2,1)&amp;"-"&amp;BD[[#This Row],[CC]]&amp;"-"&amp;BD[[#This Row],[REGI_RES]]&amp;"-"&amp;MID(BD[[#This Row],[CTA]],1,9)</f>
        <v/>
      </c>
      <c r="C301" t="inlineStr">
        <is>
          <t>659300010 - MATER.CONST.P MANT. REPAR. Y CONEX.</t>
        </is>
      </c>
      <c r="D301">
        <f>TRIM(MID('BD6'!E301,3,2))</f>
        <v/>
      </c>
      <c r="E301" s="33" t="inlineStr">
        <is>
          <t xml:space="preserve">  01 - 6 - 6048</t>
        </is>
      </c>
      <c r="F301" s="32" t="n">
        <v>45918</v>
      </c>
      <c r="G301">
        <f>IF(MID(BD[[#This Row],[Suc - Tipo - Nro]],8,2)="11",LEFT(BD[[#This Row],[REGIMEN]], 1) &amp; LEFT(RIGHT(BD[[#This Row],[REGIMEN]], LEN(BD[[#This Row],[REGIMEN]]) - FIND(" ", BD[[#This Row],[REGIMEN]])), 1),"")</f>
        <v/>
      </c>
      <c r="H301">
        <f>IF(MID(BD[[#This Row],[Suc - Tipo - Nro]],8,2)="11",TRIM(RIGHT(SUBSTITUTE(BD[[#This Row],[Glosa / Proveedor]]," ",REPT(" ",LEN(BD[[#This Row],[Glosa / Proveedor]]))),LEN(BD[[#This Row],[Glosa / Proveedor]])*2)),"")</f>
        <v/>
      </c>
      <c r="I301" s="31" t="inlineStr">
        <is>
          <t>REEMBOLSO A FAVOR DE KATHY DEL PILAR BARDALES GARCÃA, POR COMPRA DE TIERRA AMARILLA, INFORME NÂ° 001313-2025-ODR</t>
        </is>
      </c>
      <c r="J301" s="38" t="n">
        <v>90</v>
      </c>
      <c r="K301" s="22">
        <f>IF('BD6'!J301=90,"AGUA",IF('BD6'!J301=91,"ALCANTARILLADO",IF('BD6'!J301=93,"ALCANTARILLADO",IF('BD6'!J301=95,"ADMIN",IF('BD6'!J301=96,"COMERCIAL","G_Finan")))))</f>
        <v/>
      </c>
      <c r="L301" s="49" t="n">
        <v>270</v>
      </c>
      <c r="M301" s="37" t="n"/>
      <c r="N301" s="51" t="n"/>
      <c r="O301" s="51" t="n"/>
    </row>
    <row r="302">
      <c r="A302">
        <f>IFERROR(VLOOKUP(BD[[#This Row],[BK]],DICT[[EEFF]:[Ppto]],2,FALSE),"No Encontrado")</f>
        <v/>
      </c>
      <c r="B302">
        <f>MID(BD[[#This Row],[SUC]],2,1)&amp;"-"&amp;BD[[#This Row],[CC]]&amp;"-"&amp;BD[[#This Row],[REGI_RES]]&amp;"-"&amp;MID(BD[[#This Row],[CTA]],1,9)</f>
        <v/>
      </c>
      <c r="C302" t="inlineStr">
        <is>
          <t>621110000 - REMUNERACION BASICA</t>
        </is>
      </c>
      <c r="D302">
        <f>TRIM(MID('BD6'!E302,3,2))</f>
        <v/>
      </c>
      <c r="E302" s="33" t="inlineStr">
        <is>
          <t xml:space="preserve">  01 - 11 - 1</t>
        </is>
      </c>
      <c r="F302" s="32" t="n">
        <v>45919</v>
      </c>
      <c r="G302">
        <f>IF(MID(BD[[#This Row],[Suc - Tipo - Nro]],8,2)="11",LEFT(BD[[#This Row],[REGIMEN]], 1) &amp; LEFT(RIGHT(BD[[#This Row],[REGIMEN]], LEN(BD[[#This Row],[REGIMEN]]) - FIND(" ", BD[[#This Row],[REGIMEN]])), 1),"")</f>
        <v/>
      </c>
      <c r="H302">
        <f>IF(MID(BD[[#This Row],[Suc - Tipo - Nro]],8,2)="11",TRIM(RIGHT(SUBSTITUTE(BD[[#This Row],[Glosa / Proveedor]]," ",REPT(" ",LEN(BD[[#This Row],[Glosa / Proveedor]]))),LEN(BD[[#This Row],[Glosa / Proveedor]])*2)),"")</f>
        <v/>
      </c>
      <c r="I302" s="31" t="inlineStr">
        <is>
          <t>Generacion de Planilla Normal EMPLEADO ESTABLE</t>
        </is>
      </c>
      <c r="J302" s="38" t="n">
        <v>95</v>
      </c>
      <c r="K302" s="22">
        <f>IF('BD6'!J302=90,"AGUA",IF('BD6'!J302=91,"ALCANTARILLADO",IF('BD6'!J302=93,"ALCANTARILLADO",IF('BD6'!J302=95,"ADMIN",IF('BD6'!J302=96,"COMERCIAL","G_Finan")))))</f>
        <v/>
      </c>
      <c r="L302" s="49" t="n">
        <v>100</v>
      </c>
      <c r="M302" s="37" t="n"/>
      <c r="N302" s="51" t="n"/>
      <c r="O302" s="51" t="n"/>
    </row>
    <row r="303">
      <c r="A303" s="10">
        <f>IFERROR(VLOOKUP(BD[[#This Row],[BK]],DICT[[EEFF]:[Ppto]],2,FALSE),"No Encontrado")</f>
        <v/>
      </c>
      <c r="B303" s="54">
        <f>MID(BD[[#This Row],[SUC]],2,1)&amp;"-"&amp;BD[[#This Row],[CC]]&amp;"-"&amp;BD[[#This Row],[REGI_RES]]&amp;"-"&amp;MID(BD[[#This Row],[CTA]],1,9)</f>
        <v/>
      </c>
      <c r="C303" t="inlineStr">
        <is>
          <t>621110000 - REMUNERACION BASICA</t>
        </is>
      </c>
      <c r="D303" s="54">
        <f>TRIM(MID('BD6'!E303,3,2))</f>
        <v/>
      </c>
      <c r="E303" s="33" t="inlineStr">
        <is>
          <t xml:space="preserve">  01 - 11 - 1</t>
        </is>
      </c>
      <c r="F303" s="34" t="n">
        <v>45919</v>
      </c>
      <c r="G303" s="54">
        <f>IF(MID(BD[[#This Row],[Suc - Tipo - Nro]],8,2)="11",LEFT(BD[[#This Row],[REGIMEN]], 1) &amp; LEFT(RIGHT(BD[[#This Row],[REGIMEN]], LEN(BD[[#This Row],[REGIMEN]]) - FIND(" ", BD[[#This Row],[REGIMEN]])), 1),"")</f>
        <v/>
      </c>
      <c r="H303" s="54">
        <f>IF(MID(BD[[#This Row],[Suc - Tipo - Nro]],8,2)="11",TRIM(RIGHT(SUBSTITUTE(BD[[#This Row],[Glosa / Proveedor]]," ",REPT(" ",LEN(BD[[#This Row],[Glosa / Proveedor]]))),LEN(BD[[#This Row],[Glosa / Proveedor]])*2)),"")</f>
        <v/>
      </c>
      <c r="I303" s="33" t="inlineStr">
        <is>
          <t>Generacion de Planilla Normal EMPLEADO ESTABLE</t>
        </is>
      </c>
      <c r="J303" s="35" t="n">
        <v>95</v>
      </c>
      <c r="K303" s="36">
        <f>IF('BD6'!J303=90,"AGUA",IF('BD6'!J303=91,"ALCANTARILLADO",IF('BD6'!J303=93,"ALCANTARILLADO",IF('BD6'!J303=95,"ADMIN",IF('BD6'!J303=96,"COMERCIAL","G_Finan")))))</f>
        <v/>
      </c>
      <c r="L303" s="40" t="n">
        <v>2360</v>
      </c>
      <c r="M303" s="37" t="n"/>
      <c r="N303" s="51" t="n"/>
      <c r="O303" s="51" t="n"/>
    </row>
    <row r="304">
      <c r="A304" s="10">
        <f>IFERROR(VLOOKUP(BD[[#This Row],[BK]],DICT[[EEFF]:[Ppto]],2,FALSE),"No Encontrado")</f>
        <v/>
      </c>
      <c r="B304" s="54">
        <f>MID(BD[[#This Row],[SUC]],2,1)&amp;"-"&amp;BD[[#This Row],[CC]]&amp;"-"&amp;BD[[#This Row],[REGI_RES]]&amp;"-"&amp;MID(BD[[#This Row],[CTA]],1,9)</f>
        <v/>
      </c>
      <c r="C304" t="inlineStr">
        <is>
          <t>621110000 - REMUNERACION BASICA</t>
        </is>
      </c>
      <c r="D304" s="54">
        <f>TRIM(MID('BD6'!E304,3,2))</f>
        <v/>
      </c>
      <c r="E304" s="33" t="inlineStr">
        <is>
          <t xml:space="preserve">  01 - 11 - 1</t>
        </is>
      </c>
      <c r="F304" s="34" t="n">
        <v>45919</v>
      </c>
      <c r="G304" s="54">
        <f>IF(MID(BD[[#This Row],[Suc - Tipo - Nro]],8,2)="11",LEFT(BD[[#This Row],[REGIMEN]], 1) &amp; LEFT(RIGHT(BD[[#This Row],[REGIMEN]], LEN(BD[[#This Row],[REGIMEN]]) - FIND(" ", BD[[#This Row],[REGIMEN]])), 1),"")</f>
        <v/>
      </c>
      <c r="H304" s="54">
        <f>IF(MID(BD[[#This Row],[Suc - Tipo - Nro]],8,2)="11",TRIM(RIGHT(SUBSTITUTE(BD[[#This Row],[Glosa / Proveedor]]," ",REPT(" ",LEN(BD[[#This Row],[Glosa / Proveedor]]))),LEN(BD[[#This Row],[Glosa / Proveedor]])*2)),"")</f>
        <v/>
      </c>
      <c r="I304" s="33" t="inlineStr">
        <is>
          <t>Generacion de Planilla Normal EMPLEADO ESTABLE</t>
        </is>
      </c>
      <c r="J304" s="35" t="n">
        <v>90</v>
      </c>
      <c r="K304" s="36">
        <f>IF('BD6'!J304=90,"AGUA",IF('BD6'!J304=91,"ALCANTARILLADO",IF('BD6'!J304=93,"ALCANTARILLADO",IF('BD6'!J304=95,"ADMIN",IF('BD6'!J304=96,"COMERCIAL","G_Finan")))))</f>
        <v/>
      </c>
      <c r="L304" s="40" t="n">
        <v>120</v>
      </c>
      <c r="M304" s="37" t="n"/>
      <c r="N304" s="51" t="n"/>
      <c r="O304" s="51" t="n"/>
    </row>
    <row r="305">
      <c r="A305" s="10">
        <f>IFERROR(VLOOKUP(BD[[#This Row],[BK]],DICT[[EEFF]:[Ppto]],2,FALSE),"No Encontrado")</f>
        <v/>
      </c>
      <c r="B305" s="54">
        <f>MID(BD[[#This Row],[SUC]],2,1)&amp;"-"&amp;BD[[#This Row],[CC]]&amp;"-"&amp;BD[[#This Row],[REGI_RES]]&amp;"-"&amp;MID(BD[[#This Row],[CTA]],1,9)</f>
        <v/>
      </c>
      <c r="C305" t="inlineStr">
        <is>
          <t>621110000 - REMUNERACION BASICA</t>
        </is>
      </c>
      <c r="D305" s="54">
        <f>TRIM(MID('BD6'!E305,3,2))</f>
        <v/>
      </c>
      <c r="E305" s="33" t="inlineStr">
        <is>
          <t xml:space="preserve">  01 - 11 - 1</t>
        </is>
      </c>
      <c r="F305" s="34" t="n">
        <v>45919</v>
      </c>
      <c r="G305" s="54">
        <f>IF(MID(BD[[#This Row],[Suc - Tipo - Nro]],8,2)="11",LEFT(BD[[#This Row],[REGIMEN]], 1) &amp; LEFT(RIGHT(BD[[#This Row],[REGIMEN]], LEN(BD[[#This Row],[REGIMEN]]) - FIND(" ", BD[[#This Row],[REGIMEN]])), 1),"")</f>
        <v/>
      </c>
      <c r="H305" s="54">
        <f>IF(MID(BD[[#This Row],[Suc - Tipo - Nro]],8,2)="11",TRIM(RIGHT(SUBSTITUTE(BD[[#This Row],[Glosa / Proveedor]]," ",REPT(" ",LEN(BD[[#This Row],[Glosa / Proveedor]]))),LEN(BD[[#This Row],[Glosa / Proveedor]])*2)),"")</f>
        <v/>
      </c>
      <c r="I305" s="33" t="inlineStr">
        <is>
          <t>Generacion de Planilla Normal EMPLEADO ESTABLE</t>
        </is>
      </c>
      <c r="J305" s="35" t="n">
        <v>90</v>
      </c>
      <c r="K305" s="36">
        <f>IF('BD6'!J305=90,"AGUA",IF('BD6'!J305=91,"ALCANTARILLADO",IF('BD6'!J305=93,"ALCANTARILLADO",IF('BD6'!J305=95,"ADMIN",IF('BD6'!J305=96,"COMERCIAL","G_Finan")))))</f>
        <v/>
      </c>
      <c r="L305" s="40" t="n">
        <v>720</v>
      </c>
      <c r="M305" s="37" t="n"/>
      <c r="N305" s="51" t="n"/>
      <c r="O305" s="51" t="n"/>
    </row>
    <row r="306">
      <c r="A306" s="42">
        <f>IFERROR(VLOOKUP(BD[[#This Row],[BK]],DICT[[EEFF]:[Ppto]],2,FALSE),"No Encontrado")</f>
        <v/>
      </c>
      <c r="B306">
        <f>MID(BD[[#This Row],[SUC]],2,1)&amp;"-"&amp;BD[[#This Row],[CC]]&amp;"-"&amp;BD[[#This Row],[REGI_RES]]&amp;"-"&amp;MID(BD[[#This Row],[CTA]],1,9)</f>
        <v/>
      </c>
      <c r="C306" t="inlineStr">
        <is>
          <t>621110000 - REMUNERACION BASICA</t>
        </is>
      </c>
      <c r="D306">
        <f>TRIM(MID('BD6'!E306,3,2))</f>
        <v/>
      </c>
      <c r="E306" s="33" t="inlineStr">
        <is>
          <t xml:space="preserve">  01 - 11 - 1</t>
        </is>
      </c>
      <c r="F306" s="32" t="n">
        <v>45919</v>
      </c>
      <c r="G306">
        <f>IF(MID(BD[[#This Row],[Suc - Tipo - Nro]],8,2)="11",LEFT(BD[[#This Row],[REGIMEN]], 1) &amp; LEFT(RIGHT(BD[[#This Row],[REGIMEN]], LEN(BD[[#This Row],[REGIMEN]]) - FIND(" ", BD[[#This Row],[REGIMEN]])), 1),"")</f>
        <v/>
      </c>
      <c r="H306">
        <f>IF(MID(BD[[#This Row],[Suc - Tipo - Nro]],8,2)="11",TRIM(RIGHT(SUBSTITUTE(BD[[#This Row],[Glosa / Proveedor]]," ",REPT(" ",LEN(BD[[#This Row],[Glosa / Proveedor]]))),LEN(BD[[#This Row],[Glosa / Proveedor]])*2)),"")</f>
        <v/>
      </c>
      <c r="I306" s="31" t="inlineStr">
        <is>
          <t>Generacion de Planilla Normal EMPLEADO ESTABLE</t>
        </is>
      </c>
      <c r="J306" s="38" t="n">
        <v>90</v>
      </c>
      <c r="K306" s="22">
        <f>IF('BD6'!J306=90,"AGUA",IF('BD6'!J306=91,"ALCANTARILLADO",IF('BD6'!J306=93,"ALCANTARILLADO",IF('BD6'!J306=95,"ADMIN",IF('BD6'!J306=96,"COMERCIAL","G_Finan")))))</f>
        <v/>
      </c>
      <c r="L306" s="49" t="n">
        <v>120</v>
      </c>
      <c r="M306" s="37" t="n"/>
      <c r="N306" s="51" t="n"/>
      <c r="O306" s="51" t="n"/>
    </row>
    <row r="307">
      <c r="A307" s="42">
        <f>IFERROR(VLOOKUP(BD[[#This Row],[BK]],DICT[[EEFF]:[Ppto]],2,FALSE),"No Encontrado")</f>
        <v/>
      </c>
      <c r="B307">
        <f>MID(BD[[#This Row],[SUC]],2,1)&amp;"-"&amp;BD[[#This Row],[CC]]&amp;"-"&amp;BD[[#This Row],[REGI_RES]]&amp;"-"&amp;MID(BD[[#This Row],[CTA]],1,9)</f>
        <v/>
      </c>
      <c r="C307" t="inlineStr">
        <is>
          <t>621110000 - REMUNERACION BASICA</t>
        </is>
      </c>
      <c r="D307">
        <f>TRIM(MID('BD6'!E307,3,2))</f>
        <v/>
      </c>
      <c r="E307" s="33" t="inlineStr">
        <is>
          <t xml:space="preserve">  01 - 11 - 1</t>
        </is>
      </c>
      <c r="F307" s="32" t="n">
        <v>45919</v>
      </c>
      <c r="G307">
        <f>IF(MID(BD[[#This Row],[Suc - Tipo - Nro]],8,2)="11",LEFT(BD[[#This Row],[REGIMEN]], 1) &amp; LEFT(RIGHT(BD[[#This Row],[REGIMEN]], LEN(BD[[#This Row],[REGIMEN]]) - FIND(" ", BD[[#This Row],[REGIMEN]])), 1),"")</f>
        <v/>
      </c>
      <c r="H307">
        <f>IF(MID(BD[[#This Row],[Suc - Tipo - Nro]],8,2)="11",TRIM(RIGHT(SUBSTITUTE(BD[[#This Row],[Glosa / Proveedor]]," ",REPT(" ",LEN(BD[[#This Row],[Glosa / Proveedor]]))),LEN(BD[[#This Row],[Glosa / Proveedor]])*2)),"")</f>
        <v/>
      </c>
      <c r="I307" s="31" t="inlineStr">
        <is>
          <t>Generacion de Planilla Normal EMPLEADO ESTABLE</t>
        </is>
      </c>
      <c r="J307" s="38" t="n">
        <v>90</v>
      </c>
      <c r="K307" s="22">
        <f>IF('BD6'!J307=90,"AGUA",IF('BD6'!J307=91,"ALCANTARILLADO",IF('BD6'!J307=93,"ALCANTARILLADO",IF('BD6'!J307=95,"ADMIN",IF('BD6'!J307=96,"COMERCIAL","G_Finan")))))</f>
        <v/>
      </c>
      <c r="L307" s="49" t="n">
        <v>120</v>
      </c>
      <c r="M307" s="37" t="n"/>
      <c r="N307" s="51" t="n"/>
      <c r="O307" s="51" t="n"/>
    </row>
    <row r="308">
      <c r="A308" s="42">
        <f>IFERROR(VLOOKUP(BD[[#This Row],[BK]],DICT[[EEFF]:[Ppto]],2,FALSE),"No Encontrado")</f>
        <v/>
      </c>
      <c r="B308">
        <f>MID(BD[[#This Row],[SUC]],2,1)&amp;"-"&amp;BD[[#This Row],[CC]]&amp;"-"&amp;BD[[#This Row],[REGI_RES]]&amp;"-"&amp;MID(BD[[#This Row],[CTA]],1,9)</f>
        <v/>
      </c>
      <c r="C308" t="inlineStr">
        <is>
          <t>621110000 - REMUNERACION BASICA</t>
        </is>
      </c>
      <c r="D308">
        <f>TRIM(MID('BD6'!E308,3,2))</f>
        <v/>
      </c>
      <c r="E308" s="33" t="inlineStr">
        <is>
          <t xml:space="preserve">  01 - 11 - 1</t>
        </is>
      </c>
      <c r="F308" s="32" t="n">
        <v>45919</v>
      </c>
      <c r="G308">
        <f>IF(MID(BD[[#This Row],[Suc - Tipo - Nro]],8,2)="11",LEFT(BD[[#This Row],[REGIMEN]], 1) &amp; LEFT(RIGHT(BD[[#This Row],[REGIMEN]], LEN(BD[[#This Row],[REGIMEN]]) - FIND(" ", BD[[#This Row],[REGIMEN]])), 1),"")</f>
        <v/>
      </c>
      <c r="H308">
        <f>IF(MID(BD[[#This Row],[Suc - Tipo - Nro]],8,2)="11",TRIM(RIGHT(SUBSTITUTE(BD[[#This Row],[Glosa / Proveedor]]," ",REPT(" ",LEN(BD[[#This Row],[Glosa / Proveedor]]))),LEN(BD[[#This Row],[Glosa / Proveedor]])*2)),"")</f>
        <v/>
      </c>
      <c r="I308" s="31" t="inlineStr">
        <is>
          <t>Generacion de Planilla Normal EMPLEADO ESTABLE</t>
        </is>
      </c>
      <c r="J308" s="38" t="n">
        <v>96</v>
      </c>
      <c r="K308" s="22">
        <f>IF('BD6'!J308=90,"AGUA",IF('BD6'!J308=91,"ALCANTARILLADO",IF('BD6'!J308=93,"ALCANTARILLADO",IF('BD6'!J308=95,"ADMIN",IF('BD6'!J308=96,"COMERCIAL","G_Finan")))))</f>
        <v/>
      </c>
      <c r="L308" s="49" t="n">
        <v>120</v>
      </c>
      <c r="M308" s="37" t="n"/>
      <c r="N308" s="51" t="n"/>
      <c r="O308" s="51" t="n"/>
    </row>
    <row r="309">
      <c r="A309" s="42">
        <f>IFERROR(VLOOKUP(BD[[#This Row],[BK]],DICT[[EEFF]:[Ppto]],2,FALSE),"No Encontrado")</f>
        <v/>
      </c>
      <c r="B309">
        <f>MID(BD[[#This Row],[SUC]],2,1)&amp;"-"&amp;BD[[#This Row],[CC]]&amp;"-"&amp;BD[[#This Row],[REGI_RES]]&amp;"-"&amp;MID(BD[[#This Row],[CTA]],1,9)</f>
        <v/>
      </c>
      <c r="C309" t="inlineStr">
        <is>
          <t>621110000 - REMUNERACION BASICA</t>
        </is>
      </c>
      <c r="D309">
        <f>TRIM(MID('BD6'!E309,3,2))</f>
        <v/>
      </c>
      <c r="E309" s="33" t="inlineStr">
        <is>
          <t xml:space="preserve">  01 - 11 - 1</t>
        </is>
      </c>
      <c r="F309" s="32" t="n">
        <v>45919</v>
      </c>
      <c r="G309">
        <f>IF(MID(BD[[#This Row],[Suc - Tipo - Nro]],8,2)="11",LEFT(BD[[#This Row],[REGIMEN]], 1) &amp; LEFT(RIGHT(BD[[#This Row],[REGIMEN]], LEN(BD[[#This Row],[REGIMEN]]) - FIND(" ", BD[[#This Row],[REGIMEN]])), 1),"")</f>
        <v/>
      </c>
      <c r="H309">
        <f>IF(MID(BD[[#This Row],[Suc - Tipo - Nro]],8,2)="11",TRIM(RIGHT(SUBSTITUTE(BD[[#This Row],[Glosa / Proveedor]]," ",REPT(" ",LEN(BD[[#This Row],[Glosa / Proveedor]]))),LEN(BD[[#This Row],[Glosa / Proveedor]])*2)),"")</f>
        <v/>
      </c>
      <c r="I309" s="31" t="inlineStr">
        <is>
          <t>Generacion de Planilla Normal EMPLEADO ESTABLE</t>
        </is>
      </c>
      <c r="J309" s="38" t="n">
        <v>96</v>
      </c>
      <c r="K309" s="22">
        <f>IF('BD6'!J309=90,"AGUA",IF('BD6'!J309=91,"ALCANTARILLADO",IF('BD6'!J309=93,"ALCANTARILLADO",IF('BD6'!J309=95,"ADMIN",IF('BD6'!J309=96,"COMERCIAL","G_Finan")))))</f>
        <v/>
      </c>
      <c r="L309" s="49" t="n">
        <v>240</v>
      </c>
      <c r="M309" s="37" t="n"/>
      <c r="N309" s="51" t="n"/>
      <c r="O309" s="51" t="n"/>
    </row>
    <row r="310">
      <c r="A310">
        <f>IFERROR(VLOOKUP(BD[[#This Row],[BK]],DICT[[EEFF]:[Ppto]],2,FALSE),"No Encontrado")</f>
        <v/>
      </c>
      <c r="B310">
        <f>MID(BD[[#This Row],[SUC]],2,1)&amp;"-"&amp;BD[[#This Row],[CC]]&amp;"-"&amp;BD[[#This Row],[REGI_RES]]&amp;"-"&amp;MID(BD[[#This Row],[CTA]],1,9)</f>
        <v/>
      </c>
      <c r="C310" t="inlineStr">
        <is>
          <t>621110000 - REMUNERACION BASICA</t>
        </is>
      </c>
      <c r="D310">
        <f>TRIM(MID('BD6'!E310,3,2))</f>
        <v/>
      </c>
      <c r="E310" s="33" t="inlineStr">
        <is>
          <t xml:space="preserve">  01 - 11 - 1</t>
        </is>
      </c>
      <c r="F310" s="32" t="n">
        <v>45919</v>
      </c>
      <c r="G310">
        <f>IF(MID(BD[[#This Row],[Suc - Tipo - Nro]],8,2)="11",LEFT(BD[[#This Row],[REGIMEN]], 1) &amp; LEFT(RIGHT(BD[[#This Row],[REGIMEN]], LEN(BD[[#This Row],[REGIMEN]]) - FIND(" ", BD[[#This Row],[REGIMEN]])), 1),"")</f>
        <v/>
      </c>
      <c r="H310">
        <f>IF(MID(BD[[#This Row],[Suc - Tipo - Nro]],8,2)="11",TRIM(RIGHT(SUBSTITUTE(BD[[#This Row],[Glosa / Proveedor]]," ",REPT(" ",LEN(BD[[#This Row],[Glosa / Proveedor]]))),LEN(BD[[#This Row],[Glosa / Proveedor]])*2)),"")</f>
        <v/>
      </c>
      <c r="I310" s="31" t="inlineStr">
        <is>
          <t>Generacion de Planilla Normal EMPLEADO ESTABLE</t>
        </is>
      </c>
      <c r="J310" s="38" t="n">
        <v>96</v>
      </c>
      <c r="K310" s="22">
        <f>IF('BD6'!J310=90,"AGUA",IF('BD6'!J310=91,"ALCANTARILLADO",IF('BD6'!J310=93,"ALCANTARILLADO",IF('BD6'!J310=95,"ADMIN",IF('BD6'!J310=96,"COMERCIAL","G_Finan")))))</f>
        <v/>
      </c>
      <c r="L310" s="49" t="n">
        <v>120</v>
      </c>
      <c r="M310" s="37" t="n"/>
      <c r="N310" s="51" t="n"/>
      <c r="O310" s="51" t="n"/>
    </row>
    <row r="311">
      <c r="A311" s="10">
        <f>IFERROR(VLOOKUP(BD[[#This Row],[BK]],DICT[[EEFF]:[Ppto]],2,FALSE),"No Encontrado")</f>
        <v/>
      </c>
      <c r="B311" s="54">
        <f>MID(BD[[#This Row],[SUC]],2,1)&amp;"-"&amp;BD[[#This Row],[CC]]&amp;"-"&amp;BD[[#This Row],[REGI_RES]]&amp;"-"&amp;MID(BD[[#This Row],[CTA]],1,9)</f>
        <v/>
      </c>
      <c r="C311" t="inlineStr">
        <is>
          <t>621110000 - REMUNERACION BASICA</t>
        </is>
      </c>
      <c r="D311" s="54">
        <f>TRIM(MID('BD6'!E311,3,2))</f>
        <v/>
      </c>
      <c r="E311" s="33" t="inlineStr">
        <is>
          <t xml:space="preserve">  01 - 11 - 1</t>
        </is>
      </c>
      <c r="F311" s="34" t="n">
        <v>45919</v>
      </c>
      <c r="G311" s="54">
        <f>IF(MID(BD[[#This Row],[Suc - Tipo - Nro]],8,2)="11",LEFT(BD[[#This Row],[REGIMEN]], 1) &amp; LEFT(RIGHT(BD[[#This Row],[REGIMEN]], LEN(BD[[#This Row],[REGIMEN]]) - FIND(" ", BD[[#This Row],[REGIMEN]])), 1),"")</f>
        <v/>
      </c>
      <c r="H311" s="54">
        <f>IF(MID(BD[[#This Row],[Suc - Tipo - Nro]],8,2)="11",TRIM(RIGHT(SUBSTITUTE(BD[[#This Row],[Glosa / Proveedor]]," ",REPT(" ",LEN(BD[[#This Row],[Glosa / Proveedor]]))),LEN(BD[[#This Row],[Glosa / Proveedor]])*2)),"")</f>
        <v/>
      </c>
      <c r="I311" s="33" t="inlineStr">
        <is>
          <t>Generacion de Planilla Normal EMPLEADO ESTABLE</t>
        </is>
      </c>
      <c r="J311" s="35" t="n">
        <v>96</v>
      </c>
      <c r="K311" s="36">
        <f>IF('BD6'!J311=90,"AGUA",IF('BD6'!J311=91,"ALCANTARILLADO",IF('BD6'!J311=93,"ALCANTARILLADO",IF('BD6'!J311=95,"ADMIN",IF('BD6'!J311=96,"COMERCIAL","G_Finan")))))</f>
        <v/>
      </c>
      <c r="L311" s="40" t="n">
        <v>240</v>
      </c>
      <c r="M311" s="37" t="n"/>
      <c r="N311" s="51" t="n"/>
      <c r="O311" s="51" t="n"/>
    </row>
    <row r="312">
      <c r="A312" s="10">
        <f>IFERROR(VLOOKUP(BD[[#This Row],[BK]],DICT[[EEFF]:[Ppto]],2,FALSE),"No Encontrado")</f>
        <v/>
      </c>
      <c r="B312" s="54">
        <f>MID(BD[[#This Row],[SUC]],2,1)&amp;"-"&amp;BD[[#This Row],[CC]]&amp;"-"&amp;BD[[#This Row],[REGI_RES]]&amp;"-"&amp;MID(BD[[#This Row],[CTA]],1,9)</f>
        <v/>
      </c>
      <c r="C312" t="inlineStr">
        <is>
          <t>621110000 - REMUNERACION BASICA</t>
        </is>
      </c>
      <c r="D312" s="54">
        <f>TRIM(MID('BD6'!E312,3,2))</f>
        <v/>
      </c>
      <c r="E312" s="33" t="inlineStr">
        <is>
          <t xml:space="preserve">  01 - 11 - 1</t>
        </is>
      </c>
      <c r="F312" s="34" t="n">
        <v>45919</v>
      </c>
      <c r="G312" s="54">
        <f>IF(MID(BD[[#This Row],[Suc - Tipo - Nro]],8,2)="11",LEFT(BD[[#This Row],[REGIMEN]], 1) &amp; LEFT(RIGHT(BD[[#This Row],[REGIMEN]], LEN(BD[[#This Row],[REGIMEN]]) - FIND(" ", BD[[#This Row],[REGIMEN]])), 1),"")</f>
        <v/>
      </c>
      <c r="H312" s="54">
        <f>IF(MID(BD[[#This Row],[Suc - Tipo - Nro]],8,2)="11",TRIM(RIGHT(SUBSTITUTE(BD[[#This Row],[Glosa / Proveedor]]," ",REPT(" ",LEN(BD[[#This Row],[Glosa / Proveedor]]))),LEN(BD[[#This Row],[Glosa / Proveedor]])*2)),"")</f>
        <v/>
      </c>
      <c r="I312" s="33" t="inlineStr">
        <is>
          <t>Generacion de Planilla Normal EMPLEADO ESTABLE</t>
        </is>
      </c>
      <c r="J312" s="35" t="n">
        <v>96</v>
      </c>
      <c r="K312" s="36">
        <f>IF('BD6'!J312=90,"AGUA",IF('BD6'!J312=91,"ALCANTARILLADO",IF('BD6'!J312=93,"ALCANTARILLADO",IF('BD6'!J312=95,"ADMIN",IF('BD6'!J312=96,"COMERCIAL","G_Finan")))))</f>
        <v/>
      </c>
      <c r="L312" s="40" t="n">
        <v>120</v>
      </c>
      <c r="M312" s="37" t="n"/>
      <c r="N312" s="51" t="n"/>
      <c r="O312" s="51" t="n"/>
    </row>
    <row r="313">
      <c r="A313" s="10">
        <f>IFERROR(VLOOKUP(BD[[#This Row],[BK]],DICT[[EEFF]:[Ppto]],2,FALSE),"No Encontrado")</f>
        <v/>
      </c>
      <c r="B313" s="54">
        <f>MID(BD[[#This Row],[SUC]],2,1)&amp;"-"&amp;BD[[#This Row],[CC]]&amp;"-"&amp;BD[[#This Row],[REGI_RES]]&amp;"-"&amp;MID(BD[[#This Row],[CTA]],1,9)</f>
        <v/>
      </c>
      <c r="C313" t="inlineStr">
        <is>
          <t>621110000 - REMUNERACION BASICA</t>
        </is>
      </c>
      <c r="D313" s="54">
        <f>TRIM(MID('BD6'!E313,3,2))</f>
        <v/>
      </c>
      <c r="E313" s="33" t="inlineStr">
        <is>
          <t xml:space="preserve">  01 - 11 - 1</t>
        </is>
      </c>
      <c r="F313" s="34" t="n">
        <v>45919</v>
      </c>
      <c r="G313" s="54">
        <f>IF(MID(BD[[#This Row],[Suc - Tipo - Nro]],8,2)="11",LEFT(BD[[#This Row],[REGIMEN]], 1) &amp; LEFT(RIGHT(BD[[#This Row],[REGIMEN]], LEN(BD[[#This Row],[REGIMEN]]) - FIND(" ", BD[[#This Row],[REGIMEN]])), 1),"")</f>
        <v/>
      </c>
      <c r="H313" s="54">
        <f>IF(MID(BD[[#This Row],[Suc - Tipo - Nro]],8,2)="11",TRIM(RIGHT(SUBSTITUTE(BD[[#This Row],[Glosa / Proveedor]]," ",REPT(" ",LEN(BD[[#This Row],[Glosa / Proveedor]]))),LEN(BD[[#This Row],[Glosa / Proveedor]])*2)),"")</f>
        <v/>
      </c>
      <c r="I313" s="33" t="inlineStr">
        <is>
          <t>Generacion de Planilla Normal EMPLEADO ESTABLE</t>
        </is>
      </c>
      <c r="J313" s="35" t="n">
        <v>95</v>
      </c>
      <c r="K313" s="36">
        <f>IF('BD6'!J313=90,"AGUA",IF('BD6'!J313=91,"ALCANTARILLADO",IF('BD6'!J313=93,"ALCANTARILLADO",IF('BD6'!J313=95,"ADMIN",IF('BD6'!J313=96,"COMERCIAL","G_Finan")))))</f>
        <v/>
      </c>
      <c r="L313" s="40" t="n">
        <v>120</v>
      </c>
      <c r="M313" s="37" t="n"/>
      <c r="N313" s="51" t="n"/>
      <c r="O313" s="51" t="n"/>
    </row>
    <row r="314">
      <c r="A314" s="10">
        <f>IFERROR(VLOOKUP(BD[[#This Row],[BK]],DICT[[EEFF]:[Ppto]],2,FALSE),"No Encontrado")</f>
        <v/>
      </c>
      <c r="B314" s="54">
        <f>MID(BD[[#This Row],[SUC]],2,1)&amp;"-"&amp;BD[[#This Row],[CC]]&amp;"-"&amp;BD[[#This Row],[REGI_RES]]&amp;"-"&amp;MID(BD[[#This Row],[CTA]],1,9)</f>
        <v/>
      </c>
      <c r="C314" t="inlineStr">
        <is>
          <t>621110000 - REMUNERACION BASICA</t>
        </is>
      </c>
      <c r="D314" s="54">
        <f>TRIM(MID('BD6'!E314,3,2))</f>
        <v/>
      </c>
      <c r="E314" s="33" t="inlineStr">
        <is>
          <t xml:space="preserve">  01 - 11 - 1</t>
        </is>
      </c>
      <c r="F314" s="34" t="n">
        <v>45919</v>
      </c>
      <c r="G314" s="54">
        <f>IF(MID(BD[[#This Row],[Suc - Tipo - Nro]],8,2)="11",LEFT(BD[[#This Row],[REGIMEN]], 1) &amp; LEFT(RIGHT(BD[[#This Row],[REGIMEN]], LEN(BD[[#This Row],[REGIMEN]]) - FIND(" ", BD[[#This Row],[REGIMEN]])), 1),"")</f>
        <v/>
      </c>
      <c r="H314" s="54">
        <f>IF(MID(BD[[#This Row],[Suc - Tipo - Nro]],8,2)="11",TRIM(RIGHT(SUBSTITUTE(BD[[#This Row],[Glosa / Proveedor]]," ",REPT(" ",LEN(BD[[#This Row],[Glosa / Proveedor]]))),LEN(BD[[#This Row],[Glosa / Proveedor]])*2)),"")</f>
        <v/>
      </c>
      <c r="I314" s="33" t="inlineStr">
        <is>
          <t>Generacion de Planilla Normal EMPLEADO ESTABLE</t>
        </is>
      </c>
      <c r="J314" s="35" t="n">
        <v>95</v>
      </c>
      <c r="K314" s="36">
        <f>IF('BD6'!J314=90,"AGUA",IF('BD6'!J314=91,"ALCANTARILLADO",IF('BD6'!J314=93,"ALCANTARILLADO",IF('BD6'!J314=95,"ADMIN",IF('BD6'!J314=96,"COMERCIAL","G_Finan")))))</f>
        <v/>
      </c>
      <c r="L314" s="40" t="n">
        <v>1328</v>
      </c>
      <c r="M314" s="37" t="n"/>
      <c r="N314" s="51" t="n"/>
      <c r="O314" s="51" t="n"/>
    </row>
    <row r="315">
      <c r="A315" s="10">
        <f>IFERROR(VLOOKUP(BD[[#This Row],[BK]],DICT[[EEFF]:[Ppto]],2,FALSE),"No Encontrado")</f>
        <v/>
      </c>
      <c r="B315" s="54">
        <f>MID(BD[[#This Row],[SUC]],2,1)&amp;"-"&amp;BD[[#This Row],[CC]]&amp;"-"&amp;BD[[#This Row],[REGI_RES]]&amp;"-"&amp;MID(BD[[#This Row],[CTA]],1,9)</f>
        <v/>
      </c>
      <c r="C315" t="inlineStr">
        <is>
          <t>621110000 - REMUNERACION BASICA</t>
        </is>
      </c>
      <c r="D315" s="54">
        <f>TRIM(MID('BD6'!E315,3,2))</f>
        <v/>
      </c>
      <c r="E315" s="33" t="inlineStr">
        <is>
          <t xml:space="preserve">  01 - 11 - 1</t>
        </is>
      </c>
      <c r="F315" s="34" t="n">
        <v>45919</v>
      </c>
      <c r="G315" s="54">
        <f>IF(MID(BD[[#This Row],[Suc - Tipo - Nro]],8,2)="11",LEFT(BD[[#This Row],[REGIMEN]], 1) &amp; LEFT(RIGHT(BD[[#This Row],[REGIMEN]], LEN(BD[[#This Row],[REGIMEN]]) - FIND(" ", BD[[#This Row],[REGIMEN]])), 1),"")</f>
        <v/>
      </c>
      <c r="H315" s="54">
        <f>IF(MID(BD[[#This Row],[Suc - Tipo - Nro]],8,2)="11",TRIM(RIGHT(SUBSTITUTE(BD[[#This Row],[Glosa / Proveedor]]," ",REPT(" ",LEN(BD[[#This Row],[Glosa / Proveedor]]))),LEN(BD[[#This Row],[Glosa / Proveedor]])*2)),"")</f>
        <v/>
      </c>
      <c r="I315" s="33" t="inlineStr">
        <is>
          <t>Generacion de Planilla Normal EMPLEADO ESTABLE</t>
        </is>
      </c>
      <c r="J315" s="35" t="n">
        <v>95</v>
      </c>
      <c r="K315" s="36">
        <f>IF('BD6'!J315=90,"AGUA",IF('BD6'!J315=91,"ALCANTARILLADO",IF('BD6'!J315=93,"ALCANTARILLADO",IF('BD6'!J315=95,"ADMIN",IF('BD6'!J315=96,"COMERCIAL","G_Finan")))))</f>
        <v/>
      </c>
      <c r="L315" s="40" t="n">
        <v>120</v>
      </c>
      <c r="M315" s="37" t="n"/>
      <c r="N315" s="51" t="n"/>
      <c r="O315" s="51" t="n"/>
    </row>
    <row r="316">
      <c r="A316" s="10">
        <f>IFERROR(VLOOKUP(BD[[#This Row],[BK]],DICT[[EEFF]:[Ppto]],2,FALSE),"No Encontrado")</f>
        <v/>
      </c>
      <c r="B316" s="54">
        <f>MID(BD[[#This Row],[SUC]],2,1)&amp;"-"&amp;BD[[#This Row],[CC]]&amp;"-"&amp;BD[[#This Row],[REGI_RES]]&amp;"-"&amp;MID(BD[[#This Row],[CTA]],1,9)</f>
        <v/>
      </c>
      <c r="C316" t="inlineStr">
        <is>
          <t>621110000 - REMUNERACION BASICA</t>
        </is>
      </c>
      <c r="D316" s="54">
        <f>TRIM(MID('BD6'!E316,3,2))</f>
        <v/>
      </c>
      <c r="E316" s="33" t="inlineStr">
        <is>
          <t xml:space="preserve">  01 - 11 - 1</t>
        </is>
      </c>
      <c r="F316" s="34" t="n">
        <v>45919</v>
      </c>
      <c r="G316" s="54">
        <f>IF(MID(BD[[#This Row],[Suc - Tipo - Nro]],8,2)="11",LEFT(BD[[#This Row],[REGIMEN]], 1) &amp; LEFT(RIGHT(BD[[#This Row],[REGIMEN]], LEN(BD[[#This Row],[REGIMEN]]) - FIND(" ", BD[[#This Row],[REGIMEN]])), 1),"")</f>
        <v/>
      </c>
      <c r="H316" s="54">
        <f>IF(MID(BD[[#This Row],[Suc - Tipo - Nro]],8,2)="11",TRIM(RIGHT(SUBSTITUTE(BD[[#This Row],[Glosa / Proveedor]]," ",REPT(" ",LEN(BD[[#This Row],[Glosa / Proveedor]]))),LEN(BD[[#This Row],[Glosa / Proveedor]])*2)),"")</f>
        <v/>
      </c>
      <c r="I316" s="33" t="inlineStr">
        <is>
          <t>Generacion de Planilla Normal EMPLEADO ESTABLE</t>
        </is>
      </c>
      <c r="J316" s="35" t="n">
        <v>95</v>
      </c>
      <c r="K316" s="36">
        <f>IF('BD6'!J316=90,"AGUA",IF('BD6'!J316=91,"ALCANTARILLADO",IF('BD6'!J316=93,"ALCANTARILLADO",IF('BD6'!J316=95,"ADMIN",IF('BD6'!J316=96,"COMERCIAL","G_Finan")))))</f>
        <v/>
      </c>
      <c r="L316" s="40" t="n">
        <v>120</v>
      </c>
      <c r="M316" s="37" t="n"/>
      <c r="N316" s="51" t="n"/>
      <c r="O316" s="51" t="n"/>
    </row>
    <row r="317">
      <c r="A317" s="42">
        <f>IFERROR(VLOOKUP(BD[[#This Row],[BK]],DICT[[EEFF]:[Ppto]],2,FALSE),"No Encontrado")</f>
        <v/>
      </c>
      <c r="B317">
        <f>MID(BD[[#This Row],[SUC]],2,1)&amp;"-"&amp;BD[[#This Row],[CC]]&amp;"-"&amp;BD[[#This Row],[REGI_RES]]&amp;"-"&amp;MID(BD[[#This Row],[CTA]],1,9)</f>
        <v/>
      </c>
      <c r="C317" t="inlineStr">
        <is>
          <t>621110000 - REMUNERACION BASICA</t>
        </is>
      </c>
      <c r="D317">
        <f>TRIM(MID('BD6'!E317,3,2))</f>
        <v/>
      </c>
      <c r="E317" s="33" t="inlineStr">
        <is>
          <t xml:space="preserve">  01 - 11 - 1</t>
        </is>
      </c>
      <c r="F317" s="32" t="n">
        <v>45919</v>
      </c>
      <c r="G317">
        <f>IF(MID(BD[[#This Row],[Suc - Tipo - Nro]],8,2)="11",LEFT(BD[[#This Row],[REGIMEN]], 1) &amp; LEFT(RIGHT(BD[[#This Row],[REGIMEN]], LEN(BD[[#This Row],[REGIMEN]]) - FIND(" ", BD[[#This Row],[REGIMEN]])), 1),"")</f>
        <v/>
      </c>
      <c r="H317">
        <f>IF(MID(BD[[#This Row],[Suc - Tipo - Nro]],8,2)="11",TRIM(RIGHT(SUBSTITUTE(BD[[#This Row],[Glosa / Proveedor]]," ",REPT(" ",LEN(BD[[#This Row],[Glosa / Proveedor]]))),LEN(BD[[#This Row],[Glosa / Proveedor]])*2)),"")</f>
        <v/>
      </c>
      <c r="I317" s="31" t="inlineStr">
        <is>
          <t>Generacion de Planilla Normal EMPLEADO ESTABLE</t>
        </is>
      </c>
      <c r="J317" s="38" t="n">
        <v>95</v>
      </c>
      <c r="K317" s="22">
        <f>IF('BD6'!J317=90,"AGUA",IF('BD6'!J317=91,"ALCANTARILLADO",IF('BD6'!J317=93,"ALCANTARILLADO",IF('BD6'!J317=95,"ADMIN",IF('BD6'!J317=96,"COMERCIAL","G_Finan")))))</f>
        <v/>
      </c>
      <c r="L317" s="49" t="n">
        <v>600</v>
      </c>
      <c r="M317" s="37" t="n"/>
      <c r="N317" s="51" t="n"/>
      <c r="O317" s="51" t="n"/>
    </row>
    <row r="318">
      <c r="A318">
        <f>IFERROR(VLOOKUP(BD[[#This Row],[BK]],DICT[[EEFF]:[Ppto]],2,FALSE),"No Encontrado")</f>
        <v/>
      </c>
      <c r="B318">
        <f>MID(BD[[#This Row],[SUC]],2,1)&amp;"-"&amp;BD[[#This Row],[CC]]&amp;"-"&amp;BD[[#This Row],[REGI_RES]]&amp;"-"&amp;MID(BD[[#This Row],[CTA]],1,9)</f>
        <v/>
      </c>
      <c r="C318" t="inlineStr">
        <is>
          <t>621110000 - REMUNERACION BASICA</t>
        </is>
      </c>
      <c r="D318">
        <f>TRIM(MID('BD6'!E318,3,2))</f>
        <v/>
      </c>
      <c r="E318" s="33" t="inlineStr">
        <is>
          <t xml:space="preserve">  01 - 11 - 1</t>
        </is>
      </c>
      <c r="F318" s="32" t="n">
        <v>45919</v>
      </c>
      <c r="G318">
        <f>IF(MID(BD[[#This Row],[Suc - Tipo - Nro]],8,2)="11",LEFT(BD[[#This Row],[REGIMEN]], 1) &amp; LEFT(RIGHT(BD[[#This Row],[REGIMEN]], LEN(BD[[#This Row],[REGIMEN]]) - FIND(" ", BD[[#This Row],[REGIMEN]])), 1),"")</f>
        <v/>
      </c>
      <c r="H318">
        <f>IF(MID(BD[[#This Row],[Suc - Tipo - Nro]],8,2)="11",TRIM(RIGHT(SUBSTITUTE(BD[[#This Row],[Glosa / Proveedor]]," ",REPT(" ",LEN(BD[[#This Row],[Glosa / Proveedor]]))),LEN(BD[[#This Row],[Glosa / Proveedor]])*2)),"")</f>
        <v/>
      </c>
      <c r="I318" s="31" t="inlineStr">
        <is>
          <t>Generacion de Planilla Normal EMPLEADO ESTABLE</t>
        </is>
      </c>
      <c r="J318" s="38" t="n">
        <v>95</v>
      </c>
      <c r="K318" s="22">
        <f>IF('BD6'!J318=90,"AGUA",IF('BD6'!J318=91,"ALCANTARILLADO",IF('BD6'!J318=93,"ALCANTARILLADO",IF('BD6'!J318=95,"ADMIN",IF('BD6'!J318=96,"COMERCIAL","G_Finan")))))</f>
        <v/>
      </c>
      <c r="L318" s="49" t="n">
        <v>120</v>
      </c>
      <c r="M318" s="37" t="n"/>
      <c r="N318" s="51" t="n"/>
      <c r="O318" s="51" t="n"/>
    </row>
    <row r="319">
      <c r="A319" s="10">
        <f>IFERROR(VLOOKUP(BD[[#This Row],[BK]],DICT[[EEFF]:[Ppto]],2,FALSE),"No Encontrado")</f>
        <v/>
      </c>
      <c r="B319" s="54">
        <f>MID(BD[[#This Row],[SUC]],2,1)&amp;"-"&amp;BD[[#This Row],[CC]]&amp;"-"&amp;BD[[#This Row],[REGI_RES]]&amp;"-"&amp;MID(BD[[#This Row],[CTA]],1,9)</f>
        <v/>
      </c>
      <c r="C319" t="inlineStr">
        <is>
          <t>621110000 - REMUNERACION BASICA</t>
        </is>
      </c>
      <c r="D319" s="54">
        <f>TRIM(MID('BD6'!E319,3,2))</f>
        <v/>
      </c>
      <c r="E319" s="33" t="inlineStr">
        <is>
          <t xml:space="preserve">  01 - 11 - 1</t>
        </is>
      </c>
      <c r="F319" s="34" t="n">
        <v>45919</v>
      </c>
      <c r="G319" s="54">
        <f>IF(MID(BD[[#This Row],[Suc - Tipo - Nro]],8,2)="11",LEFT(BD[[#This Row],[REGIMEN]], 1) &amp; LEFT(RIGHT(BD[[#This Row],[REGIMEN]], LEN(BD[[#This Row],[REGIMEN]]) - FIND(" ", BD[[#This Row],[REGIMEN]])), 1),"")</f>
        <v/>
      </c>
      <c r="H319" s="54">
        <f>IF(MID(BD[[#This Row],[Suc - Tipo - Nro]],8,2)="11",TRIM(RIGHT(SUBSTITUTE(BD[[#This Row],[Glosa / Proveedor]]," ",REPT(" ",LEN(BD[[#This Row],[Glosa / Proveedor]]))),LEN(BD[[#This Row],[Glosa / Proveedor]])*2)),"")</f>
        <v/>
      </c>
      <c r="I319" s="33" t="inlineStr">
        <is>
          <t>Generacion de Planilla Normal EMPLEADO ESTABLE</t>
        </is>
      </c>
      <c r="J319" s="35" t="n">
        <v>95</v>
      </c>
      <c r="K319" s="36">
        <f>IF('BD6'!J319=90,"AGUA",IF('BD6'!J319=91,"ALCANTARILLADO",IF('BD6'!J319=93,"ALCANTARILLADO",IF('BD6'!J319=95,"ADMIN",IF('BD6'!J319=96,"COMERCIAL","G_Finan")))))</f>
        <v/>
      </c>
      <c r="L319" s="40" t="n">
        <v>200</v>
      </c>
      <c r="M319" s="37" t="n"/>
      <c r="N319" s="51" t="n"/>
      <c r="O319" s="51" t="n"/>
    </row>
    <row r="320">
      <c r="A320" s="42">
        <f>IFERROR(VLOOKUP(BD[[#This Row],[BK]],DICT[[EEFF]:[Ppto]],2,FALSE),"No Encontrado")</f>
        <v/>
      </c>
      <c r="B320">
        <f>MID(BD[[#This Row],[SUC]],2,1)&amp;"-"&amp;BD[[#This Row],[CC]]&amp;"-"&amp;BD[[#This Row],[REGI_RES]]&amp;"-"&amp;MID(BD[[#This Row],[CTA]],1,9)</f>
        <v/>
      </c>
      <c r="C320" t="inlineStr">
        <is>
          <t>621110000 - REMUNERACION BASICA</t>
        </is>
      </c>
      <c r="D320">
        <f>TRIM(MID('BD6'!E320,3,2))</f>
        <v/>
      </c>
      <c r="E320" s="33" t="inlineStr">
        <is>
          <t xml:space="preserve">  01 - 11 - 1</t>
        </is>
      </c>
      <c r="F320" s="32" t="n">
        <v>45919</v>
      </c>
      <c r="G320">
        <f>IF(MID(BD[[#This Row],[Suc - Tipo - Nro]],8,2)="11",LEFT(BD[[#This Row],[REGIMEN]], 1) &amp; LEFT(RIGHT(BD[[#This Row],[REGIMEN]], LEN(BD[[#This Row],[REGIMEN]]) - FIND(" ", BD[[#This Row],[REGIMEN]])), 1),"")</f>
        <v/>
      </c>
      <c r="H320">
        <f>IF(MID(BD[[#This Row],[Suc - Tipo - Nro]],8,2)="11",TRIM(RIGHT(SUBSTITUTE(BD[[#This Row],[Glosa / Proveedor]]," ",REPT(" ",LEN(BD[[#This Row],[Glosa / Proveedor]]))),LEN(BD[[#This Row],[Glosa / Proveedor]])*2)),"")</f>
        <v/>
      </c>
      <c r="I320" s="31" t="inlineStr">
        <is>
          <t>Generacion de Planilla Normal EMPLEADO ESTABLE</t>
        </is>
      </c>
      <c r="J320" s="38" t="n">
        <v>90</v>
      </c>
      <c r="K320" s="22">
        <f>IF('BD6'!J320=90,"AGUA",IF('BD6'!J320=91,"ALCANTARILLADO",IF('BD6'!J320=93,"ALCANTARILLADO",IF('BD6'!J320=95,"ADMIN",IF('BD6'!J320=96,"COMERCIAL","G_Finan")))))</f>
        <v/>
      </c>
      <c r="L320" s="49" t="n">
        <v>1643</v>
      </c>
      <c r="M320" s="37" t="n"/>
      <c r="N320" s="51" t="n"/>
      <c r="O320" s="51" t="n"/>
    </row>
    <row r="321">
      <c r="A321" s="10">
        <f>IFERROR(VLOOKUP(BD[[#This Row],[BK]],DICT[[EEFF]:[Ppto]],2,FALSE),"No Encontrado")</f>
        <v/>
      </c>
      <c r="B321" s="54">
        <f>MID(BD[[#This Row],[SUC]],2,1)&amp;"-"&amp;BD[[#This Row],[CC]]&amp;"-"&amp;BD[[#This Row],[REGI_RES]]&amp;"-"&amp;MID(BD[[#This Row],[CTA]],1,9)</f>
        <v/>
      </c>
      <c r="C321" t="inlineStr">
        <is>
          <t>621110000 - REMUNERACION BASICA</t>
        </is>
      </c>
      <c r="D321" s="54">
        <f>TRIM(MID('BD6'!E321,3,2))</f>
        <v/>
      </c>
      <c r="E321" s="33" t="inlineStr">
        <is>
          <t xml:space="preserve">  01 - 11 - 1</t>
        </is>
      </c>
      <c r="F321" s="34" t="n">
        <v>45919</v>
      </c>
      <c r="G321" s="54">
        <f>IF(MID(BD[[#This Row],[Suc - Tipo - Nro]],8,2)="11",LEFT(BD[[#This Row],[REGIMEN]], 1) &amp; LEFT(RIGHT(BD[[#This Row],[REGIMEN]], LEN(BD[[#This Row],[REGIMEN]]) - FIND(" ", BD[[#This Row],[REGIMEN]])), 1),"")</f>
        <v/>
      </c>
      <c r="H321" s="54">
        <f>IF(MID(BD[[#This Row],[Suc - Tipo - Nro]],8,2)="11",TRIM(RIGHT(SUBSTITUTE(BD[[#This Row],[Glosa / Proveedor]]," ",REPT(" ",LEN(BD[[#This Row],[Glosa / Proveedor]]))),LEN(BD[[#This Row],[Glosa / Proveedor]])*2)),"")</f>
        <v/>
      </c>
      <c r="I321" s="33" t="inlineStr">
        <is>
          <t>Generacion de Planilla Normal EMPLEADO ESTABLE</t>
        </is>
      </c>
      <c r="J321" s="35" t="n">
        <v>90</v>
      </c>
      <c r="K321" s="36">
        <f>IF('BD6'!J321=90,"AGUA",IF('BD6'!J321=91,"ALCANTARILLADO",IF('BD6'!J321=93,"ALCANTARILLADO",IF('BD6'!J321=95,"ADMIN",IF('BD6'!J321=96,"COMERCIAL","G_Finan")))))</f>
        <v/>
      </c>
      <c r="L321" s="40" t="n">
        <v>2543</v>
      </c>
      <c r="M321" s="37" t="n"/>
      <c r="N321" s="51" t="n"/>
      <c r="O321" s="51" t="n"/>
    </row>
    <row r="322">
      <c r="A322" s="42">
        <f>IFERROR(VLOOKUP(BD[[#This Row],[BK]],DICT[[EEFF]:[Ppto]],2,FALSE),"No Encontrado")</f>
        <v/>
      </c>
      <c r="B322">
        <f>MID(BD[[#This Row],[SUC]],2,1)&amp;"-"&amp;BD[[#This Row],[CC]]&amp;"-"&amp;BD[[#This Row],[REGI_RES]]&amp;"-"&amp;MID(BD[[#This Row],[CTA]],1,9)</f>
        <v/>
      </c>
      <c r="C322" t="inlineStr">
        <is>
          <t>621110000 - REMUNERACION BASICA</t>
        </is>
      </c>
      <c r="D322">
        <f>TRIM(MID('BD6'!E322,3,2))</f>
        <v/>
      </c>
      <c r="E322" s="33" t="inlineStr">
        <is>
          <t xml:space="preserve">  01 - 11 - 1</t>
        </is>
      </c>
      <c r="F322" s="32" t="n">
        <v>45919</v>
      </c>
      <c r="G322">
        <f>IF(MID(BD[[#This Row],[Suc - Tipo - Nro]],8,2)="11",LEFT(BD[[#This Row],[REGIMEN]], 1) &amp; LEFT(RIGHT(BD[[#This Row],[REGIMEN]], LEN(BD[[#This Row],[REGIMEN]]) - FIND(" ", BD[[#This Row],[REGIMEN]])), 1),"")</f>
        <v/>
      </c>
      <c r="H322">
        <f>IF(MID(BD[[#This Row],[Suc - Tipo - Nro]],8,2)="11",TRIM(RIGHT(SUBSTITUTE(BD[[#This Row],[Glosa / Proveedor]]," ",REPT(" ",LEN(BD[[#This Row],[Glosa / Proveedor]]))),LEN(BD[[#This Row],[Glosa / Proveedor]])*2)),"")</f>
        <v/>
      </c>
      <c r="I322" s="31" t="inlineStr">
        <is>
          <t>Generacion de Planilla Normal EMPLEADO ESTABLE</t>
        </is>
      </c>
      <c r="J322" s="38" t="n">
        <v>95</v>
      </c>
      <c r="K322" s="22">
        <f>IF('BD6'!J322=90,"AGUA",IF('BD6'!J322=91,"ALCANTARILLADO",IF('BD6'!J322=93,"ALCANTARILLADO",IF('BD6'!J322=95,"ADMIN",IF('BD6'!J322=96,"COMERCIAL","G_Finan")))))</f>
        <v/>
      </c>
      <c r="L322" s="49" t="n">
        <v>3963.5</v>
      </c>
      <c r="M322" s="37" t="n"/>
      <c r="N322" s="51" t="n"/>
      <c r="O322" s="51" t="n"/>
    </row>
    <row r="323">
      <c r="A323" s="10">
        <f>IFERROR(VLOOKUP(BD[[#This Row],[BK]],DICT[[EEFF]:[Ppto]],2,FALSE),"No Encontrado")</f>
        <v/>
      </c>
      <c r="B323" s="54">
        <f>MID(BD[[#This Row],[SUC]],2,1)&amp;"-"&amp;BD[[#This Row],[CC]]&amp;"-"&amp;BD[[#This Row],[REGI_RES]]&amp;"-"&amp;MID(BD[[#This Row],[CTA]],1,9)</f>
        <v/>
      </c>
      <c r="C323" t="inlineStr">
        <is>
          <t>621110000 - REMUNERACION BASICA</t>
        </is>
      </c>
      <c r="D323" s="54">
        <f>TRIM(MID('BD6'!E323,3,2))</f>
        <v/>
      </c>
      <c r="E323" s="33" t="inlineStr">
        <is>
          <t xml:space="preserve">  01 - 11 - 1</t>
        </is>
      </c>
      <c r="F323" s="34" t="n">
        <v>45919</v>
      </c>
      <c r="G323" s="54">
        <f>IF(MID(BD[[#This Row],[Suc - Tipo - Nro]],8,2)="11",LEFT(BD[[#This Row],[REGIMEN]], 1) &amp; LEFT(RIGHT(BD[[#This Row],[REGIMEN]], LEN(BD[[#This Row],[REGIMEN]]) - FIND(" ", BD[[#This Row],[REGIMEN]])), 1),"")</f>
        <v/>
      </c>
      <c r="H323" s="54">
        <f>IF(MID(BD[[#This Row],[Suc - Tipo - Nro]],8,2)="11",TRIM(RIGHT(SUBSTITUTE(BD[[#This Row],[Glosa / Proveedor]]," ",REPT(" ",LEN(BD[[#This Row],[Glosa / Proveedor]]))),LEN(BD[[#This Row],[Glosa / Proveedor]])*2)),"")</f>
        <v/>
      </c>
      <c r="I323" s="33" t="inlineStr">
        <is>
          <t>Generacion de Planilla Normal EMPLEADO ESTABLE</t>
        </is>
      </c>
      <c r="J323" s="35" t="n">
        <v>95</v>
      </c>
      <c r="K323" s="36">
        <f>IF('BD6'!J323=90,"AGUA",IF('BD6'!J323=91,"ALCANTARILLADO",IF('BD6'!J323=93,"ALCANTARILLADO",IF('BD6'!J323=95,"ADMIN",IF('BD6'!J323=96,"COMERCIAL","G_Finan")))))</f>
        <v/>
      </c>
      <c r="L323" s="40" t="n">
        <v>2965</v>
      </c>
      <c r="M323" s="40" t="n"/>
      <c r="N323" s="51" t="n"/>
      <c r="O323" s="51" t="n"/>
    </row>
    <row r="324">
      <c r="A324" s="10">
        <f>IFERROR(VLOOKUP(BD[[#This Row],[BK]],DICT[[EEFF]:[Ppto]],2,FALSE),"No Encontrado")</f>
        <v/>
      </c>
      <c r="B324" s="54">
        <f>MID(BD[[#This Row],[SUC]],2,1)&amp;"-"&amp;BD[[#This Row],[CC]]&amp;"-"&amp;BD[[#This Row],[REGI_RES]]&amp;"-"&amp;MID(BD[[#This Row],[CTA]],1,9)</f>
        <v/>
      </c>
      <c r="C324" t="inlineStr">
        <is>
          <t>621110000 - REMUNERACION BASICA</t>
        </is>
      </c>
      <c r="D324" s="54">
        <f>TRIM(MID('BD6'!E324,3,2))</f>
        <v/>
      </c>
      <c r="E324" s="33" t="inlineStr">
        <is>
          <t xml:space="preserve">  01 - 11 - 1</t>
        </is>
      </c>
      <c r="F324" s="34" t="n">
        <v>45919</v>
      </c>
      <c r="G324" s="54">
        <f>IF(MID(BD[[#This Row],[Suc - Tipo - Nro]],8,2)="11",LEFT(BD[[#This Row],[REGIMEN]], 1) &amp; LEFT(RIGHT(BD[[#This Row],[REGIMEN]], LEN(BD[[#This Row],[REGIMEN]]) - FIND(" ", BD[[#This Row],[REGIMEN]])), 1),"")</f>
        <v/>
      </c>
      <c r="H324" s="54">
        <f>IF(MID(BD[[#This Row],[Suc - Tipo - Nro]],8,2)="11",TRIM(RIGHT(SUBSTITUTE(BD[[#This Row],[Glosa / Proveedor]]," ",REPT(" ",LEN(BD[[#This Row],[Glosa / Proveedor]]))),LEN(BD[[#This Row],[Glosa / Proveedor]])*2)),"")</f>
        <v/>
      </c>
      <c r="I324" s="33" t="inlineStr">
        <is>
          <t>Generacion de Planilla Normal EMPLEADO ESTABLE</t>
        </is>
      </c>
      <c r="J324" s="35" t="n">
        <v>90</v>
      </c>
      <c r="K324" s="36">
        <f>IF('BD6'!J324=90,"AGUA",IF('BD6'!J324=91,"ALCANTARILLADO",IF('BD6'!J324=93,"ALCANTARILLADO",IF('BD6'!J324=95,"ADMIN",IF('BD6'!J324=96,"COMERCIAL","G_Finan")))))</f>
        <v/>
      </c>
      <c r="L324" s="40" t="n">
        <v>763</v>
      </c>
      <c r="M324" s="37" t="n"/>
      <c r="N324" s="51" t="n"/>
      <c r="O324" s="51" t="n"/>
    </row>
    <row r="325">
      <c r="A325" s="10">
        <f>IFERROR(VLOOKUP(BD[[#This Row],[BK]],DICT[[EEFF]:[Ppto]],2,FALSE),"No Encontrado")</f>
        <v/>
      </c>
      <c r="B325" s="54">
        <f>MID(BD[[#This Row],[SUC]],2,1)&amp;"-"&amp;BD[[#This Row],[CC]]&amp;"-"&amp;BD[[#This Row],[REGI_RES]]&amp;"-"&amp;MID(BD[[#This Row],[CTA]],1,9)</f>
        <v/>
      </c>
      <c r="C325" t="inlineStr">
        <is>
          <t>621110000 - REMUNERACION BASICA</t>
        </is>
      </c>
      <c r="D325" s="54">
        <f>TRIM(MID('BD6'!E325,3,2))</f>
        <v/>
      </c>
      <c r="E325" s="33" t="inlineStr">
        <is>
          <t xml:space="preserve">  01 - 11 - 1</t>
        </is>
      </c>
      <c r="F325" s="34" t="n">
        <v>45919</v>
      </c>
      <c r="G325" s="54">
        <f>IF(MID(BD[[#This Row],[Suc - Tipo - Nro]],8,2)="11",LEFT(BD[[#This Row],[REGIMEN]], 1) &amp; LEFT(RIGHT(BD[[#This Row],[REGIMEN]], LEN(BD[[#This Row],[REGIMEN]]) - FIND(" ", BD[[#This Row],[REGIMEN]])), 1),"")</f>
        <v/>
      </c>
      <c r="H325" s="54">
        <f>IF(MID(BD[[#This Row],[Suc - Tipo - Nro]],8,2)="11",TRIM(RIGHT(SUBSTITUTE(BD[[#This Row],[Glosa / Proveedor]]," ",REPT(" ",LEN(BD[[#This Row],[Glosa / Proveedor]]))),LEN(BD[[#This Row],[Glosa / Proveedor]])*2)),"")</f>
        <v/>
      </c>
      <c r="I325" s="33" t="inlineStr">
        <is>
          <t>Generacion de Planilla Normal EMPLEADO ESTABLE</t>
        </is>
      </c>
      <c r="J325" s="35" t="n">
        <v>90</v>
      </c>
      <c r="K325" s="36">
        <f>IF('BD6'!J325=90,"AGUA",IF('BD6'!J325=91,"ALCANTARILLADO",IF('BD6'!J325=93,"ALCANTARILLADO",IF('BD6'!J325=95,"ADMIN",IF('BD6'!J325=96,"COMERCIAL","G_Finan")))))</f>
        <v/>
      </c>
      <c r="L325" s="40" t="n">
        <v>8114.95</v>
      </c>
      <c r="M325" s="37" t="n"/>
      <c r="N325" s="51" t="n"/>
      <c r="O325" s="51" t="n"/>
    </row>
    <row r="326">
      <c r="A326" s="10">
        <f>IFERROR(VLOOKUP(BD[[#This Row],[BK]],DICT[[EEFF]:[Ppto]],2,FALSE),"No Encontrado")</f>
        <v/>
      </c>
      <c r="B326" s="54">
        <f>MID(BD[[#This Row],[SUC]],2,1)&amp;"-"&amp;BD[[#This Row],[CC]]&amp;"-"&amp;BD[[#This Row],[REGI_RES]]&amp;"-"&amp;MID(BD[[#This Row],[CTA]],1,9)</f>
        <v/>
      </c>
      <c r="C326" t="inlineStr">
        <is>
          <t>621110000 - REMUNERACION BASICA</t>
        </is>
      </c>
      <c r="D326" s="54">
        <f>TRIM(MID('BD6'!E326,3,2))</f>
        <v/>
      </c>
      <c r="E326" s="33" t="inlineStr">
        <is>
          <t xml:space="preserve">  01 - 11 - 1</t>
        </is>
      </c>
      <c r="F326" s="34" t="n">
        <v>45919</v>
      </c>
      <c r="G326" s="54">
        <f>IF(MID(BD[[#This Row],[Suc - Tipo - Nro]],8,2)="11",LEFT(BD[[#This Row],[REGIMEN]], 1) &amp; LEFT(RIGHT(BD[[#This Row],[REGIMEN]], LEN(BD[[#This Row],[REGIMEN]]) - FIND(" ", BD[[#This Row],[REGIMEN]])), 1),"")</f>
        <v/>
      </c>
      <c r="H326" s="54">
        <f>IF(MID(BD[[#This Row],[Suc - Tipo - Nro]],8,2)="11",TRIM(RIGHT(SUBSTITUTE(BD[[#This Row],[Glosa / Proveedor]]," ",REPT(" ",LEN(BD[[#This Row],[Glosa / Proveedor]]))),LEN(BD[[#This Row],[Glosa / Proveedor]])*2)),"")</f>
        <v/>
      </c>
      <c r="I326" s="33" t="inlineStr">
        <is>
          <t>Generacion de Planilla Normal EMPLEADO ESTABLE</t>
        </is>
      </c>
      <c r="J326" s="35" t="n">
        <v>90</v>
      </c>
      <c r="K326" s="36">
        <f>IF('BD6'!J326=90,"AGUA",IF('BD6'!J326=91,"ALCANTARILLADO",IF('BD6'!J326=93,"ALCANTARILLADO",IF('BD6'!J326=95,"ADMIN",IF('BD6'!J326=96,"COMERCIAL","G_Finan")))))</f>
        <v/>
      </c>
      <c r="L326" s="40" t="n">
        <v>1893</v>
      </c>
      <c r="M326" s="37" t="n"/>
      <c r="N326" s="51" t="n"/>
      <c r="O326" s="51" t="n"/>
    </row>
    <row r="327">
      <c r="A327" s="42">
        <f>IFERROR(VLOOKUP(BD[[#This Row],[BK]],DICT[[EEFF]:[Ppto]],2,FALSE),"No Encontrado")</f>
        <v/>
      </c>
      <c r="B327">
        <f>MID(BD[[#This Row],[SUC]],2,1)&amp;"-"&amp;BD[[#This Row],[CC]]&amp;"-"&amp;BD[[#This Row],[REGI_RES]]&amp;"-"&amp;MID(BD[[#This Row],[CTA]],1,9)</f>
        <v/>
      </c>
      <c r="C327" t="inlineStr">
        <is>
          <t>621110000 - REMUNERACION BASICA</t>
        </is>
      </c>
      <c r="D327">
        <f>TRIM(MID('BD6'!E327,3,2))</f>
        <v/>
      </c>
      <c r="E327" s="33" t="inlineStr">
        <is>
          <t xml:space="preserve">  01 - 11 - 1</t>
        </is>
      </c>
      <c r="F327" s="32" t="n">
        <v>45919</v>
      </c>
      <c r="G327">
        <f>IF(MID(BD[[#This Row],[Suc - Tipo - Nro]],8,2)="11",LEFT(BD[[#This Row],[REGIMEN]], 1) &amp; LEFT(RIGHT(BD[[#This Row],[REGIMEN]], LEN(BD[[#This Row],[REGIMEN]]) - FIND(" ", BD[[#This Row],[REGIMEN]])), 1),"")</f>
        <v/>
      </c>
      <c r="H327">
        <f>IF(MID(BD[[#This Row],[Suc - Tipo - Nro]],8,2)="11",TRIM(RIGHT(SUBSTITUTE(BD[[#This Row],[Glosa / Proveedor]]," ",REPT(" ",LEN(BD[[#This Row],[Glosa / Proveedor]]))),LEN(BD[[#This Row],[Glosa / Proveedor]])*2)),"")</f>
        <v/>
      </c>
      <c r="I327" s="31" t="inlineStr">
        <is>
          <t>Generacion de Planilla Normal EMPLEADO ESTABLE</t>
        </is>
      </c>
      <c r="J327" s="38" t="n">
        <v>90</v>
      </c>
      <c r="K327" s="22">
        <f>IF('BD6'!J327=90,"AGUA",IF('BD6'!J327=91,"ALCANTARILLADO",IF('BD6'!J327=93,"ALCANTARILLADO",IF('BD6'!J327=95,"ADMIN",IF('BD6'!J327=96,"COMERCIAL","G_Finan")))))</f>
        <v/>
      </c>
      <c r="L327" s="49" t="n">
        <v>800</v>
      </c>
      <c r="M327" s="37" t="n"/>
      <c r="N327" s="51" t="n"/>
      <c r="O327" s="51" t="n"/>
    </row>
    <row r="328">
      <c r="A328" s="39">
        <f>IFERROR(VLOOKUP(BD[[#This Row],[BK]],DICT[[EEFF]:[Ppto]],2,FALSE),"No Encontrado")</f>
        <v/>
      </c>
      <c r="B328">
        <f>MID(BD[[#This Row],[SUC]],2,1)&amp;"-"&amp;BD[[#This Row],[CC]]&amp;"-"&amp;BD[[#This Row],[REGI_RES]]&amp;"-"&amp;MID(BD[[#This Row],[CTA]],1,9)</f>
        <v/>
      </c>
      <c r="C328" t="inlineStr">
        <is>
          <t>621110000 - REMUNERACION BASICA</t>
        </is>
      </c>
      <c r="D328">
        <f>TRIM(MID('BD6'!E328,3,2))</f>
        <v/>
      </c>
      <c r="E328" s="33" t="inlineStr">
        <is>
          <t xml:space="preserve">  01 - 11 - 1</t>
        </is>
      </c>
      <c r="F328" s="34" t="n">
        <v>45919</v>
      </c>
      <c r="G328">
        <f>IF(MID(BD[[#This Row],[Suc - Tipo - Nro]],8,2)="11",LEFT(BD[[#This Row],[REGIMEN]], 1) &amp; LEFT(RIGHT(BD[[#This Row],[REGIMEN]], LEN(BD[[#This Row],[REGIMEN]]) - FIND(" ", BD[[#This Row],[REGIMEN]])), 1),"")</f>
        <v/>
      </c>
      <c r="H328">
        <f>IF(MID(BD[[#This Row],[Suc - Tipo - Nro]],8,2)="11",TRIM(RIGHT(SUBSTITUTE(BD[[#This Row],[Glosa / Proveedor]]," ",REPT(" ",LEN(BD[[#This Row],[Glosa / Proveedor]]))),LEN(BD[[#This Row],[Glosa / Proveedor]])*2)),"")</f>
        <v/>
      </c>
      <c r="I328" s="33" t="inlineStr">
        <is>
          <t>Generacion de Planilla Normal EMPLEADO ESTABLE</t>
        </is>
      </c>
      <c r="J328" s="35" t="n">
        <v>95</v>
      </c>
      <c r="K328" s="22">
        <f>IF('BD6'!J328=90,"AGUA",IF('BD6'!J328=91,"ALCANTARILLADO",IF('BD6'!J328=93,"ALCANTARILLADO",IF('BD6'!J328=95,"ADMIN",IF('BD6'!J328=96,"COMERCIAL","G_Finan")))))</f>
        <v/>
      </c>
      <c r="L328" s="49" t="n">
        <v>1062</v>
      </c>
      <c r="M328" s="37" t="n"/>
      <c r="N328" s="51" t="n"/>
      <c r="O328" s="51" t="n"/>
    </row>
    <row r="329">
      <c r="A329" s="10">
        <f>IFERROR(VLOOKUP(BD[[#This Row],[BK]],DICT[[EEFF]:[Ppto]],2,FALSE),"No Encontrado")</f>
        <v/>
      </c>
      <c r="B329" s="54">
        <f>MID(BD[[#This Row],[SUC]],2,1)&amp;"-"&amp;BD[[#This Row],[CC]]&amp;"-"&amp;BD[[#This Row],[REGI_RES]]&amp;"-"&amp;MID(BD[[#This Row],[CTA]],1,9)</f>
        <v/>
      </c>
      <c r="C329" t="inlineStr">
        <is>
          <t>621110000 - REMUNERACION BASICA</t>
        </is>
      </c>
      <c r="D329" s="54">
        <f>TRIM(MID('BD6'!E329,3,2))</f>
        <v/>
      </c>
      <c r="E329" s="33" t="inlineStr">
        <is>
          <t xml:space="preserve">  01 - 11 - 1</t>
        </is>
      </c>
      <c r="F329" s="34" t="n">
        <v>45919</v>
      </c>
      <c r="G329" s="54">
        <f>IF(MID(BD[[#This Row],[Suc - Tipo - Nro]],8,2)="11",LEFT(BD[[#This Row],[REGIMEN]], 1) &amp; LEFT(RIGHT(BD[[#This Row],[REGIMEN]], LEN(BD[[#This Row],[REGIMEN]]) - FIND(" ", BD[[#This Row],[REGIMEN]])), 1),"")</f>
        <v/>
      </c>
      <c r="H329" s="54">
        <f>IF(MID(BD[[#This Row],[Suc - Tipo - Nro]],8,2)="11",TRIM(RIGHT(SUBSTITUTE(BD[[#This Row],[Glosa / Proveedor]]," ",REPT(" ",LEN(BD[[#This Row],[Glosa / Proveedor]]))),LEN(BD[[#This Row],[Glosa / Proveedor]])*2)),"")</f>
        <v/>
      </c>
      <c r="I329" s="33" t="inlineStr">
        <is>
          <t>Generacion de Planilla Normal EMPLEADO ESTABLE</t>
        </is>
      </c>
      <c r="J329" s="35" t="n">
        <v>95</v>
      </c>
      <c r="K329" s="36">
        <f>IF('BD6'!J329=90,"AGUA",IF('BD6'!J329=91,"ALCANTARILLADO",IF('BD6'!J329=93,"ALCANTARILLADO",IF('BD6'!J329=95,"ADMIN",IF('BD6'!J329=96,"COMERCIAL","G_Finan")))))</f>
        <v/>
      </c>
      <c r="L329" s="40" t="n">
        <v>1062</v>
      </c>
      <c r="M329" s="37" t="n"/>
      <c r="N329" s="51" t="n"/>
      <c r="O329" s="51" t="n"/>
    </row>
    <row r="330">
      <c r="A330">
        <f>IFERROR(VLOOKUP(BD[[#This Row],[BK]],DICT[[EEFF]:[Ppto]],2,FALSE),"No Encontrado")</f>
        <v/>
      </c>
      <c r="B330">
        <f>MID(BD[[#This Row],[SUC]],2,1)&amp;"-"&amp;BD[[#This Row],[CC]]&amp;"-"&amp;BD[[#This Row],[REGI_RES]]&amp;"-"&amp;MID(BD[[#This Row],[CTA]],1,9)</f>
        <v/>
      </c>
      <c r="C330" t="inlineStr">
        <is>
          <t>621110000 - REMUNERACION BASICA</t>
        </is>
      </c>
      <c r="D330">
        <f>TRIM(MID('BD6'!E330,3,2))</f>
        <v/>
      </c>
      <c r="E330" s="33" t="inlineStr">
        <is>
          <t xml:space="preserve">  01 - 11 - 1</t>
        </is>
      </c>
      <c r="F330" s="32" t="n">
        <v>45919</v>
      </c>
      <c r="G330">
        <f>IF(MID(BD[[#This Row],[Suc - Tipo - Nro]],8,2)="11",LEFT(BD[[#This Row],[REGIMEN]], 1) &amp; LEFT(RIGHT(BD[[#This Row],[REGIMEN]], LEN(BD[[#This Row],[REGIMEN]]) - FIND(" ", BD[[#This Row],[REGIMEN]])), 1),"")</f>
        <v/>
      </c>
      <c r="H330">
        <f>IF(MID(BD[[#This Row],[Suc - Tipo - Nro]],8,2)="11",TRIM(RIGHT(SUBSTITUTE(BD[[#This Row],[Glosa / Proveedor]]," ",REPT(" ",LEN(BD[[#This Row],[Glosa / Proveedor]]))),LEN(BD[[#This Row],[Glosa / Proveedor]])*2)),"")</f>
        <v/>
      </c>
      <c r="I330" s="31" t="inlineStr">
        <is>
          <t>Generacion de Planilla Normal EMPLEADO ESTABLE</t>
        </is>
      </c>
      <c r="J330" s="38" t="n">
        <v>95</v>
      </c>
      <c r="K330" s="22">
        <f>IF('BD6'!J330=90,"AGUA",IF('BD6'!J330=91,"ALCANTARILLADO",IF('BD6'!J330=93,"ALCANTARILLADO",IF('BD6'!J330=95,"ADMIN",IF('BD6'!J330=96,"COMERCIAL","G_Finan")))))</f>
        <v/>
      </c>
      <c r="L330" s="49" t="n">
        <v>100</v>
      </c>
      <c r="M330" s="37" t="n"/>
      <c r="N330" s="51" t="n"/>
      <c r="O330" s="51" t="n"/>
    </row>
    <row r="331">
      <c r="A331" s="39">
        <f>IFERROR(VLOOKUP(BD[[#This Row],[BK]],DICT[[EEFF]:[Ppto]],2,FALSE),"No Encontrado")</f>
        <v/>
      </c>
      <c r="B331">
        <f>MID(BD[[#This Row],[SUC]],2,1)&amp;"-"&amp;BD[[#This Row],[CC]]&amp;"-"&amp;BD[[#This Row],[REGI_RES]]&amp;"-"&amp;MID(BD[[#This Row],[CTA]],1,9)</f>
        <v/>
      </c>
      <c r="C331" t="inlineStr">
        <is>
          <t>621110000 - REMUNERACION BASICA</t>
        </is>
      </c>
      <c r="D331">
        <f>TRIM(MID('BD6'!E331,3,2))</f>
        <v/>
      </c>
      <c r="E331" s="33" t="inlineStr">
        <is>
          <t xml:space="preserve">  01 - 11 - 1</t>
        </is>
      </c>
      <c r="F331" s="34" t="n">
        <v>45919</v>
      </c>
      <c r="G331">
        <f>IF(MID(BD[[#This Row],[Suc - Tipo - Nro]],8,2)="11",LEFT(BD[[#This Row],[REGIMEN]], 1) &amp; LEFT(RIGHT(BD[[#This Row],[REGIMEN]], LEN(BD[[#This Row],[REGIMEN]]) - FIND(" ", BD[[#This Row],[REGIMEN]])), 1),"")</f>
        <v/>
      </c>
      <c r="H331">
        <f>IF(MID(BD[[#This Row],[Suc - Tipo - Nro]],8,2)="11",TRIM(RIGHT(SUBSTITUTE(BD[[#This Row],[Glosa / Proveedor]]," ",REPT(" ",LEN(BD[[#This Row],[Glosa / Proveedor]]))),LEN(BD[[#This Row],[Glosa / Proveedor]])*2)),"")</f>
        <v/>
      </c>
      <c r="I331" s="33" t="inlineStr">
        <is>
          <t>Generacion de Planilla Normal EMPLEADO ESTABLE</t>
        </is>
      </c>
      <c r="J331" s="35" t="n">
        <v>96</v>
      </c>
      <c r="K331" s="22">
        <f>IF('BD6'!J331=90,"AGUA",IF('BD6'!J331=91,"ALCANTARILLADO",IF('BD6'!J331=93,"ALCANTARILLADO",IF('BD6'!J331=95,"ADMIN",IF('BD6'!J331=96,"COMERCIAL","G_Finan")))))</f>
        <v/>
      </c>
      <c r="L331" s="49" t="n">
        <v>100</v>
      </c>
      <c r="M331" s="37" t="n"/>
      <c r="N331" s="51" t="n"/>
      <c r="O331" s="51" t="n"/>
    </row>
    <row r="332">
      <c r="A332" s="39">
        <f>IFERROR(VLOOKUP(BD[[#This Row],[BK]],DICT[[EEFF]:[Ppto]],2,FALSE),"No Encontrado")</f>
        <v/>
      </c>
      <c r="B332">
        <f>MID(BD[[#This Row],[SUC]],2,1)&amp;"-"&amp;BD[[#This Row],[CC]]&amp;"-"&amp;BD[[#This Row],[REGI_RES]]&amp;"-"&amp;MID(BD[[#This Row],[CTA]],1,9)</f>
        <v/>
      </c>
      <c r="C332" t="inlineStr">
        <is>
          <t>621110000 - REMUNERACION BASICA</t>
        </is>
      </c>
      <c r="D332">
        <f>TRIM(MID('BD6'!E332,3,2))</f>
        <v/>
      </c>
      <c r="E332" s="33" t="inlineStr">
        <is>
          <t xml:space="preserve">  01 - 11 - 1</t>
        </is>
      </c>
      <c r="F332" s="34" t="n">
        <v>45919</v>
      </c>
      <c r="G332">
        <f>IF(MID(BD[[#This Row],[Suc - Tipo - Nro]],8,2)="11",LEFT(BD[[#This Row],[REGIMEN]], 1) &amp; LEFT(RIGHT(BD[[#This Row],[REGIMEN]], LEN(BD[[#This Row],[REGIMEN]]) - FIND(" ", BD[[#This Row],[REGIMEN]])), 1),"")</f>
        <v/>
      </c>
      <c r="H332">
        <f>IF(MID(BD[[#This Row],[Suc - Tipo - Nro]],8,2)="11",TRIM(RIGHT(SUBSTITUTE(BD[[#This Row],[Glosa / Proveedor]]," ",REPT(" ",LEN(BD[[#This Row],[Glosa / Proveedor]]))),LEN(BD[[#This Row],[Glosa / Proveedor]])*2)),"")</f>
        <v/>
      </c>
      <c r="I332" s="33" t="inlineStr">
        <is>
          <t>Generacion de Planilla Normal EMPLEADO ESTABLE</t>
        </is>
      </c>
      <c r="J332" s="35" t="n">
        <v>95</v>
      </c>
      <c r="K332" s="22">
        <f>IF('BD6'!J332=90,"AGUA",IF('BD6'!J332=91,"ALCANTARILLADO",IF('BD6'!J332=93,"ALCANTARILLADO",IF('BD6'!J332=95,"ADMIN",IF('BD6'!J332=96,"COMERCIAL","G_Finan")))))</f>
        <v/>
      </c>
      <c r="L332" s="49" t="n">
        <v>120</v>
      </c>
      <c r="M332" s="37" t="n"/>
      <c r="N332" s="51" t="n"/>
      <c r="O332" s="51" t="n"/>
    </row>
    <row r="333">
      <c r="A333">
        <f>IFERROR(VLOOKUP(BD[[#This Row],[BK]],DICT[[EEFF]:[Ppto]],2,FALSE),"No Encontrado")</f>
        <v/>
      </c>
      <c r="B333">
        <f>MID(BD[[#This Row],[SUC]],2,1)&amp;"-"&amp;BD[[#This Row],[CC]]&amp;"-"&amp;BD[[#This Row],[REGI_RES]]&amp;"-"&amp;MID(BD[[#This Row],[CTA]],1,9)</f>
        <v/>
      </c>
      <c r="C333" t="inlineStr">
        <is>
          <t>621110000 - REMUNERACION BASICA</t>
        </is>
      </c>
      <c r="D333">
        <f>TRIM(MID('BD6'!E333,3,2))</f>
        <v/>
      </c>
      <c r="E333" s="33" t="inlineStr">
        <is>
          <t xml:space="preserve">  01 - 11 - 1</t>
        </is>
      </c>
      <c r="F333" s="32" t="n">
        <v>45919</v>
      </c>
      <c r="G333">
        <f>IF(MID(BD[[#This Row],[Suc - Tipo - Nro]],8,2)="11",LEFT(BD[[#This Row],[REGIMEN]], 1) &amp; LEFT(RIGHT(BD[[#This Row],[REGIMEN]], LEN(BD[[#This Row],[REGIMEN]]) - FIND(" ", BD[[#This Row],[REGIMEN]])), 1),"")</f>
        <v/>
      </c>
      <c r="H333">
        <f>IF(MID(BD[[#This Row],[Suc - Tipo - Nro]],8,2)="11",TRIM(RIGHT(SUBSTITUTE(BD[[#This Row],[Glosa / Proveedor]]," ",REPT(" ",LEN(BD[[#This Row],[Glosa / Proveedor]]))),LEN(BD[[#This Row],[Glosa / Proveedor]])*2)),"")</f>
        <v/>
      </c>
      <c r="I333" s="31" t="inlineStr">
        <is>
          <t>Generacion de Planilla Normal EMPLEADO ESTABLE</t>
        </is>
      </c>
      <c r="J333" s="38" t="n">
        <v>95</v>
      </c>
      <c r="K333" s="22">
        <f>IF('BD6'!J333=90,"AGUA",IF('BD6'!J333=91,"ALCANTARILLADO",IF('BD6'!J333=93,"ALCANTARILLADO",IF('BD6'!J333=95,"ADMIN",IF('BD6'!J333=96,"COMERCIAL","G_Finan")))))</f>
        <v/>
      </c>
      <c r="L333" s="49" t="n">
        <v>1298</v>
      </c>
      <c r="M333" s="37" t="n"/>
      <c r="N333" s="51" t="n"/>
      <c r="O333" s="51" t="n"/>
    </row>
    <row r="334">
      <c r="A334">
        <f>IFERROR(VLOOKUP(BD[[#This Row],[BK]],DICT[[EEFF]:[Ppto]],2,FALSE),"No Encontrado")</f>
        <v/>
      </c>
      <c r="B334">
        <f>MID(BD[[#This Row],[SUC]],2,1)&amp;"-"&amp;BD[[#This Row],[CC]]&amp;"-"&amp;BD[[#This Row],[REGI_RES]]&amp;"-"&amp;MID(BD[[#This Row],[CTA]],1,9)</f>
        <v/>
      </c>
      <c r="C334" t="inlineStr">
        <is>
          <t>621110000 - REMUNERACION BASICA</t>
        </is>
      </c>
      <c r="D334">
        <f>TRIM(MID('BD6'!E334,3,2))</f>
        <v/>
      </c>
      <c r="E334" s="33" t="inlineStr">
        <is>
          <t xml:space="preserve">  01 - 11 - 1</t>
        </is>
      </c>
      <c r="F334" s="32" t="n">
        <v>45919</v>
      </c>
      <c r="G334">
        <f>IF(MID(BD[[#This Row],[Suc - Tipo - Nro]],8,2)="11",LEFT(BD[[#This Row],[REGIMEN]], 1) &amp; LEFT(RIGHT(BD[[#This Row],[REGIMEN]], LEN(BD[[#This Row],[REGIMEN]]) - FIND(" ", BD[[#This Row],[REGIMEN]])), 1),"")</f>
        <v/>
      </c>
      <c r="H334">
        <f>IF(MID(BD[[#This Row],[Suc - Tipo - Nro]],8,2)="11",TRIM(RIGHT(SUBSTITUTE(BD[[#This Row],[Glosa / Proveedor]]," ",REPT(" ",LEN(BD[[#This Row],[Glosa / Proveedor]]))),LEN(BD[[#This Row],[Glosa / Proveedor]])*2)),"")</f>
        <v/>
      </c>
      <c r="I334" s="31" t="inlineStr">
        <is>
          <t>Generacion de Planilla Normal EMPLEADO ESTABLE</t>
        </is>
      </c>
      <c r="J334" s="38" t="n">
        <v>96</v>
      </c>
      <c r="K334" s="22">
        <f>IF('BD6'!J334=90,"AGUA",IF('BD6'!J334=91,"ALCANTARILLADO",IF('BD6'!J334=93,"ALCANTARILLADO",IF('BD6'!J334=95,"ADMIN",IF('BD6'!J334=96,"COMERCIAL","G_Finan")))))</f>
        <v/>
      </c>
      <c r="L334" s="49" t="n">
        <v>743</v>
      </c>
      <c r="M334" s="37" t="n"/>
      <c r="N334" s="51" t="n"/>
      <c r="O334" s="51" t="n"/>
    </row>
    <row r="335">
      <c r="A335">
        <f>IFERROR(VLOOKUP(BD[[#This Row],[BK]],DICT[[EEFF]:[Ppto]],2,FALSE),"No Encontrado")</f>
        <v/>
      </c>
      <c r="B335">
        <f>MID(BD[[#This Row],[SUC]],2,1)&amp;"-"&amp;BD[[#This Row],[CC]]&amp;"-"&amp;BD[[#This Row],[REGI_RES]]&amp;"-"&amp;MID(BD[[#This Row],[CTA]],1,9)</f>
        <v/>
      </c>
      <c r="C335" t="inlineStr">
        <is>
          <t>621110000 - REMUNERACION BASICA</t>
        </is>
      </c>
      <c r="D335">
        <f>TRIM(MID('BD6'!E335,3,2))</f>
        <v/>
      </c>
      <c r="E335" s="33" t="inlineStr">
        <is>
          <t xml:space="preserve">  01 - 11 - 1</t>
        </is>
      </c>
      <c r="F335" s="32" t="n">
        <v>45919</v>
      </c>
      <c r="G335">
        <f>IF(MID(BD[[#This Row],[Suc - Tipo - Nro]],8,2)="11",LEFT(BD[[#This Row],[REGIMEN]], 1) &amp; LEFT(RIGHT(BD[[#This Row],[REGIMEN]], LEN(BD[[#This Row],[REGIMEN]]) - FIND(" ", BD[[#This Row],[REGIMEN]])), 1),"")</f>
        <v/>
      </c>
      <c r="H335">
        <f>IF(MID(BD[[#This Row],[Suc - Tipo - Nro]],8,2)="11",TRIM(RIGHT(SUBSTITUTE(BD[[#This Row],[Glosa / Proveedor]]," ",REPT(" ",LEN(BD[[#This Row],[Glosa / Proveedor]]))),LEN(BD[[#This Row],[Glosa / Proveedor]])*2)),"")</f>
        <v/>
      </c>
      <c r="I335" s="31" t="inlineStr">
        <is>
          <t>Generacion de Planilla Normal EMPLEADO ESTABLE</t>
        </is>
      </c>
      <c r="J335" s="38" t="n">
        <v>95</v>
      </c>
      <c r="K335" s="22">
        <f>IF('BD6'!J335=90,"AGUA",IF('BD6'!J335=91,"ALCANTARILLADO",IF('BD6'!J335=93,"ALCANTARILLADO",IF('BD6'!J335=95,"ADMIN",IF('BD6'!J335=96,"COMERCIAL","G_Finan")))))</f>
        <v/>
      </c>
      <c r="L335" s="49" t="n">
        <v>120</v>
      </c>
      <c r="M335" s="37" t="n"/>
      <c r="N335" s="51" t="n"/>
      <c r="O335" s="51" t="n"/>
    </row>
    <row r="336">
      <c r="A336" s="10">
        <f>IFERROR(VLOOKUP(BD[[#This Row],[BK]],DICT[[EEFF]:[Ppto]],2,FALSE),"No Encontrado")</f>
        <v/>
      </c>
      <c r="B336" s="54">
        <f>MID(BD[[#This Row],[SUC]],2,1)&amp;"-"&amp;BD[[#This Row],[CC]]&amp;"-"&amp;BD[[#This Row],[REGI_RES]]&amp;"-"&amp;MID(BD[[#This Row],[CTA]],1,9)</f>
        <v/>
      </c>
      <c r="C336" t="inlineStr">
        <is>
          <t>621110000 - REMUNERACION BASICA</t>
        </is>
      </c>
      <c r="D336" s="54">
        <f>TRIM(MID('BD6'!E336,3,2))</f>
        <v/>
      </c>
      <c r="E336" s="33" t="inlineStr">
        <is>
          <t xml:space="preserve">  01 - 11 - 1</t>
        </is>
      </c>
      <c r="F336" s="34" t="n">
        <v>45919</v>
      </c>
      <c r="G336" s="54">
        <f>IF(MID(BD[[#This Row],[Suc - Tipo - Nro]],8,2)="11",LEFT(BD[[#This Row],[REGIMEN]], 1) &amp; LEFT(RIGHT(BD[[#This Row],[REGIMEN]], LEN(BD[[#This Row],[REGIMEN]]) - FIND(" ", BD[[#This Row],[REGIMEN]])), 1),"")</f>
        <v/>
      </c>
      <c r="H336" s="54">
        <f>IF(MID(BD[[#This Row],[Suc - Tipo - Nro]],8,2)="11",TRIM(RIGHT(SUBSTITUTE(BD[[#This Row],[Glosa / Proveedor]]," ",REPT(" ",LEN(BD[[#This Row],[Glosa / Proveedor]]))),LEN(BD[[#This Row],[Glosa / Proveedor]])*2)),"")</f>
        <v/>
      </c>
      <c r="I336" s="33" t="inlineStr">
        <is>
          <t>Generacion de Planilla Normal EMPLEADO ESTABLE</t>
        </is>
      </c>
      <c r="J336" s="35" t="n">
        <v>95</v>
      </c>
      <c r="K336" s="36">
        <f>IF('BD6'!J336=90,"AGUA",IF('BD6'!J336=91,"ALCANTARILLADO",IF('BD6'!J336=93,"ALCANTARILLADO",IF('BD6'!J336=95,"ADMIN",IF('BD6'!J336=96,"COMERCIAL","G_Finan")))))</f>
        <v/>
      </c>
      <c r="L336" s="40" t="n">
        <v>240</v>
      </c>
      <c r="M336" s="37" t="n"/>
      <c r="N336" s="51" t="n"/>
      <c r="O336" s="51" t="n"/>
    </row>
    <row r="337">
      <c r="A337" s="42">
        <f>IFERROR(VLOOKUP(BD[[#This Row],[BK]],DICT[[EEFF]:[Ppto]],2,FALSE),"No Encontrado")</f>
        <v/>
      </c>
      <c r="B337">
        <f>MID(BD[[#This Row],[SUC]],2,1)&amp;"-"&amp;BD[[#This Row],[CC]]&amp;"-"&amp;BD[[#This Row],[REGI_RES]]&amp;"-"&amp;MID(BD[[#This Row],[CTA]],1,9)</f>
        <v/>
      </c>
      <c r="C337" t="inlineStr">
        <is>
          <t>621110000 - REMUNERACION BASICA</t>
        </is>
      </c>
      <c r="D337">
        <f>TRIM(MID('BD6'!E337,3,2))</f>
        <v/>
      </c>
      <c r="E337" s="33" t="inlineStr">
        <is>
          <t xml:space="preserve">  01 - 11 - 1</t>
        </is>
      </c>
      <c r="F337" s="32" t="n">
        <v>45919</v>
      </c>
      <c r="G337">
        <f>IF(MID(BD[[#This Row],[Suc - Tipo - Nro]],8,2)="11",LEFT(BD[[#This Row],[REGIMEN]], 1) &amp; LEFT(RIGHT(BD[[#This Row],[REGIMEN]], LEN(BD[[#This Row],[REGIMEN]]) - FIND(" ", BD[[#This Row],[REGIMEN]])), 1),"")</f>
        <v/>
      </c>
      <c r="H337">
        <f>IF(MID(BD[[#This Row],[Suc - Tipo - Nro]],8,2)="11",TRIM(RIGHT(SUBSTITUTE(BD[[#This Row],[Glosa / Proveedor]]," ",REPT(" ",LEN(BD[[#This Row],[Glosa / Proveedor]]))),LEN(BD[[#This Row],[Glosa / Proveedor]])*2)),"")</f>
        <v/>
      </c>
      <c r="I337" s="31" t="inlineStr">
        <is>
          <t>Generacion de Planilla Normal EMPLEADO ESTABLE</t>
        </is>
      </c>
      <c r="J337" s="38" t="n">
        <v>95</v>
      </c>
      <c r="K337" s="22">
        <f>IF('BD6'!J337=90,"AGUA",IF('BD6'!J337=91,"ALCANTARILLADO",IF('BD6'!J337=93,"ALCANTARILLADO",IF('BD6'!J337=95,"ADMIN",IF('BD6'!J337=96,"COMERCIAL","G_Finan")))))</f>
        <v/>
      </c>
      <c r="L337" s="49" t="n">
        <v>120</v>
      </c>
      <c r="M337" s="37" t="n"/>
      <c r="N337" s="51" t="n"/>
      <c r="O337" s="51" t="n"/>
    </row>
    <row r="338">
      <c r="A338" s="10">
        <f>IFERROR(VLOOKUP(BD[[#This Row],[BK]],DICT[[EEFF]:[Ppto]],2,FALSE),"No Encontrado")</f>
        <v/>
      </c>
      <c r="B338" s="54">
        <f>MID(BD[[#This Row],[SUC]],2,1)&amp;"-"&amp;BD[[#This Row],[CC]]&amp;"-"&amp;BD[[#This Row],[REGI_RES]]&amp;"-"&amp;MID(BD[[#This Row],[CTA]],1,9)</f>
        <v/>
      </c>
      <c r="C338" t="inlineStr">
        <is>
          <t>621110000 - REMUNERACION BASICA</t>
        </is>
      </c>
      <c r="D338" s="54">
        <f>TRIM(MID('BD6'!E338,3,2))</f>
        <v/>
      </c>
      <c r="E338" s="33" t="inlineStr">
        <is>
          <t xml:space="preserve">  01 - 11 - 1</t>
        </is>
      </c>
      <c r="F338" s="34" t="n">
        <v>45919</v>
      </c>
      <c r="G338" s="54">
        <f>IF(MID(BD[[#This Row],[Suc - Tipo - Nro]],8,2)="11",LEFT(BD[[#This Row],[REGIMEN]], 1) &amp; LEFT(RIGHT(BD[[#This Row],[REGIMEN]], LEN(BD[[#This Row],[REGIMEN]]) - FIND(" ", BD[[#This Row],[REGIMEN]])), 1),"")</f>
        <v/>
      </c>
      <c r="H338" s="54">
        <f>IF(MID(BD[[#This Row],[Suc - Tipo - Nro]],8,2)="11",TRIM(RIGHT(SUBSTITUTE(BD[[#This Row],[Glosa / Proveedor]]," ",REPT(" ",LEN(BD[[#This Row],[Glosa / Proveedor]]))),LEN(BD[[#This Row],[Glosa / Proveedor]])*2)),"")</f>
        <v/>
      </c>
      <c r="I338" s="33" t="inlineStr">
        <is>
          <t>Generacion de Planilla Normal EMPLEADO ESTABLE</t>
        </is>
      </c>
      <c r="J338" s="35" t="n">
        <v>95</v>
      </c>
      <c r="K338" s="36">
        <f>IF('BD6'!J338=90,"AGUA",IF('BD6'!J338=91,"ALCANTARILLADO",IF('BD6'!J338=93,"ALCANTARILLADO",IF('BD6'!J338=95,"ADMIN",IF('BD6'!J338=96,"COMERCIAL","G_Finan")))))</f>
        <v/>
      </c>
      <c r="L338" s="40" t="n">
        <v>120</v>
      </c>
      <c r="M338" s="37" t="n"/>
      <c r="N338" s="51" t="n"/>
      <c r="O338" s="51" t="n"/>
    </row>
    <row r="339">
      <c r="A339" s="10">
        <f>IFERROR(VLOOKUP(BD[[#This Row],[BK]],DICT[[EEFF]:[Ppto]],2,FALSE),"No Encontrado")</f>
        <v/>
      </c>
      <c r="B339" s="54">
        <f>MID(BD[[#This Row],[SUC]],2,1)&amp;"-"&amp;BD[[#This Row],[CC]]&amp;"-"&amp;BD[[#This Row],[REGI_RES]]&amp;"-"&amp;MID(BD[[#This Row],[CTA]],1,9)</f>
        <v/>
      </c>
      <c r="C339" t="inlineStr">
        <is>
          <t>621110000 - REMUNERACION BASICA</t>
        </is>
      </c>
      <c r="D339" s="54">
        <f>TRIM(MID('BD6'!E339,3,2))</f>
        <v/>
      </c>
      <c r="E339" s="33" t="inlineStr">
        <is>
          <t xml:space="preserve">  01 - 11 - 1</t>
        </is>
      </c>
      <c r="F339" s="34" t="n">
        <v>45919</v>
      </c>
      <c r="G339" s="54">
        <f>IF(MID(BD[[#This Row],[Suc - Tipo - Nro]],8,2)="11",LEFT(BD[[#This Row],[REGIMEN]], 1) &amp; LEFT(RIGHT(BD[[#This Row],[REGIMEN]], LEN(BD[[#This Row],[REGIMEN]]) - FIND(" ", BD[[#This Row],[REGIMEN]])), 1),"")</f>
        <v/>
      </c>
      <c r="H339" s="54">
        <f>IF(MID(BD[[#This Row],[Suc - Tipo - Nro]],8,2)="11",TRIM(RIGHT(SUBSTITUTE(BD[[#This Row],[Glosa / Proveedor]]," ",REPT(" ",LEN(BD[[#This Row],[Glosa / Proveedor]]))),LEN(BD[[#This Row],[Glosa / Proveedor]])*2)),"")</f>
        <v/>
      </c>
      <c r="I339" s="33" t="inlineStr">
        <is>
          <t>Generacion de Planilla Normal EMPLEADO ESTABLE</t>
        </is>
      </c>
      <c r="J339" s="35" t="n">
        <v>95</v>
      </c>
      <c r="K339" s="36">
        <f>IF('BD6'!J339=90,"AGUA",IF('BD6'!J339=91,"ALCANTARILLADO",IF('BD6'!J339=93,"ALCANTARILLADO",IF('BD6'!J339=95,"ADMIN",IF('BD6'!J339=96,"COMERCIAL","G_Finan")))))</f>
        <v/>
      </c>
      <c r="L339" s="40" t="n">
        <v>120</v>
      </c>
      <c r="M339" s="37" t="n"/>
      <c r="N339" s="51" t="n"/>
      <c r="O339" s="51" t="n"/>
    </row>
    <row r="340">
      <c r="A340">
        <f>IFERROR(VLOOKUP(BD[[#This Row],[BK]],DICT[[EEFF]:[Ppto]],2,FALSE),"No Encontrado")</f>
        <v/>
      </c>
      <c r="B340">
        <f>MID(BD[[#This Row],[SUC]],2,1)&amp;"-"&amp;BD[[#This Row],[CC]]&amp;"-"&amp;BD[[#This Row],[REGI_RES]]&amp;"-"&amp;MID(BD[[#This Row],[CTA]],1,9)</f>
        <v/>
      </c>
      <c r="C340" t="inlineStr">
        <is>
          <t>621110000 - REMUNERACION BASICA</t>
        </is>
      </c>
      <c r="D340">
        <f>TRIM(MID('BD6'!E340,3,2))</f>
        <v/>
      </c>
      <c r="E340" s="33" t="inlineStr">
        <is>
          <t xml:space="preserve">  01 - 11 - 1</t>
        </is>
      </c>
      <c r="F340" s="32" t="n">
        <v>45919</v>
      </c>
      <c r="G340">
        <f>IF(MID(BD[[#This Row],[Suc - Tipo - Nro]],8,2)="11",LEFT(BD[[#This Row],[REGIMEN]], 1) &amp; LEFT(RIGHT(BD[[#This Row],[REGIMEN]], LEN(BD[[#This Row],[REGIMEN]]) - FIND(" ", BD[[#This Row],[REGIMEN]])), 1),"")</f>
        <v/>
      </c>
      <c r="H340">
        <f>IF(MID(BD[[#This Row],[Suc - Tipo - Nro]],8,2)="11",TRIM(RIGHT(SUBSTITUTE(BD[[#This Row],[Glosa / Proveedor]]," ",REPT(" ",LEN(BD[[#This Row],[Glosa / Proveedor]]))),LEN(BD[[#This Row],[Glosa / Proveedor]])*2)),"")</f>
        <v/>
      </c>
      <c r="I340" s="31" t="inlineStr">
        <is>
          <t>Generacion de Planilla Normal EMPLEADO ESTABLE</t>
        </is>
      </c>
      <c r="J340" s="38" t="n">
        <v>96</v>
      </c>
      <c r="K340" s="22">
        <f>IF('BD6'!J340=90,"AGUA",IF('BD6'!J340=91,"ALCANTARILLADO",IF('BD6'!J340=93,"ALCANTARILLADO",IF('BD6'!J340=95,"ADMIN",IF('BD6'!J340=96,"COMERCIAL","G_Finan")))))</f>
        <v/>
      </c>
      <c r="L340" s="49" t="n">
        <v>200</v>
      </c>
      <c r="M340" s="37" t="n"/>
      <c r="N340" s="51" t="n"/>
      <c r="O340" s="51" t="n"/>
    </row>
    <row r="341">
      <c r="A341" s="39">
        <f>IFERROR(VLOOKUP(BD[[#This Row],[BK]],DICT[[EEFF]:[Ppto]],2,FALSE),"No Encontrado")</f>
        <v/>
      </c>
      <c r="B341">
        <f>MID(BD[[#This Row],[SUC]],2,1)&amp;"-"&amp;BD[[#This Row],[CC]]&amp;"-"&amp;BD[[#This Row],[REGI_RES]]&amp;"-"&amp;MID(BD[[#This Row],[CTA]],1,9)</f>
        <v/>
      </c>
      <c r="C341" t="inlineStr">
        <is>
          <t>621110000 - REMUNERACION BASICA</t>
        </is>
      </c>
      <c r="D341">
        <f>TRIM(MID('BD6'!E341,3,2))</f>
        <v/>
      </c>
      <c r="E341" s="33" t="inlineStr">
        <is>
          <t xml:space="preserve">  01 - 11 - 1</t>
        </is>
      </c>
      <c r="F341" s="34" t="n">
        <v>45919</v>
      </c>
      <c r="G341">
        <f>IF(MID(BD[[#This Row],[Suc - Tipo - Nro]],8,2)="11",LEFT(BD[[#This Row],[REGIMEN]], 1) &amp; LEFT(RIGHT(BD[[#This Row],[REGIMEN]], LEN(BD[[#This Row],[REGIMEN]]) - FIND(" ", BD[[#This Row],[REGIMEN]])), 1),"")</f>
        <v/>
      </c>
      <c r="H341">
        <f>IF(MID(BD[[#This Row],[Suc - Tipo - Nro]],8,2)="11",TRIM(RIGHT(SUBSTITUTE(BD[[#This Row],[Glosa / Proveedor]]," ",REPT(" ",LEN(BD[[#This Row],[Glosa / Proveedor]]))),LEN(BD[[#This Row],[Glosa / Proveedor]])*2)),"")</f>
        <v/>
      </c>
      <c r="I341" s="33" t="inlineStr">
        <is>
          <t>Generacion de Planilla Normal EMPLEADO ESTABLE</t>
        </is>
      </c>
      <c r="J341" s="35" t="n">
        <v>90</v>
      </c>
      <c r="K341" s="22">
        <f>IF('BD6'!J341=90,"AGUA",IF('BD6'!J341=91,"ALCANTARILLADO",IF('BD6'!J341=93,"ALCANTARILLADO",IF('BD6'!J341=95,"ADMIN",IF('BD6'!J341=96,"COMERCIAL","G_Finan")))))</f>
        <v/>
      </c>
      <c r="L341" s="49" t="n">
        <v>150</v>
      </c>
      <c r="M341" s="37" t="n"/>
      <c r="N341" s="51" t="n"/>
      <c r="O341" s="51" t="n"/>
    </row>
    <row r="342">
      <c r="A342">
        <f>IFERROR(VLOOKUP(BD[[#This Row],[BK]],DICT[[EEFF]:[Ppto]],2,FALSE),"No Encontrado")</f>
        <v/>
      </c>
      <c r="B342">
        <f>MID(BD[[#This Row],[SUC]],2,1)&amp;"-"&amp;BD[[#This Row],[CC]]&amp;"-"&amp;BD[[#This Row],[REGI_RES]]&amp;"-"&amp;MID(BD[[#This Row],[CTA]],1,9)</f>
        <v/>
      </c>
      <c r="C342" t="inlineStr">
        <is>
          <t>621110000 - REMUNERACION BASICA</t>
        </is>
      </c>
      <c r="D342">
        <f>TRIM(MID('BD6'!E342,3,2))</f>
        <v/>
      </c>
      <c r="E342" s="33" t="inlineStr">
        <is>
          <t xml:space="preserve">  01 - 11 - 1</t>
        </is>
      </c>
      <c r="F342" s="32" t="n">
        <v>45919</v>
      </c>
      <c r="G342">
        <f>IF(MID(BD[[#This Row],[Suc - Tipo - Nro]],8,2)="11",LEFT(BD[[#This Row],[REGIMEN]], 1) &amp; LEFT(RIGHT(BD[[#This Row],[REGIMEN]], LEN(BD[[#This Row],[REGIMEN]]) - FIND(" ", BD[[#This Row],[REGIMEN]])), 1),"")</f>
        <v/>
      </c>
      <c r="H342">
        <f>IF(MID(BD[[#This Row],[Suc - Tipo - Nro]],8,2)="11",TRIM(RIGHT(SUBSTITUTE(BD[[#This Row],[Glosa / Proveedor]]," ",REPT(" ",LEN(BD[[#This Row],[Glosa / Proveedor]]))),LEN(BD[[#This Row],[Glosa / Proveedor]])*2)),"")</f>
        <v/>
      </c>
      <c r="I342" s="31" t="inlineStr">
        <is>
          <t>Generacion de Planilla Normal EMPLEADO ESTABLE</t>
        </is>
      </c>
      <c r="J342" s="38" t="n">
        <v>96</v>
      </c>
      <c r="K342" s="22">
        <f>IF('BD6'!J342=90,"AGUA",IF('BD6'!J342=91,"ALCANTARILLADO",IF('BD6'!J342=93,"ALCANTARILLADO",IF('BD6'!J342=95,"ADMIN",IF('BD6'!J342=96,"COMERCIAL","G_Finan")))))</f>
        <v/>
      </c>
      <c r="L342" s="49" t="n">
        <v>940</v>
      </c>
      <c r="M342" s="37" t="n"/>
      <c r="N342" s="51" t="n"/>
      <c r="O342" s="51" t="n"/>
    </row>
    <row r="343">
      <c r="A343" s="42">
        <f>IFERROR(VLOOKUP(BD[[#This Row],[BK]],DICT[[EEFF]:[Ppto]],2,FALSE),"No Encontrado")</f>
        <v/>
      </c>
      <c r="B343">
        <f>MID(BD[[#This Row],[SUC]],2,1)&amp;"-"&amp;BD[[#This Row],[CC]]&amp;"-"&amp;BD[[#This Row],[REGI_RES]]&amp;"-"&amp;MID(BD[[#This Row],[CTA]],1,9)</f>
        <v/>
      </c>
      <c r="C343" t="inlineStr">
        <is>
          <t>621110000 - REMUNERACION BASICA</t>
        </is>
      </c>
      <c r="D343">
        <f>TRIM(MID('BD6'!E343,3,2))</f>
        <v/>
      </c>
      <c r="E343" s="33" t="inlineStr">
        <is>
          <t xml:space="preserve">  01 - 11 - 1</t>
        </is>
      </c>
      <c r="F343" s="32" t="n">
        <v>45919</v>
      </c>
      <c r="G343">
        <f>IF(MID(BD[[#This Row],[Suc - Tipo - Nro]],8,2)="11",LEFT(BD[[#This Row],[REGIMEN]], 1) &amp; LEFT(RIGHT(BD[[#This Row],[REGIMEN]], LEN(BD[[#This Row],[REGIMEN]]) - FIND(" ", BD[[#This Row],[REGIMEN]])), 1),"")</f>
        <v/>
      </c>
      <c r="H343">
        <f>IF(MID(BD[[#This Row],[Suc - Tipo - Nro]],8,2)="11",TRIM(RIGHT(SUBSTITUTE(BD[[#This Row],[Glosa / Proveedor]]," ",REPT(" ",LEN(BD[[#This Row],[Glosa / Proveedor]]))),LEN(BD[[#This Row],[Glosa / Proveedor]])*2)),"")</f>
        <v/>
      </c>
      <c r="I343" s="31" t="inlineStr">
        <is>
          <t>Generacion de Planilla Normal EMPLEADO ESTABLE</t>
        </is>
      </c>
      <c r="J343" s="38" t="n">
        <v>96</v>
      </c>
      <c r="K343" s="22">
        <f>IF('BD6'!J343=90,"AGUA",IF('BD6'!J343=91,"ALCANTARILLADO",IF('BD6'!J343=93,"ALCANTARILLADO",IF('BD6'!J343=95,"ADMIN",IF('BD6'!J343=96,"COMERCIAL","G_Finan")))))</f>
        <v/>
      </c>
      <c r="L343" s="49" t="n">
        <v>2965</v>
      </c>
      <c r="M343" s="37" t="n"/>
      <c r="N343" s="51" t="n"/>
      <c r="O343" s="51" t="n"/>
    </row>
    <row r="344">
      <c r="A344" s="42">
        <f>IFERROR(VLOOKUP(BD[[#This Row],[BK]],DICT[[EEFF]:[Ppto]],2,FALSE),"No Encontrado")</f>
        <v/>
      </c>
      <c r="B344">
        <f>MID(BD[[#This Row],[SUC]],2,1)&amp;"-"&amp;BD[[#This Row],[CC]]&amp;"-"&amp;BD[[#This Row],[REGI_RES]]&amp;"-"&amp;MID(BD[[#This Row],[CTA]],1,9)</f>
        <v/>
      </c>
      <c r="C344" t="inlineStr">
        <is>
          <t>621110000 - REMUNERACION BASICA</t>
        </is>
      </c>
      <c r="D344">
        <f>TRIM(MID('BD6'!E344,3,2))</f>
        <v/>
      </c>
      <c r="E344" s="33" t="inlineStr">
        <is>
          <t xml:space="preserve">  01 - 11 - 1</t>
        </is>
      </c>
      <c r="F344" s="32" t="n">
        <v>45919</v>
      </c>
      <c r="G344">
        <f>IF(MID(BD[[#This Row],[Suc - Tipo - Nro]],8,2)="11",LEFT(BD[[#This Row],[REGIMEN]], 1) &amp; LEFT(RIGHT(BD[[#This Row],[REGIMEN]], LEN(BD[[#This Row],[REGIMEN]]) - FIND(" ", BD[[#This Row],[REGIMEN]])), 1),"")</f>
        <v/>
      </c>
      <c r="H344">
        <f>IF(MID(BD[[#This Row],[Suc - Tipo - Nro]],8,2)="11",TRIM(RIGHT(SUBSTITUTE(BD[[#This Row],[Glosa / Proveedor]]," ",REPT(" ",LEN(BD[[#This Row],[Glosa / Proveedor]]))),LEN(BD[[#This Row],[Glosa / Proveedor]])*2)),"")</f>
        <v/>
      </c>
      <c r="I344" s="31" t="inlineStr">
        <is>
          <t>Generacion de Planilla Normal EMPLEADO ESTABLE</t>
        </is>
      </c>
      <c r="J344" s="38" t="n">
        <v>96</v>
      </c>
      <c r="K344" s="22">
        <f>IF('BD6'!J344=90,"AGUA",IF('BD6'!J344=91,"ALCANTARILLADO",IF('BD6'!J344=93,"ALCANTARILLADO",IF('BD6'!J344=95,"ADMIN",IF('BD6'!J344=96,"COMERCIAL","G_Finan")))))</f>
        <v/>
      </c>
      <c r="L344" s="49" t="n">
        <v>1062</v>
      </c>
      <c r="M344" s="37" t="n"/>
      <c r="N344" s="51" t="n"/>
      <c r="O344" s="51" t="n"/>
    </row>
    <row r="345">
      <c r="A345">
        <f>IFERROR(VLOOKUP(BD[[#This Row],[BK]],DICT[[EEFF]:[Ppto]],2,FALSE),"No Encontrado")</f>
        <v/>
      </c>
      <c r="B345">
        <f>MID(BD[[#This Row],[SUC]],2,1)&amp;"-"&amp;BD[[#This Row],[CC]]&amp;"-"&amp;BD[[#This Row],[REGI_RES]]&amp;"-"&amp;MID(BD[[#This Row],[CTA]],1,9)</f>
        <v/>
      </c>
      <c r="C345" t="inlineStr">
        <is>
          <t>621110000 - REMUNERACION BASICA</t>
        </is>
      </c>
      <c r="D345">
        <f>TRIM(MID('BD6'!E345,3,2))</f>
        <v/>
      </c>
      <c r="E345" s="33" t="inlineStr">
        <is>
          <t xml:space="preserve">  01 - 11 - 1</t>
        </is>
      </c>
      <c r="F345" s="32" t="n">
        <v>45919</v>
      </c>
      <c r="G345">
        <f>IF(MID(BD[[#This Row],[Suc - Tipo - Nro]],8,2)="11",LEFT(BD[[#This Row],[REGIMEN]], 1) &amp; LEFT(RIGHT(BD[[#This Row],[REGIMEN]], LEN(BD[[#This Row],[REGIMEN]]) - FIND(" ", BD[[#This Row],[REGIMEN]])), 1),"")</f>
        <v/>
      </c>
      <c r="H345">
        <f>IF(MID(BD[[#This Row],[Suc - Tipo - Nro]],8,2)="11",TRIM(RIGHT(SUBSTITUTE(BD[[#This Row],[Glosa / Proveedor]]," ",REPT(" ",LEN(BD[[#This Row],[Glosa / Proveedor]]))),LEN(BD[[#This Row],[Glosa / Proveedor]])*2)),"")</f>
        <v/>
      </c>
      <c r="I345" s="31" t="inlineStr">
        <is>
          <t>Generacion de Planilla Normal EMPLEADO ESTABLE</t>
        </is>
      </c>
      <c r="J345" s="38" t="n">
        <v>96</v>
      </c>
      <c r="K345" s="22">
        <f>IF('BD6'!J345=90,"AGUA",IF('BD6'!J345=91,"ALCANTARILLADO",IF('BD6'!J345=93,"ALCANTARILLADO",IF('BD6'!J345=95,"ADMIN",IF('BD6'!J345=96,"COMERCIAL","G_Finan")))))</f>
        <v/>
      </c>
      <c r="L345" s="49" t="n">
        <v>3548</v>
      </c>
      <c r="M345" s="37" t="n"/>
      <c r="N345" s="51" t="n"/>
      <c r="O345" s="51" t="n"/>
    </row>
    <row r="346">
      <c r="A346" s="39">
        <f>IFERROR(VLOOKUP(BD[[#This Row],[BK]],DICT[[EEFF]:[Ppto]],2,FALSE),"No Encontrado")</f>
        <v/>
      </c>
      <c r="B346">
        <f>MID(BD[[#This Row],[SUC]],2,1)&amp;"-"&amp;BD[[#This Row],[CC]]&amp;"-"&amp;BD[[#This Row],[REGI_RES]]&amp;"-"&amp;MID(BD[[#This Row],[CTA]],1,9)</f>
        <v/>
      </c>
      <c r="C346" t="inlineStr">
        <is>
          <t>621110000 - REMUNERACION BASICA</t>
        </is>
      </c>
      <c r="D346">
        <f>TRIM(MID('BD6'!E346,3,2))</f>
        <v/>
      </c>
      <c r="E346" s="33" t="inlineStr">
        <is>
          <t xml:space="preserve">  01 - 11 - 1</t>
        </is>
      </c>
      <c r="F346" s="34" t="n">
        <v>45919</v>
      </c>
      <c r="G346">
        <f>IF(MID(BD[[#This Row],[Suc - Tipo - Nro]],8,2)="11",LEFT(BD[[#This Row],[REGIMEN]], 1) &amp; LEFT(RIGHT(BD[[#This Row],[REGIMEN]], LEN(BD[[#This Row],[REGIMEN]]) - FIND(" ", BD[[#This Row],[REGIMEN]])), 1),"")</f>
        <v/>
      </c>
      <c r="H346">
        <f>IF(MID(BD[[#This Row],[Suc - Tipo - Nro]],8,2)="11",TRIM(RIGHT(SUBSTITUTE(BD[[#This Row],[Glosa / Proveedor]]," ",REPT(" ",LEN(BD[[#This Row],[Glosa / Proveedor]]))),LEN(BD[[#This Row],[Glosa / Proveedor]])*2)),"")</f>
        <v/>
      </c>
      <c r="I346" s="33" t="inlineStr">
        <is>
          <t>Generacion de Planilla Normal EMPLEADO ESTABLE</t>
        </is>
      </c>
      <c r="J346" s="35" t="n">
        <v>95</v>
      </c>
      <c r="K346" s="22">
        <f>IF('BD6'!J346=90,"AGUA",IF('BD6'!J346=91,"ALCANTARILLADO",IF('BD6'!J346=93,"ALCANTARILLADO",IF('BD6'!J346=95,"ADMIN",IF('BD6'!J346=96,"COMERCIAL","G_Finan")))))</f>
        <v/>
      </c>
      <c r="L346" s="49" t="n">
        <v>120</v>
      </c>
      <c r="M346" s="37" t="n"/>
      <c r="N346" s="51" t="n"/>
      <c r="O346" s="51" t="n"/>
    </row>
    <row r="347">
      <c r="A347" s="10">
        <f>IFERROR(VLOOKUP(BD[[#This Row],[BK]],DICT[[EEFF]:[Ppto]],2,FALSE),"No Encontrado")</f>
        <v/>
      </c>
      <c r="B347" s="54">
        <f>MID(BD[[#This Row],[SUC]],2,1)&amp;"-"&amp;BD[[#This Row],[CC]]&amp;"-"&amp;BD[[#This Row],[REGI_RES]]&amp;"-"&amp;MID(BD[[#This Row],[CTA]],1,9)</f>
        <v/>
      </c>
      <c r="C347" t="inlineStr">
        <is>
          <t>621110000 - REMUNERACION BASICA</t>
        </is>
      </c>
      <c r="D347" s="54">
        <f>TRIM(MID('BD6'!E347,3,2))</f>
        <v/>
      </c>
      <c r="E347" s="33" t="inlineStr">
        <is>
          <t xml:space="preserve">  01 - 11 - 1</t>
        </is>
      </c>
      <c r="F347" s="34" t="n">
        <v>45919</v>
      </c>
      <c r="G347" s="54">
        <f>IF(MID(BD[[#This Row],[Suc - Tipo - Nro]],8,2)="11",LEFT(BD[[#This Row],[REGIMEN]], 1) &amp; LEFT(RIGHT(BD[[#This Row],[REGIMEN]], LEN(BD[[#This Row],[REGIMEN]]) - FIND(" ", BD[[#This Row],[REGIMEN]])), 1),"")</f>
        <v/>
      </c>
      <c r="H347" s="54">
        <f>IF(MID(BD[[#This Row],[Suc - Tipo - Nro]],8,2)="11",TRIM(RIGHT(SUBSTITUTE(BD[[#This Row],[Glosa / Proveedor]]," ",REPT(" ",LEN(BD[[#This Row],[Glosa / Proveedor]]))),LEN(BD[[#This Row],[Glosa / Proveedor]])*2)),"")</f>
        <v/>
      </c>
      <c r="I347" s="33" t="inlineStr">
        <is>
          <t>Generacion de Planilla Normal EMPLEADO ESTABLE</t>
        </is>
      </c>
      <c r="J347" s="35" t="n">
        <v>96</v>
      </c>
      <c r="K347" s="36">
        <f>IF('BD6'!J347=90,"AGUA",IF('BD6'!J347=91,"ALCANTARILLADO",IF('BD6'!J347=93,"ALCANTARILLADO",IF('BD6'!J347=95,"ADMIN",IF('BD6'!J347=96,"COMERCIAL","G_Finan")))))</f>
        <v/>
      </c>
      <c r="L347" s="40" t="n">
        <v>430</v>
      </c>
      <c r="M347" s="37" t="n"/>
      <c r="N347" s="51" t="n"/>
      <c r="O347" s="51" t="n"/>
    </row>
    <row r="348">
      <c r="A348" s="10">
        <f>IFERROR(VLOOKUP(BD[[#This Row],[BK]],DICT[[EEFF]:[Ppto]],2,FALSE),"No Encontrado")</f>
        <v/>
      </c>
      <c r="B348" s="54">
        <f>MID(BD[[#This Row],[SUC]],2,1)&amp;"-"&amp;BD[[#This Row],[CC]]&amp;"-"&amp;BD[[#This Row],[REGI_RES]]&amp;"-"&amp;MID(BD[[#This Row],[CTA]],1,9)</f>
        <v/>
      </c>
      <c r="C348" t="inlineStr">
        <is>
          <t>621110000 - REMUNERACION BASICA</t>
        </is>
      </c>
      <c r="D348" s="54">
        <f>TRIM(MID('BD6'!E348,3,2))</f>
        <v/>
      </c>
      <c r="E348" s="33" t="inlineStr">
        <is>
          <t xml:space="preserve">  01 - 11 - 1</t>
        </is>
      </c>
      <c r="F348" s="34" t="n">
        <v>45919</v>
      </c>
      <c r="G348" s="54">
        <f>IF(MID(BD[[#This Row],[Suc - Tipo - Nro]],8,2)="11",LEFT(BD[[#This Row],[REGIMEN]], 1) &amp; LEFT(RIGHT(BD[[#This Row],[REGIMEN]], LEN(BD[[#This Row],[REGIMEN]]) - FIND(" ", BD[[#This Row],[REGIMEN]])), 1),"")</f>
        <v/>
      </c>
      <c r="H348" s="54">
        <f>IF(MID(BD[[#This Row],[Suc - Tipo - Nro]],8,2)="11",TRIM(RIGHT(SUBSTITUTE(BD[[#This Row],[Glosa / Proveedor]]," ",REPT(" ",LEN(BD[[#This Row],[Glosa / Proveedor]]))),LEN(BD[[#This Row],[Glosa / Proveedor]])*2)),"")</f>
        <v/>
      </c>
      <c r="I348" s="33" t="inlineStr">
        <is>
          <t>Generacion de Planilla Normal EMPLEADO ESTABLE</t>
        </is>
      </c>
      <c r="J348" s="35" t="n">
        <v>96</v>
      </c>
      <c r="K348" s="36">
        <f>IF('BD6'!J348=90,"AGUA",IF('BD6'!J348=91,"ALCANTARILLADO",IF('BD6'!J348=93,"ALCANTARILLADO",IF('BD6'!J348=95,"ADMIN",IF('BD6'!J348=96,"COMERCIAL","G_Finan")))))</f>
        <v/>
      </c>
      <c r="L348" s="40" t="n">
        <v>800</v>
      </c>
      <c r="M348" s="37" t="n"/>
      <c r="N348" s="51" t="n"/>
      <c r="O348" s="51" t="n"/>
    </row>
    <row r="349">
      <c r="A349" s="10">
        <f>IFERROR(VLOOKUP(BD[[#This Row],[BK]],DICT[[EEFF]:[Ppto]],2,FALSE),"No Encontrado")</f>
        <v/>
      </c>
      <c r="B349" s="54">
        <f>MID(BD[[#This Row],[SUC]],2,1)&amp;"-"&amp;BD[[#This Row],[CC]]&amp;"-"&amp;BD[[#This Row],[REGI_RES]]&amp;"-"&amp;MID(BD[[#This Row],[CTA]],1,9)</f>
        <v/>
      </c>
      <c r="C349" t="inlineStr">
        <is>
          <t>621110000 - REMUNERACION BASICA</t>
        </is>
      </c>
      <c r="D349" s="54">
        <f>TRIM(MID('BD6'!E349,3,2))</f>
        <v/>
      </c>
      <c r="E349" s="33" t="inlineStr">
        <is>
          <t xml:space="preserve">  01 - 11 - 1</t>
        </is>
      </c>
      <c r="F349" s="34" t="n">
        <v>45919</v>
      </c>
      <c r="G349" s="54">
        <f>IF(MID(BD[[#This Row],[Suc - Tipo - Nro]],8,2)="11",LEFT(BD[[#This Row],[REGIMEN]], 1) &amp; LEFT(RIGHT(BD[[#This Row],[REGIMEN]], LEN(BD[[#This Row],[REGIMEN]]) - FIND(" ", BD[[#This Row],[REGIMEN]])), 1),"")</f>
        <v/>
      </c>
      <c r="H349" s="54">
        <f>IF(MID(BD[[#This Row],[Suc - Tipo - Nro]],8,2)="11",TRIM(RIGHT(SUBSTITUTE(BD[[#This Row],[Glosa / Proveedor]]," ",REPT(" ",LEN(BD[[#This Row],[Glosa / Proveedor]]))),LEN(BD[[#This Row],[Glosa / Proveedor]])*2)),"")</f>
        <v/>
      </c>
      <c r="I349" s="33" t="inlineStr">
        <is>
          <t>Generacion de Planilla Normal EMPLEADO ESTABLE</t>
        </is>
      </c>
      <c r="J349" s="35" t="n">
        <v>96</v>
      </c>
      <c r="K349" s="36">
        <f>IF('BD6'!J349=90,"AGUA",IF('BD6'!J349=91,"ALCANTARILLADO",IF('BD6'!J349=93,"ALCANTARILLADO",IF('BD6'!J349=95,"ADMIN",IF('BD6'!J349=96,"COMERCIAL","G_Finan")))))</f>
        <v/>
      </c>
      <c r="L349" s="40" t="n">
        <v>430</v>
      </c>
      <c r="M349" s="37" t="n"/>
      <c r="N349" s="51" t="n"/>
      <c r="O349" s="51" t="n"/>
    </row>
    <row r="350">
      <c r="A350">
        <f>IFERROR(VLOOKUP(BD[[#This Row],[BK]],DICT[[EEFF]:[Ppto]],2,FALSE),"No Encontrado")</f>
        <v/>
      </c>
      <c r="B350">
        <f>MID(BD[[#This Row],[SUC]],2,1)&amp;"-"&amp;BD[[#This Row],[CC]]&amp;"-"&amp;BD[[#This Row],[REGI_RES]]&amp;"-"&amp;MID(BD[[#This Row],[CTA]],1,9)</f>
        <v/>
      </c>
      <c r="C350" t="inlineStr">
        <is>
          <t>621110000 - REMUNERACION BASICA</t>
        </is>
      </c>
      <c r="D350">
        <f>TRIM(MID('BD6'!E350,3,2))</f>
        <v/>
      </c>
      <c r="E350" s="33" t="inlineStr">
        <is>
          <t xml:space="preserve">  01 - 11 - 1</t>
        </is>
      </c>
      <c r="F350" s="32" t="n">
        <v>45919</v>
      </c>
      <c r="G350">
        <f>IF(MID(BD[[#This Row],[Suc - Tipo - Nro]],8,2)="11",LEFT(BD[[#This Row],[REGIMEN]], 1) &amp; LEFT(RIGHT(BD[[#This Row],[REGIMEN]], LEN(BD[[#This Row],[REGIMEN]]) - FIND(" ", BD[[#This Row],[REGIMEN]])), 1),"")</f>
        <v/>
      </c>
      <c r="H350">
        <f>IF(MID(BD[[#This Row],[Suc - Tipo - Nro]],8,2)="11",TRIM(RIGHT(SUBSTITUTE(BD[[#This Row],[Glosa / Proveedor]]," ",REPT(" ",LEN(BD[[#This Row],[Glosa / Proveedor]]))),LEN(BD[[#This Row],[Glosa / Proveedor]])*2)),"")</f>
        <v/>
      </c>
      <c r="I350" s="31" t="inlineStr">
        <is>
          <t>Generacion de Planilla Normal EMPLEADO ESTABLE</t>
        </is>
      </c>
      <c r="J350" s="38" t="n">
        <v>96</v>
      </c>
      <c r="K350" s="22">
        <f>IF('BD6'!J350=90,"AGUA",IF('BD6'!J350=91,"ALCANTARILLADO",IF('BD6'!J350=93,"ALCANTARILLADO",IF('BD6'!J350=95,"ADMIN",IF('BD6'!J350=96,"COMERCIAL","G_Finan")))))</f>
        <v/>
      </c>
      <c r="L350" s="49" t="n">
        <v>430</v>
      </c>
      <c r="M350" s="37" t="n"/>
      <c r="N350" s="51" t="n"/>
      <c r="O350" s="51" t="n"/>
    </row>
    <row r="351">
      <c r="A351">
        <f>IFERROR(VLOOKUP(BD[[#This Row],[BK]],DICT[[EEFF]:[Ppto]],2,FALSE),"No Encontrado")</f>
        <v/>
      </c>
      <c r="B351">
        <f>MID(BD[[#This Row],[SUC]],2,1)&amp;"-"&amp;BD[[#This Row],[CC]]&amp;"-"&amp;BD[[#This Row],[REGI_RES]]&amp;"-"&amp;MID(BD[[#This Row],[CTA]],1,9)</f>
        <v/>
      </c>
      <c r="C351" t="inlineStr">
        <is>
          <t>621110000 - REMUNERACION BASICA</t>
        </is>
      </c>
      <c r="D351">
        <f>TRIM(MID('BD6'!E351,3,2))</f>
        <v/>
      </c>
      <c r="E351" s="33" t="inlineStr">
        <is>
          <t xml:space="preserve">  01 - 11 - 1</t>
        </is>
      </c>
      <c r="F351" s="32" t="n">
        <v>45919</v>
      </c>
      <c r="G351">
        <f>IF(MID(BD[[#This Row],[Suc - Tipo - Nro]],8,2)="11",LEFT(BD[[#This Row],[REGIMEN]], 1) &amp; LEFT(RIGHT(BD[[#This Row],[REGIMEN]], LEN(BD[[#This Row],[REGIMEN]]) - FIND(" ", BD[[#This Row],[REGIMEN]])), 1),"")</f>
        <v/>
      </c>
      <c r="H351">
        <f>IF(MID(BD[[#This Row],[Suc - Tipo - Nro]],8,2)="11",TRIM(RIGHT(SUBSTITUTE(BD[[#This Row],[Glosa / Proveedor]]," ",REPT(" ",LEN(BD[[#This Row],[Glosa / Proveedor]]))),LEN(BD[[#This Row],[Glosa / Proveedor]])*2)),"")</f>
        <v/>
      </c>
      <c r="I351" s="31" t="inlineStr">
        <is>
          <t>Generacion de Planilla Normal EMPLEADO ESTABLE</t>
        </is>
      </c>
      <c r="J351" s="38" t="n">
        <v>96</v>
      </c>
      <c r="K351" s="22">
        <f>IF('BD6'!J351=90,"AGUA",IF('BD6'!J351=91,"ALCANTARILLADO",IF('BD6'!J351=93,"ALCANTARILLADO",IF('BD6'!J351=95,"ADMIN",IF('BD6'!J351=96,"COMERCIAL","G_Finan")))))</f>
        <v/>
      </c>
      <c r="L351" s="49" t="n">
        <v>460</v>
      </c>
      <c r="M351" s="37" t="n"/>
      <c r="N351" s="51" t="n"/>
      <c r="O351" s="51" t="n"/>
    </row>
    <row r="352">
      <c r="A352">
        <f>IFERROR(VLOOKUP(BD[[#This Row],[BK]],DICT[[EEFF]:[Ppto]],2,FALSE),"No Encontrado")</f>
        <v/>
      </c>
      <c r="B352">
        <f>MID(BD[[#This Row],[SUC]],2,1)&amp;"-"&amp;BD[[#This Row],[CC]]&amp;"-"&amp;BD[[#This Row],[REGI_RES]]&amp;"-"&amp;MID(BD[[#This Row],[CTA]],1,9)</f>
        <v/>
      </c>
      <c r="C352" t="inlineStr">
        <is>
          <t>621110000 - REMUNERACION BASICA</t>
        </is>
      </c>
      <c r="D352">
        <f>TRIM(MID('BD6'!E352,3,2))</f>
        <v/>
      </c>
      <c r="E352" s="33" t="inlineStr">
        <is>
          <t xml:space="preserve">  01 - 11 - 1</t>
        </is>
      </c>
      <c r="F352" s="32" t="n">
        <v>45919</v>
      </c>
      <c r="G352">
        <f>IF(MID(BD[[#This Row],[Suc - Tipo - Nro]],8,2)="11",LEFT(BD[[#This Row],[REGIMEN]], 1) &amp; LEFT(RIGHT(BD[[#This Row],[REGIMEN]], LEN(BD[[#This Row],[REGIMEN]]) - FIND(" ", BD[[#This Row],[REGIMEN]])), 1),"")</f>
        <v/>
      </c>
      <c r="H352">
        <f>IF(MID(BD[[#This Row],[Suc - Tipo - Nro]],8,2)="11",TRIM(RIGHT(SUBSTITUTE(BD[[#This Row],[Glosa / Proveedor]]," ",REPT(" ",LEN(BD[[#This Row],[Glosa / Proveedor]]))),LEN(BD[[#This Row],[Glosa / Proveedor]])*2)),"")</f>
        <v/>
      </c>
      <c r="I352" s="31" t="inlineStr">
        <is>
          <t>Generacion de Planilla Normal EMPLEADO ESTABLE</t>
        </is>
      </c>
      <c r="J352" s="38" t="n">
        <v>90</v>
      </c>
      <c r="K352" s="22">
        <f>IF('BD6'!J352=90,"AGUA",IF('BD6'!J352=91,"ALCANTARILLADO",IF('BD6'!J352=93,"ALCANTARILLADO",IF('BD6'!J352=95,"ADMIN",IF('BD6'!J352=96,"COMERCIAL","G_Finan")))))</f>
        <v/>
      </c>
      <c r="L352" s="49" t="n">
        <v>430</v>
      </c>
      <c r="M352" s="37" t="n"/>
      <c r="N352" s="51" t="n"/>
      <c r="O352" s="51" t="n"/>
    </row>
    <row r="353">
      <c r="A353" s="10">
        <f>IFERROR(VLOOKUP(BD[[#This Row],[BK]],DICT[[EEFF]:[Ppto]],2,FALSE),"No Encontrado")</f>
        <v/>
      </c>
      <c r="B353" s="54">
        <f>MID(BD[[#This Row],[SUC]],2,1)&amp;"-"&amp;BD[[#This Row],[CC]]&amp;"-"&amp;BD[[#This Row],[REGI_RES]]&amp;"-"&amp;MID(BD[[#This Row],[CTA]],1,9)</f>
        <v/>
      </c>
      <c r="C353" t="inlineStr">
        <is>
          <t>621110000 - REMUNERACION BASICA</t>
        </is>
      </c>
      <c r="D353" s="54">
        <f>TRIM(MID('BD6'!E353,3,2))</f>
        <v/>
      </c>
      <c r="E353" s="33" t="inlineStr">
        <is>
          <t xml:space="preserve">  01 - 11 - 1</t>
        </is>
      </c>
      <c r="F353" s="34" t="n">
        <v>45919</v>
      </c>
      <c r="G353" s="54">
        <f>IF(MID(BD[[#This Row],[Suc - Tipo - Nro]],8,2)="11",LEFT(BD[[#This Row],[REGIMEN]], 1) &amp; LEFT(RIGHT(BD[[#This Row],[REGIMEN]], LEN(BD[[#This Row],[REGIMEN]]) - FIND(" ", BD[[#This Row],[REGIMEN]])), 1),"")</f>
        <v/>
      </c>
      <c r="H353" s="54">
        <f>IF(MID(BD[[#This Row],[Suc - Tipo - Nro]],8,2)="11",TRIM(RIGHT(SUBSTITUTE(BD[[#This Row],[Glosa / Proveedor]]," ",REPT(" ",LEN(BD[[#This Row],[Glosa / Proveedor]]))),LEN(BD[[#This Row],[Glosa / Proveedor]])*2)),"")</f>
        <v/>
      </c>
      <c r="I353" s="33" t="inlineStr">
        <is>
          <t>Generacion de Planilla Normal EMPLEADO ESTABLE</t>
        </is>
      </c>
      <c r="J353" s="35" t="n">
        <v>90</v>
      </c>
      <c r="K353" s="36">
        <f>IF('BD6'!J353=90,"AGUA",IF('BD6'!J353=91,"ALCANTARILLADO",IF('BD6'!J353=93,"ALCANTARILLADO",IF('BD6'!J353=95,"ADMIN",IF('BD6'!J353=96,"COMERCIAL","G_Finan")))))</f>
        <v/>
      </c>
      <c r="L353" s="40" t="n">
        <v>430</v>
      </c>
      <c r="M353" s="37" t="n"/>
      <c r="N353" s="51" t="n"/>
      <c r="O353" s="51" t="n"/>
    </row>
    <row r="354">
      <c r="A354">
        <f>IFERROR(VLOOKUP(BD[[#This Row],[BK]],DICT[[EEFF]:[Ppto]],2,FALSE),"No Encontrado")</f>
        <v/>
      </c>
      <c r="B354">
        <f>MID(BD[[#This Row],[SUC]],2,1)&amp;"-"&amp;BD[[#This Row],[CC]]&amp;"-"&amp;BD[[#This Row],[REGI_RES]]&amp;"-"&amp;MID(BD[[#This Row],[CTA]],1,9)</f>
        <v/>
      </c>
      <c r="C354" t="inlineStr">
        <is>
          <t>621110000 - REMUNERACION BASICA</t>
        </is>
      </c>
      <c r="D354">
        <f>TRIM(MID('BD6'!E354,3,2))</f>
        <v/>
      </c>
      <c r="E354" s="33" t="inlineStr">
        <is>
          <t xml:space="preserve">  01 - 11 - 1</t>
        </is>
      </c>
      <c r="F354" s="32" t="n">
        <v>45919</v>
      </c>
      <c r="G354">
        <f>IF(MID(BD[[#This Row],[Suc - Tipo - Nro]],8,2)="11",LEFT(BD[[#This Row],[REGIMEN]], 1) &amp; LEFT(RIGHT(BD[[#This Row],[REGIMEN]], LEN(BD[[#This Row],[REGIMEN]]) - FIND(" ", BD[[#This Row],[REGIMEN]])), 1),"")</f>
        <v/>
      </c>
      <c r="H354">
        <f>IF(MID(BD[[#This Row],[Suc - Tipo - Nro]],8,2)="11",TRIM(RIGHT(SUBSTITUTE(BD[[#This Row],[Glosa / Proveedor]]," ",REPT(" ",LEN(BD[[#This Row],[Glosa / Proveedor]]))),LEN(BD[[#This Row],[Glosa / Proveedor]])*2)),"")</f>
        <v/>
      </c>
      <c r="I354" s="31" t="inlineStr">
        <is>
          <t>Generacion de Planilla Normal EMPLEADO ESTABLE</t>
        </is>
      </c>
      <c r="J354" s="38" t="n">
        <v>90</v>
      </c>
      <c r="K354" s="22">
        <f>IF('BD6'!J354=90,"AGUA",IF('BD6'!J354=91,"ALCANTARILLADO",IF('BD6'!J354=93,"ALCANTARILLADO",IF('BD6'!J354=95,"ADMIN",IF('BD6'!J354=96,"COMERCIAL","G_Finan")))))</f>
        <v/>
      </c>
      <c r="L354" s="49" t="n">
        <v>2150</v>
      </c>
      <c r="M354" s="37" t="n"/>
      <c r="N354" s="51" t="n"/>
      <c r="O354" s="51" t="n"/>
    </row>
    <row r="355">
      <c r="A355">
        <f>IFERROR(VLOOKUP(BD[[#This Row],[BK]],DICT[[EEFF]:[Ppto]],2,FALSE),"No Encontrado")</f>
        <v/>
      </c>
      <c r="B355">
        <f>MID(BD[[#This Row],[SUC]],2,1)&amp;"-"&amp;BD[[#This Row],[CC]]&amp;"-"&amp;BD[[#This Row],[REGI_RES]]&amp;"-"&amp;MID(BD[[#This Row],[CTA]],1,9)</f>
        <v/>
      </c>
      <c r="C355" t="inlineStr">
        <is>
          <t>621110000 - REMUNERACION BASICA</t>
        </is>
      </c>
      <c r="D355">
        <f>TRIM(MID('BD6'!E355,3,2))</f>
        <v/>
      </c>
      <c r="E355" s="33" t="inlineStr">
        <is>
          <t xml:space="preserve">  01 - 11 - 1</t>
        </is>
      </c>
      <c r="F355" s="32" t="n">
        <v>45919</v>
      </c>
      <c r="G355">
        <f>IF(MID(BD[[#This Row],[Suc - Tipo - Nro]],8,2)="11",LEFT(BD[[#This Row],[REGIMEN]], 1) &amp; LEFT(RIGHT(BD[[#This Row],[REGIMEN]], LEN(BD[[#This Row],[REGIMEN]]) - FIND(" ", BD[[#This Row],[REGIMEN]])), 1),"")</f>
        <v/>
      </c>
      <c r="H355">
        <f>IF(MID(BD[[#This Row],[Suc - Tipo - Nro]],8,2)="11",TRIM(RIGHT(SUBSTITUTE(BD[[#This Row],[Glosa / Proveedor]]," ",REPT(" ",LEN(BD[[#This Row],[Glosa / Proveedor]]))),LEN(BD[[#This Row],[Glosa / Proveedor]])*2)),"")</f>
        <v/>
      </c>
      <c r="I355" s="31" t="inlineStr">
        <is>
          <t>Generacion de Planilla Normal EMPLEADO ESTABLE</t>
        </is>
      </c>
      <c r="J355" s="38" t="n">
        <v>90</v>
      </c>
      <c r="K355" s="22">
        <f>IF('BD6'!J355=90,"AGUA",IF('BD6'!J355=91,"ALCANTARILLADO",IF('BD6'!J355=93,"ALCANTARILLADO",IF('BD6'!J355=95,"ADMIN",IF('BD6'!J355=96,"COMERCIAL","G_Finan")))))</f>
        <v/>
      </c>
      <c r="L355" s="49" t="n">
        <v>430</v>
      </c>
      <c r="M355" s="37" t="n"/>
      <c r="N355" s="51" t="n"/>
      <c r="O355" s="51" t="n"/>
    </row>
    <row r="356">
      <c r="A356">
        <f>IFERROR(VLOOKUP(BD[[#This Row],[BK]],DICT[[EEFF]:[Ppto]],2,FALSE),"No Encontrado")</f>
        <v/>
      </c>
      <c r="B356">
        <f>MID(BD[[#This Row],[SUC]],2,1)&amp;"-"&amp;BD[[#This Row],[CC]]&amp;"-"&amp;BD[[#This Row],[REGI_RES]]&amp;"-"&amp;MID(BD[[#This Row],[CTA]],1,9)</f>
        <v/>
      </c>
      <c r="C356" t="inlineStr">
        <is>
          <t>621110000 - REMUNERACION BASICA</t>
        </is>
      </c>
      <c r="D356">
        <f>TRIM(MID('BD6'!E356,3,2))</f>
        <v/>
      </c>
      <c r="E356" s="33" t="inlineStr">
        <is>
          <t xml:space="preserve">  01 - 11 - 1</t>
        </is>
      </c>
      <c r="F356" s="32" t="n">
        <v>45919</v>
      </c>
      <c r="G356">
        <f>IF(MID(BD[[#This Row],[Suc - Tipo - Nro]],8,2)="11",LEFT(BD[[#This Row],[REGIMEN]], 1) &amp; LEFT(RIGHT(BD[[#This Row],[REGIMEN]], LEN(BD[[#This Row],[REGIMEN]]) - FIND(" ", BD[[#This Row],[REGIMEN]])), 1),"")</f>
        <v/>
      </c>
      <c r="H356">
        <f>IF(MID(BD[[#This Row],[Suc - Tipo - Nro]],8,2)="11",TRIM(RIGHT(SUBSTITUTE(BD[[#This Row],[Glosa / Proveedor]]," ",REPT(" ",LEN(BD[[#This Row],[Glosa / Proveedor]]))),LEN(BD[[#This Row],[Glosa / Proveedor]])*2)),"")</f>
        <v/>
      </c>
      <c r="I356" s="31" t="inlineStr">
        <is>
          <t>Generacion de Planilla Normal EMPLEADO ESTABLE</t>
        </is>
      </c>
      <c r="J356" s="38" t="n">
        <v>90</v>
      </c>
      <c r="K356" s="22">
        <f>IF('BD6'!J356=90,"AGUA",IF('BD6'!J356=91,"ALCANTARILLADO",IF('BD6'!J356=93,"ALCANTARILLADO",IF('BD6'!J356=95,"ADMIN",IF('BD6'!J356=96,"COMERCIAL","G_Finan")))))</f>
        <v/>
      </c>
      <c r="L356" s="49" t="n">
        <v>1290</v>
      </c>
      <c r="M356" s="37" t="n"/>
      <c r="N356" s="51" t="n"/>
      <c r="O356" s="51" t="n"/>
    </row>
    <row r="357">
      <c r="A357" s="10">
        <f>IFERROR(VLOOKUP(BD[[#This Row],[BK]],DICT[[EEFF]:[Ppto]],2,FALSE),"No Encontrado")</f>
        <v/>
      </c>
      <c r="B357" s="54">
        <f>MID(BD[[#This Row],[SUC]],2,1)&amp;"-"&amp;BD[[#This Row],[CC]]&amp;"-"&amp;BD[[#This Row],[REGI_RES]]&amp;"-"&amp;MID(BD[[#This Row],[CTA]],1,9)</f>
        <v/>
      </c>
      <c r="C357" t="inlineStr">
        <is>
          <t>621110000 - REMUNERACION BASICA</t>
        </is>
      </c>
      <c r="D357" s="54">
        <f>TRIM(MID('BD6'!E357,3,2))</f>
        <v/>
      </c>
      <c r="E357" s="33" t="inlineStr">
        <is>
          <t xml:space="preserve">  01 - 11 - 1</t>
        </is>
      </c>
      <c r="F357" s="34" t="n">
        <v>45919</v>
      </c>
      <c r="G357" s="54">
        <f>IF(MID(BD[[#This Row],[Suc - Tipo - Nro]],8,2)="11",LEFT(BD[[#This Row],[REGIMEN]], 1) &amp; LEFT(RIGHT(BD[[#This Row],[REGIMEN]], LEN(BD[[#This Row],[REGIMEN]]) - FIND(" ", BD[[#This Row],[REGIMEN]])), 1),"")</f>
        <v/>
      </c>
      <c r="H357" s="54">
        <f>IF(MID(BD[[#This Row],[Suc - Tipo - Nro]],8,2)="11",TRIM(RIGHT(SUBSTITUTE(BD[[#This Row],[Glosa / Proveedor]]," ",REPT(" ",LEN(BD[[#This Row],[Glosa / Proveedor]]))),LEN(BD[[#This Row],[Glosa / Proveedor]])*2)),"")</f>
        <v/>
      </c>
      <c r="I357" s="33" t="inlineStr">
        <is>
          <t>Generacion de Planilla Normal EMPLEADO ESTABLE</t>
        </is>
      </c>
      <c r="J357" s="35" t="n">
        <v>90</v>
      </c>
      <c r="K357" s="36">
        <f>IF('BD6'!J357=90,"AGUA",IF('BD6'!J357=91,"ALCANTARILLADO",IF('BD6'!J357=93,"ALCANTARILLADO",IF('BD6'!J357=95,"ADMIN",IF('BD6'!J357=96,"COMERCIAL","G_Finan")))))</f>
        <v/>
      </c>
      <c r="L357" s="40" t="n">
        <v>860</v>
      </c>
      <c r="M357" s="37" t="n"/>
      <c r="N357" s="51" t="n"/>
      <c r="O357" s="51" t="n"/>
    </row>
    <row r="358">
      <c r="A358" s="10">
        <f>IFERROR(VLOOKUP(BD[[#This Row],[BK]],DICT[[EEFF]:[Ppto]],2,FALSE),"No Encontrado")</f>
        <v/>
      </c>
      <c r="B358" s="54">
        <f>MID(BD[[#This Row],[SUC]],2,1)&amp;"-"&amp;BD[[#This Row],[CC]]&amp;"-"&amp;BD[[#This Row],[REGI_RES]]&amp;"-"&amp;MID(BD[[#This Row],[CTA]],1,9)</f>
        <v/>
      </c>
      <c r="C358" t="inlineStr">
        <is>
          <t>621110000 - REMUNERACION BASICA</t>
        </is>
      </c>
      <c r="D358" s="54">
        <f>TRIM(MID('BD6'!E358,3,2))</f>
        <v/>
      </c>
      <c r="E358" s="33" t="inlineStr">
        <is>
          <t xml:space="preserve">  01 - 11 - 1</t>
        </is>
      </c>
      <c r="F358" s="34" t="n">
        <v>45919</v>
      </c>
      <c r="G358" s="54">
        <f>IF(MID(BD[[#This Row],[Suc - Tipo - Nro]],8,2)="11",LEFT(BD[[#This Row],[REGIMEN]], 1) &amp; LEFT(RIGHT(BD[[#This Row],[REGIMEN]], LEN(BD[[#This Row],[REGIMEN]]) - FIND(" ", BD[[#This Row],[REGIMEN]])), 1),"")</f>
        <v/>
      </c>
      <c r="H358" s="54">
        <f>IF(MID(BD[[#This Row],[Suc - Tipo - Nro]],8,2)="11",TRIM(RIGHT(SUBSTITUTE(BD[[#This Row],[Glosa / Proveedor]]," ",REPT(" ",LEN(BD[[#This Row],[Glosa / Proveedor]]))),LEN(BD[[#This Row],[Glosa / Proveedor]])*2)),"")</f>
        <v/>
      </c>
      <c r="I358" s="33" t="inlineStr">
        <is>
          <t>Generacion de Planilla Normal EMPLEADO ESTABLE</t>
        </is>
      </c>
      <c r="J358" s="35" t="n">
        <v>95</v>
      </c>
      <c r="K358" s="36">
        <f>IF('BD6'!J358=90,"AGUA",IF('BD6'!J358=91,"ALCANTARILLADO",IF('BD6'!J358=93,"ALCANTARILLADO",IF('BD6'!J358=95,"ADMIN",IF('BD6'!J358=96,"COMERCIAL","G_Finan")))))</f>
        <v/>
      </c>
      <c r="L358" s="40" t="n">
        <v>100</v>
      </c>
      <c r="M358" s="37" t="n"/>
      <c r="N358" s="51" t="n"/>
      <c r="O358" s="51" t="n"/>
    </row>
    <row r="359">
      <c r="A359" s="10">
        <f>IFERROR(VLOOKUP(BD[[#This Row],[BK]],DICT[[EEFF]:[Ppto]],2,FALSE),"No Encontrado")</f>
        <v/>
      </c>
      <c r="B359" s="54">
        <f>MID(BD[[#This Row],[SUC]],2,1)&amp;"-"&amp;BD[[#This Row],[CC]]&amp;"-"&amp;BD[[#This Row],[REGI_RES]]&amp;"-"&amp;MID(BD[[#This Row],[CTA]],1,9)</f>
        <v/>
      </c>
      <c r="C359" t="inlineStr">
        <is>
          <t>621110000 - REMUNERACION BASICA</t>
        </is>
      </c>
      <c r="D359" s="54">
        <f>TRIM(MID('BD6'!E359,3,2))</f>
        <v/>
      </c>
      <c r="E359" s="33" t="inlineStr">
        <is>
          <t xml:space="preserve">  01 - 11 - 1</t>
        </is>
      </c>
      <c r="F359" s="34" t="n">
        <v>45919</v>
      </c>
      <c r="G359" s="54">
        <f>IF(MID(BD[[#This Row],[Suc - Tipo - Nro]],8,2)="11",LEFT(BD[[#This Row],[REGIMEN]], 1) &amp; LEFT(RIGHT(BD[[#This Row],[REGIMEN]], LEN(BD[[#This Row],[REGIMEN]]) - FIND(" ", BD[[#This Row],[REGIMEN]])), 1),"")</f>
        <v/>
      </c>
      <c r="H359" s="54">
        <f>IF(MID(BD[[#This Row],[Suc - Tipo - Nro]],8,2)="11",TRIM(RIGHT(SUBSTITUTE(BD[[#This Row],[Glosa / Proveedor]]," ",REPT(" ",LEN(BD[[#This Row],[Glosa / Proveedor]]))),LEN(BD[[#This Row],[Glosa / Proveedor]])*2)),"")</f>
        <v/>
      </c>
      <c r="I359" s="33" t="inlineStr">
        <is>
          <t>Generacion de Planilla Normal EMPLEADO ESTABLE</t>
        </is>
      </c>
      <c r="J359" s="35" t="n">
        <v>95</v>
      </c>
      <c r="K359" s="36">
        <f>IF('BD6'!J359=90,"AGUA",IF('BD6'!J359=91,"ALCANTARILLADO",IF('BD6'!J359=93,"ALCANTARILLADO",IF('BD6'!J359=95,"ADMIN",IF('BD6'!J359=96,"COMERCIAL","G_Finan")))))</f>
        <v/>
      </c>
      <c r="L359" s="40" t="n">
        <v>100</v>
      </c>
      <c r="M359" s="37" t="n"/>
      <c r="N359" s="51" t="n"/>
      <c r="O359" s="51" t="n"/>
    </row>
    <row r="360">
      <c r="A360" s="39">
        <f>IFERROR(VLOOKUP(BD[[#This Row],[BK]],DICT[[EEFF]:[Ppto]],2,FALSE),"No Encontrado")</f>
        <v/>
      </c>
      <c r="B360">
        <f>MID(BD[[#This Row],[SUC]],2,1)&amp;"-"&amp;BD[[#This Row],[CC]]&amp;"-"&amp;BD[[#This Row],[REGI_RES]]&amp;"-"&amp;MID(BD[[#This Row],[CTA]],1,9)</f>
        <v/>
      </c>
      <c r="C360" t="inlineStr">
        <is>
          <t>621110000 - REMUNERACION BASICA</t>
        </is>
      </c>
      <c r="D360">
        <f>TRIM(MID('BD6'!E360,3,2))</f>
        <v/>
      </c>
      <c r="E360" s="33" t="inlineStr">
        <is>
          <t xml:space="preserve">  01 - 11 - 1</t>
        </is>
      </c>
      <c r="F360" s="34" t="n">
        <v>45919</v>
      </c>
      <c r="G360">
        <f>IF(MID(BD[[#This Row],[Suc - Tipo - Nro]],8,2)="11",LEFT(BD[[#This Row],[REGIMEN]], 1) &amp; LEFT(RIGHT(BD[[#This Row],[REGIMEN]], LEN(BD[[#This Row],[REGIMEN]]) - FIND(" ", BD[[#This Row],[REGIMEN]])), 1),"")</f>
        <v/>
      </c>
      <c r="H360">
        <f>IF(MID(BD[[#This Row],[Suc - Tipo - Nro]],8,2)="11",TRIM(RIGHT(SUBSTITUTE(BD[[#This Row],[Glosa / Proveedor]]," ",REPT(" ",LEN(BD[[#This Row],[Glosa / Proveedor]]))),LEN(BD[[#This Row],[Glosa / Proveedor]])*2)),"")</f>
        <v/>
      </c>
      <c r="I360" s="33" t="inlineStr">
        <is>
          <t>Generacion de Planilla Normal EMPLEADO ESTABLE</t>
        </is>
      </c>
      <c r="J360" s="35" t="n">
        <v>90</v>
      </c>
      <c r="K360" s="22">
        <f>IF('BD6'!J360=90,"AGUA",IF('BD6'!J360=91,"ALCANTARILLADO",IF('BD6'!J360=93,"ALCANTARILLADO",IF('BD6'!J360=95,"ADMIN",IF('BD6'!J360=96,"COMERCIAL","G_Finan")))))</f>
        <v/>
      </c>
      <c r="L360" s="49" t="n">
        <v>360</v>
      </c>
      <c r="M360" s="37" t="n"/>
      <c r="N360" s="51" t="n"/>
      <c r="O360" s="51" t="n"/>
    </row>
    <row r="361">
      <c r="A361" s="10">
        <f>IFERROR(VLOOKUP(BD[[#This Row],[BK]],DICT[[EEFF]:[Ppto]],2,FALSE),"No Encontrado")</f>
        <v/>
      </c>
      <c r="B361" s="54">
        <f>MID(BD[[#This Row],[SUC]],2,1)&amp;"-"&amp;BD[[#This Row],[CC]]&amp;"-"&amp;BD[[#This Row],[REGI_RES]]&amp;"-"&amp;MID(BD[[#This Row],[CTA]],1,9)</f>
        <v/>
      </c>
      <c r="C361" t="inlineStr">
        <is>
          <t>621110000 - REMUNERACION BASICA</t>
        </is>
      </c>
      <c r="D361" s="54">
        <f>TRIM(MID('BD6'!E361,3,2))</f>
        <v/>
      </c>
      <c r="E361" s="33" t="inlineStr">
        <is>
          <t xml:space="preserve">  01 - 11 - 1</t>
        </is>
      </c>
      <c r="F361" s="34" t="n">
        <v>45919</v>
      </c>
      <c r="G361" s="54">
        <f>IF(MID(BD[[#This Row],[Suc - Tipo - Nro]],8,2)="11",LEFT(BD[[#This Row],[REGIMEN]], 1) &amp; LEFT(RIGHT(BD[[#This Row],[REGIMEN]], LEN(BD[[#This Row],[REGIMEN]]) - FIND(" ", BD[[#This Row],[REGIMEN]])), 1),"")</f>
        <v/>
      </c>
      <c r="H361" s="54">
        <f>IF(MID(BD[[#This Row],[Suc - Tipo - Nro]],8,2)="11",TRIM(RIGHT(SUBSTITUTE(BD[[#This Row],[Glosa / Proveedor]]," ",REPT(" ",LEN(BD[[#This Row],[Glosa / Proveedor]]))),LEN(BD[[#This Row],[Glosa / Proveedor]])*2)),"")</f>
        <v/>
      </c>
      <c r="I361" s="33" t="inlineStr">
        <is>
          <t>Generacion de Planilla Normal EMPLEADO ESTABLE</t>
        </is>
      </c>
      <c r="J361" s="35" t="n">
        <v>90</v>
      </c>
      <c r="K361" s="36">
        <f>IF('BD6'!J361=90,"AGUA",IF('BD6'!J361=91,"ALCANTARILLADO",IF('BD6'!J361=93,"ALCANTARILLADO",IF('BD6'!J361=95,"ADMIN",IF('BD6'!J361=96,"COMERCIAL","G_Finan")))))</f>
        <v/>
      </c>
      <c r="L361" s="40" t="n">
        <v>240</v>
      </c>
      <c r="M361" s="37" t="n"/>
      <c r="N361" s="51" t="n"/>
      <c r="O361" s="51" t="n"/>
    </row>
    <row r="362">
      <c r="A362" s="39">
        <f>IFERROR(VLOOKUP(BD[[#This Row],[BK]],DICT[[EEFF]:[Ppto]],2,FALSE),"No Encontrado")</f>
        <v/>
      </c>
      <c r="B362">
        <f>MID(BD[[#This Row],[SUC]],2,1)&amp;"-"&amp;BD[[#This Row],[CC]]&amp;"-"&amp;BD[[#This Row],[REGI_RES]]&amp;"-"&amp;MID(BD[[#This Row],[CTA]],1,9)</f>
        <v/>
      </c>
      <c r="C362" t="inlineStr">
        <is>
          <t>621110000 - REMUNERACION BASICA</t>
        </is>
      </c>
      <c r="D362">
        <f>TRIM(MID('BD6'!E362,3,2))</f>
        <v/>
      </c>
      <c r="E362" s="33" t="inlineStr">
        <is>
          <t xml:space="preserve">  01 - 11 - 1</t>
        </is>
      </c>
      <c r="F362" s="34" t="n">
        <v>45919</v>
      </c>
      <c r="G362">
        <f>IF(MID(BD[[#This Row],[Suc - Tipo - Nro]],8,2)="11",LEFT(BD[[#This Row],[REGIMEN]], 1) &amp; LEFT(RIGHT(BD[[#This Row],[REGIMEN]], LEN(BD[[#This Row],[REGIMEN]]) - FIND(" ", BD[[#This Row],[REGIMEN]])), 1),"")</f>
        <v/>
      </c>
      <c r="H362">
        <f>IF(MID(BD[[#This Row],[Suc - Tipo - Nro]],8,2)="11",TRIM(RIGHT(SUBSTITUTE(BD[[#This Row],[Glosa / Proveedor]]," ",REPT(" ",LEN(BD[[#This Row],[Glosa / Proveedor]]))),LEN(BD[[#This Row],[Glosa / Proveedor]])*2)),"")</f>
        <v/>
      </c>
      <c r="I362" s="33" t="inlineStr">
        <is>
          <t>Generacion de Planilla Normal EMPLEADO ESTABLE</t>
        </is>
      </c>
      <c r="J362" s="35" t="n">
        <v>95</v>
      </c>
      <c r="K362" s="22">
        <f>IF('BD6'!J362=90,"AGUA",IF('BD6'!J362=91,"ALCANTARILLADO",IF('BD6'!J362=93,"ALCANTARILLADO",IF('BD6'!J362=95,"ADMIN",IF('BD6'!J362=96,"COMERCIAL","G_Finan")))))</f>
        <v/>
      </c>
      <c r="L362" s="49" t="n">
        <v>1288</v>
      </c>
      <c r="M362" s="37" t="n"/>
      <c r="N362" s="51" t="n"/>
      <c r="O362" s="51" t="n"/>
    </row>
    <row r="363">
      <c r="A363" s="10">
        <f>IFERROR(VLOOKUP(BD[[#This Row],[BK]],DICT[[EEFF]:[Ppto]],2,FALSE),"No Encontrado")</f>
        <v/>
      </c>
      <c r="B363" s="54">
        <f>MID(BD[[#This Row],[SUC]],2,1)&amp;"-"&amp;BD[[#This Row],[CC]]&amp;"-"&amp;BD[[#This Row],[REGI_RES]]&amp;"-"&amp;MID(BD[[#This Row],[CTA]],1,9)</f>
        <v/>
      </c>
      <c r="C363" t="inlineStr">
        <is>
          <t>621110000 - REMUNERACION BASICA</t>
        </is>
      </c>
      <c r="D363" s="54">
        <f>TRIM(MID('BD6'!E363,3,2))</f>
        <v/>
      </c>
      <c r="E363" s="33" t="inlineStr">
        <is>
          <t xml:space="preserve">  01 - 11 - 1</t>
        </is>
      </c>
      <c r="F363" s="34" t="n">
        <v>45919</v>
      </c>
      <c r="G363" s="54">
        <f>IF(MID(BD[[#This Row],[Suc - Tipo - Nro]],8,2)="11",LEFT(BD[[#This Row],[REGIMEN]], 1) &amp; LEFT(RIGHT(BD[[#This Row],[REGIMEN]], LEN(BD[[#This Row],[REGIMEN]]) - FIND(" ", BD[[#This Row],[REGIMEN]])), 1),"")</f>
        <v/>
      </c>
      <c r="H363" s="54">
        <f>IF(MID(BD[[#This Row],[Suc - Tipo - Nro]],8,2)="11",TRIM(RIGHT(SUBSTITUTE(BD[[#This Row],[Glosa / Proveedor]]," ",REPT(" ",LEN(BD[[#This Row],[Glosa / Proveedor]]))),LEN(BD[[#This Row],[Glosa / Proveedor]])*2)),"")</f>
        <v/>
      </c>
      <c r="I363" s="33" t="inlineStr">
        <is>
          <t>Generacion de Planilla Normal EMPLEADO ESTABLE</t>
        </is>
      </c>
      <c r="J363" s="35" t="n">
        <v>95</v>
      </c>
      <c r="K363" s="36">
        <f>IF('BD6'!J363=90,"AGUA",IF('BD6'!J363=91,"ALCANTARILLADO",IF('BD6'!J363=93,"ALCANTARILLADO",IF('BD6'!J363=95,"ADMIN",IF('BD6'!J363=96,"COMERCIAL","G_Finan")))))</f>
        <v/>
      </c>
      <c r="L363" s="40" t="n">
        <v>1180</v>
      </c>
      <c r="M363" s="37" t="n"/>
      <c r="N363" s="51" t="n"/>
      <c r="O363" s="51" t="n"/>
    </row>
    <row r="364">
      <c r="A364">
        <f>IFERROR(VLOOKUP(BD[[#This Row],[BK]],DICT[[EEFF]:[Ppto]],2,FALSE),"No Encontrado")</f>
        <v/>
      </c>
      <c r="B364">
        <f>MID(BD[[#This Row],[SUC]],2,1)&amp;"-"&amp;BD[[#This Row],[CC]]&amp;"-"&amp;BD[[#This Row],[REGI_RES]]&amp;"-"&amp;MID(BD[[#This Row],[CTA]],1,9)</f>
        <v/>
      </c>
      <c r="C364" t="inlineStr">
        <is>
          <t>621110000 - REMUNERACION BASICA</t>
        </is>
      </c>
      <c r="D364">
        <f>TRIM(MID('BD6'!E364,3,2))</f>
        <v/>
      </c>
      <c r="E364" s="33" t="inlineStr">
        <is>
          <t xml:space="preserve">  01 - 11 - 1</t>
        </is>
      </c>
      <c r="F364" s="32" t="n">
        <v>45919</v>
      </c>
      <c r="G364">
        <f>IF(MID(BD[[#This Row],[Suc - Tipo - Nro]],8,2)="11",LEFT(BD[[#This Row],[REGIMEN]], 1) &amp; LEFT(RIGHT(BD[[#This Row],[REGIMEN]], LEN(BD[[#This Row],[REGIMEN]]) - FIND(" ", BD[[#This Row],[REGIMEN]])), 1),"")</f>
        <v/>
      </c>
      <c r="H364">
        <f>IF(MID(BD[[#This Row],[Suc - Tipo - Nro]],8,2)="11",TRIM(RIGHT(SUBSTITUTE(BD[[#This Row],[Glosa / Proveedor]]," ",REPT(" ",LEN(BD[[#This Row],[Glosa / Proveedor]]))),LEN(BD[[#This Row],[Glosa / Proveedor]])*2)),"")</f>
        <v/>
      </c>
      <c r="I364" s="31" t="inlineStr">
        <is>
          <t>Generacion de Planilla Normal EMPLEADO ESTABLE</t>
        </is>
      </c>
      <c r="J364" s="38" t="n">
        <v>95</v>
      </c>
      <c r="K364" s="22">
        <f>IF('BD6'!J364=90,"AGUA",IF('BD6'!J364=91,"ALCANTARILLADO",IF('BD6'!J364=93,"ALCANTARILLADO",IF('BD6'!J364=95,"ADMIN",IF('BD6'!J364=96,"COMERCIAL","G_Finan")))))</f>
        <v/>
      </c>
      <c r="L364" s="49" t="n">
        <v>2596</v>
      </c>
      <c r="M364" s="37" t="n"/>
      <c r="N364" s="51" t="n"/>
      <c r="O364" s="51" t="n"/>
    </row>
    <row r="365">
      <c r="A365" s="10">
        <f>IFERROR(VLOOKUP(BD[[#This Row],[BK]],DICT[[EEFF]:[Ppto]],2,FALSE),"No Encontrado")</f>
        <v/>
      </c>
      <c r="B365" s="54">
        <f>MID(BD[[#This Row],[SUC]],2,1)&amp;"-"&amp;BD[[#This Row],[CC]]&amp;"-"&amp;BD[[#This Row],[REGI_RES]]&amp;"-"&amp;MID(BD[[#This Row],[CTA]],1,9)</f>
        <v/>
      </c>
      <c r="C365" t="inlineStr">
        <is>
          <t>621110000 - REMUNERACION BASICA</t>
        </is>
      </c>
      <c r="D365" s="54">
        <f>TRIM(MID('BD6'!E365,3,2))</f>
        <v/>
      </c>
      <c r="E365" s="33" t="inlineStr">
        <is>
          <t xml:space="preserve">  01 - 11 - 1</t>
        </is>
      </c>
      <c r="F365" s="34" t="n">
        <v>45919</v>
      </c>
      <c r="G365" s="54">
        <f>IF(MID(BD[[#This Row],[Suc - Tipo - Nro]],8,2)="11",LEFT(BD[[#This Row],[REGIMEN]], 1) &amp; LEFT(RIGHT(BD[[#This Row],[REGIMEN]], LEN(BD[[#This Row],[REGIMEN]]) - FIND(" ", BD[[#This Row],[REGIMEN]])), 1),"")</f>
        <v/>
      </c>
      <c r="H365" s="54">
        <f>IF(MID(BD[[#This Row],[Suc - Tipo - Nro]],8,2)="11",TRIM(RIGHT(SUBSTITUTE(BD[[#This Row],[Glosa / Proveedor]]," ",REPT(" ",LEN(BD[[#This Row],[Glosa / Proveedor]]))),LEN(BD[[#This Row],[Glosa / Proveedor]])*2)),"")</f>
        <v/>
      </c>
      <c r="I365" s="33" t="inlineStr">
        <is>
          <t>Generacion de Planilla Normal EMPLEADO ESTABLE</t>
        </is>
      </c>
      <c r="J365" s="35" t="n">
        <v>95</v>
      </c>
      <c r="K365" s="36">
        <f>IF('BD6'!J365=90,"AGUA",IF('BD6'!J365=91,"ALCANTARILLADO",IF('BD6'!J365=93,"ALCANTARILLADO",IF('BD6'!J365=95,"ADMIN",IF('BD6'!J365=96,"COMERCIAL","G_Finan")))))</f>
        <v/>
      </c>
      <c r="L365" s="40" t="n">
        <v>5673</v>
      </c>
      <c r="M365" s="37" t="n"/>
      <c r="N365" s="51" t="n"/>
      <c r="O365" s="51" t="n"/>
    </row>
    <row r="366">
      <c r="A366" s="10">
        <f>IFERROR(VLOOKUP(BD[[#This Row],[BK]],DICT[[EEFF]:[Ppto]],2,FALSE),"No Encontrado")</f>
        <v/>
      </c>
      <c r="B366" s="54">
        <f>MID(BD[[#This Row],[SUC]],2,1)&amp;"-"&amp;BD[[#This Row],[CC]]&amp;"-"&amp;BD[[#This Row],[REGI_RES]]&amp;"-"&amp;MID(BD[[#This Row],[CTA]],1,9)</f>
        <v/>
      </c>
      <c r="C366" t="inlineStr">
        <is>
          <t>621110000 - REMUNERACION BASICA</t>
        </is>
      </c>
      <c r="D366" s="54">
        <f>TRIM(MID('BD6'!E366,3,2))</f>
        <v/>
      </c>
      <c r="E366" s="33" t="inlineStr">
        <is>
          <t xml:space="preserve">  01 - 11 - 1</t>
        </is>
      </c>
      <c r="F366" s="34" t="n">
        <v>45919</v>
      </c>
      <c r="G366" s="54">
        <f>IF(MID(BD[[#This Row],[Suc - Tipo - Nro]],8,2)="11",LEFT(BD[[#This Row],[REGIMEN]], 1) &amp; LEFT(RIGHT(BD[[#This Row],[REGIMEN]], LEN(BD[[#This Row],[REGIMEN]]) - FIND(" ", BD[[#This Row],[REGIMEN]])), 1),"")</f>
        <v/>
      </c>
      <c r="H366" s="54">
        <f>IF(MID(BD[[#This Row],[Suc - Tipo - Nro]],8,2)="11",TRIM(RIGHT(SUBSTITUTE(BD[[#This Row],[Glosa / Proveedor]]," ",REPT(" ",LEN(BD[[#This Row],[Glosa / Proveedor]]))),LEN(BD[[#This Row],[Glosa / Proveedor]])*2)),"")</f>
        <v/>
      </c>
      <c r="I366" s="33" t="inlineStr">
        <is>
          <t>Generacion de Planilla Normal EMPLEADO ESTABLE</t>
        </is>
      </c>
      <c r="J366" s="35" t="n">
        <v>95</v>
      </c>
      <c r="K366" s="36">
        <f>IF('BD6'!J366=90,"AGUA",IF('BD6'!J366=91,"ALCANTARILLADO",IF('BD6'!J366=93,"ALCANTARILLADO",IF('BD6'!J366=95,"ADMIN",IF('BD6'!J366=96,"COMERCIAL","G_Finan")))))</f>
        <v/>
      </c>
      <c r="L366" s="40" t="n">
        <v>2965</v>
      </c>
      <c r="M366" s="37" t="n"/>
      <c r="N366" s="51" t="n"/>
      <c r="O366" s="51" t="n"/>
    </row>
    <row r="367">
      <c r="A367" s="10">
        <f>IFERROR(VLOOKUP(BD[[#This Row],[BK]],DICT[[EEFF]:[Ppto]],2,FALSE),"No Encontrado")</f>
        <v/>
      </c>
      <c r="B367" s="54">
        <f>MID(BD[[#This Row],[SUC]],2,1)&amp;"-"&amp;BD[[#This Row],[CC]]&amp;"-"&amp;BD[[#This Row],[REGI_RES]]&amp;"-"&amp;MID(BD[[#This Row],[CTA]],1,9)</f>
        <v/>
      </c>
      <c r="C367" t="inlineStr">
        <is>
          <t>621110000 - REMUNERACION BASICA</t>
        </is>
      </c>
      <c r="D367" s="54">
        <f>TRIM(MID('BD6'!E367,3,2))</f>
        <v/>
      </c>
      <c r="E367" s="33" t="inlineStr">
        <is>
          <t xml:space="preserve">  01 - 11 - 1</t>
        </is>
      </c>
      <c r="F367" s="34" t="n">
        <v>45919</v>
      </c>
      <c r="G367" s="54">
        <f>IF(MID(BD[[#This Row],[Suc - Tipo - Nro]],8,2)="11",LEFT(BD[[#This Row],[REGIMEN]], 1) &amp; LEFT(RIGHT(BD[[#This Row],[REGIMEN]], LEN(BD[[#This Row],[REGIMEN]]) - FIND(" ", BD[[#This Row],[REGIMEN]])), 1),"")</f>
        <v/>
      </c>
      <c r="H367" s="54">
        <f>IF(MID(BD[[#This Row],[Suc - Tipo - Nro]],8,2)="11",TRIM(RIGHT(SUBSTITUTE(BD[[#This Row],[Glosa / Proveedor]]," ",REPT(" ",LEN(BD[[#This Row],[Glosa / Proveedor]]))),LEN(BD[[#This Row],[Glosa / Proveedor]])*2)),"")</f>
        <v/>
      </c>
      <c r="I367" s="33" t="inlineStr">
        <is>
          <t>Generacion de Planilla Normal EMPLEADO ESTABLE</t>
        </is>
      </c>
      <c r="J367" s="35" t="n">
        <v>95</v>
      </c>
      <c r="K367" s="36">
        <f>IF('BD6'!J367=90,"AGUA",IF('BD6'!J367=91,"ALCANTARILLADO",IF('BD6'!J367=93,"ALCANTARILLADO",IF('BD6'!J367=95,"ADMIN",IF('BD6'!J367=96,"COMERCIAL","G_Finan")))))</f>
        <v/>
      </c>
      <c r="L367" s="40" t="n">
        <v>430</v>
      </c>
      <c r="M367" s="37" t="n"/>
      <c r="N367" s="51" t="n"/>
      <c r="O367" s="51" t="n"/>
    </row>
    <row r="368">
      <c r="A368" s="10">
        <f>IFERROR(VLOOKUP(BD[[#This Row],[BK]],DICT[[EEFF]:[Ppto]],2,FALSE),"No Encontrado")</f>
        <v/>
      </c>
      <c r="B368" s="54">
        <f>MID(BD[[#This Row],[SUC]],2,1)&amp;"-"&amp;BD[[#This Row],[CC]]&amp;"-"&amp;BD[[#This Row],[REGI_RES]]&amp;"-"&amp;MID(BD[[#This Row],[CTA]],1,9)</f>
        <v/>
      </c>
      <c r="C368" t="inlineStr">
        <is>
          <t>621110000 - REMUNERACION BASICA</t>
        </is>
      </c>
      <c r="D368" s="54">
        <f>TRIM(MID('BD6'!E368,3,2))</f>
        <v/>
      </c>
      <c r="E368" s="33" t="inlineStr">
        <is>
          <t xml:space="preserve">  01 - 11 - 1</t>
        </is>
      </c>
      <c r="F368" s="34" t="n">
        <v>45919</v>
      </c>
      <c r="G368" s="54">
        <f>IF(MID(BD[[#This Row],[Suc - Tipo - Nro]],8,2)="11",LEFT(BD[[#This Row],[REGIMEN]], 1) &amp; LEFT(RIGHT(BD[[#This Row],[REGIMEN]], LEN(BD[[#This Row],[REGIMEN]]) - FIND(" ", BD[[#This Row],[REGIMEN]])), 1),"")</f>
        <v/>
      </c>
      <c r="H368" s="54">
        <f>IF(MID(BD[[#This Row],[Suc - Tipo - Nro]],8,2)="11",TRIM(RIGHT(SUBSTITUTE(BD[[#This Row],[Glosa / Proveedor]]," ",REPT(" ",LEN(BD[[#This Row],[Glosa / Proveedor]]))),LEN(BD[[#This Row],[Glosa / Proveedor]])*2)),"")</f>
        <v/>
      </c>
      <c r="I368" s="33" t="inlineStr">
        <is>
          <t>Generacion de Planilla Normal EMPLEADO ESTABLE</t>
        </is>
      </c>
      <c r="J368" s="35" t="n">
        <v>95</v>
      </c>
      <c r="K368" s="36">
        <f>IF('BD6'!J368=90,"AGUA",IF('BD6'!J368=91,"ALCANTARILLADO",IF('BD6'!J368=93,"ALCANTARILLADO",IF('BD6'!J368=95,"ADMIN",IF('BD6'!J368=96,"COMERCIAL","G_Finan")))))</f>
        <v/>
      </c>
      <c r="L368" s="40" t="n">
        <v>80</v>
      </c>
      <c r="M368" s="37" t="n"/>
      <c r="N368" s="51" t="n"/>
      <c r="O368" s="51" t="n"/>
    </row>
    <row r="369">
      <c r="A369" s="10">
        <f>IFERROR(VLOOKUP(BD[[#This Row],[BK]],DICT[[EEFF]:[Ppto]],2,FALSE),"No Encontrado")</f>
        <v/>
      </c>
      <c r="B369" s="54">
        <f>MID(BD[[#This Row],[SUC]],2,1)&amp;"-"&amp;BD[[#This Row],[CC]]&amp;"-"&amp;BD[[#This Row],[REGI_RES]]&amp;"-"&amp;MID(BD[[#This Row],[CTA]],1,9)</f>
        <v/>
      </c>
      <c r="C369" t="inlineStr">
        <is>
          <t>621110000 - REMUNERACION BASICA</t>
        </is>
      </c>
      <c r="D369" s="54">
        <f>TRIM(MID('BD6'!E369,3,2))</f>
        <v/>
      </c>
      <c r="E369" s="33" t="inlineStr">
        <is>
          <t xml:space="preserve">  01 - 11 - 1</t>
        </is>
      </c>
      <c r="F369" s="34" t="n">
        <v>45919</v>
      </c>
      <c r="G369" s="54">
        <f>IF(MID(BD[[#This Row],[Suc - Tipo - Nro]],8,2)="11",LEFT(BD[[#This Row],[REGIMEN]], 1) &amp; LEFT(RIGHT(BD[[#This Row],[REGIMEN]], LEN(BD[[#This Row],[REGIMEN]]) - FIND(" ", BD[[#This Row],[REGIMEN]])), 1),"")</f>
        <v/>
      </c>
      <c r="H369" s="54">
        <f>IF(MID(BD[[#This Row],[Suc - Tipo - Nro]],8,2)="11",TRIM(RIGHT(SUBSTITUTE(BD[[#This Row],[Glosa / Proveedor]]," ",REPT(" ",LEN(BD[[#This Row],[Glosa / Proveedor]]))),LEN(BD[[#This Row],[Glosa / Proveedor]])*2)),"")</f>
        <v/>
      </c>
      <c r="I369" s="33" t="inlineStr">
        <is>
          <t>Generacion de Planilla Normal EMPLEADO ESTABLE</t>
        </is>
      </c>
      <c r="J369" s="35" t="n">
        <v>95</v>
      </c>
      <c r="K369" s="36">
        <f>IF('BD6'!J369=90,"AGUA",IF('BD6'!J369=91,"ALCANTARILLADO",IF('BD6'!J369=93,"ALCANTARILLADO",IF('BD6'!J369=95,"ADMIN",IF('BD6'!J369=96,"COMERCIAL","G_Finan")))))</f>
        <v/>
      </c>
      <c r="L369" s="40" t="n">
        <v>160</v>
      </c>
      <c r="M369" s="37" t="n"/>
      <c r="N369" s="51" t="n"/>
      <c r="O369" s="51" t="n"/>
    </row>
    <row r="370">
      <c r="A370" s="42">
        <f>IFERROR(VLOOKUP(BD[[#This Row],[BK]],DICT[[EEFF]:[Ppto]],2,FALSE),"No Encontrado")</f>
        <v/>
      </c>
      <c r="B370">
        <f>MID(BD[[#This Row],[SUC]],2,1)&amp;"-"&amp;BD[[#This Row],[CC]]&amp;"-"&amp;BD[[#This Row],[REGI_RES]]&amp;"-"&amp;MID(BD[[#This Row],[CTA]],1,9)</f>
        <v/>
      </c>
      <c r="C370" t="inlineStr">
        <is>
          <t>621110000 - REMUNERACION BASICA</t>
        </is>
      </c>
      <c r="D370">
        <f>TRIM(MID('BD6'!E370,3,2))</f>
        <v/>
      </c>
      <c r="E370" s="33" t="inlineStr">
        <is>
          <t xml:space="preserve">  01 - 11 - 1</t>
        </is>
      </c>
      <c r="F370" s="32" t="n">
        <v>45919</v>
      </c>
      <c r="G370">
        <f>IF(MID(BD[[#This Row],[Suc - Tipo - Nro]],8,2)="11",LEFT(BD[[#This Row],[REGIMEN]], 1) &amp; LEFT(RIGHT(BD[[#This Row],[REGIMEN]], LEN(BD[[#This Row],[REGIMEN]]) - FIND(" ", BD[[#This Row],[REGIMEN]])), 1),"")</f>
        <v/>
      </c>
      <c r="H370">
        <f>IF(MID(BD[[#This Row],[Suc - Tipo - Nro]],8,2)="11",TRIM(RIGHT(SUBSTITUTE(BD[[#This Row],[Glosa / Proveedor]]," ",REPT(" ",LEN(BD[[#This Row],[Glosa / Proveedor]]))),LEN(BD[[#This Row],[Glosa / Proveedor]])*2)),"")</f>
        <v/>
      </c>
      <c r="I370" s="31" t="inlineStr">
        <is>
          <t>Generacion de Planilla Normal EMPLEADO ESTABLE</t>
        </is>
      </c>
      <c r="J370" s="38" t="n">
        <v>95</v>
      </c>
      <c r="K370" s="22">
        <f>IF('BD6'!J370=90,"AGUA",IF('BD6'!J370=91,"ALCANTARILLADO",IF('BD6'!J370=93,"ALCANTARILLADO",IF('BD6'!J370=95,"ADMIN",IF('BD6'!J370=96,"COMERCIAL","G_Finan")))))</f>
        <v/>
      </c>
      <c r="L370" s="49" t="n">
        <v>430</v>
      </c>
      <c r="M370" s="37" t="n"/>
      <c r="N370" s="51" t="n"/>
      <c r="O370" s="51" t="n"/>
    </row>
    <row r="371">
      <c r="A371" s="42">
        <f>IFERROR(VLOOKUP(BD[[#This Row],[BK]],DICT[[EEFF]:[Ppto]],2,FALSE),"No Encontrado")</f>
        <v/>
      </c>
      <c r="B371">
        <f>MID(BD[[#This Row],[SUC]],2,1)&amp;"-"&amp;BD[[#This Row],[CC]]&amp;"-"&amp;BD[[#This Row],[REGI_RES]]&amp;"-"&amp;MID(BD[[#This Row],[CTA]],1,9)</f>
        <v/>
      </c>
      <c r="C371" t="inlineStr">
        <is>
          <t>621110000 - REMUNERACION BASICA</t>
        </is>
      </c>
      <c r="D371">
        <f>TRIM(MID('BD6'!E371,3,2))</f>
        <v/>
      </c>
      <c r="E371" s="33" t="inlineStr">
        <is>
          <t xml:space="preserve">  01 - 11 - 1</t>
        </is>
      </c>
      <c r="F371" s="32" t="n">
        <v>45919</v>
      </c>
      <c r="G371">
        <f>IF(MID(BD[[#This Row],[Suc - Tipo - Nro]],8,2)="11",LEFT(BD[[#This Row],[REGIMEN]], 1) &amp; LEFT(RIGHT(BD[[#This Row],[REGIMEN]], LEN(BD[[#This Row],[REGIMEN]]) - FIND(" ", BD[[#This Row],[REGIMEN]])), 1),"")</f>
        <v/>
      </c>
      <c r="H371">
        <f>IF(MID(BD[[#This Row],[Suc - Tipo - Nro]],8,2)="11",TRIM(RIGHT(SUBSTITUTE(BD[[#This Row],[Glosa / Proveedor]]," ",REPT(" ",LEN(BD[[#This Row],[Glosa / Proveedor]]))),LEN(BD[[#This Row],[Glosa / Proveedor]])*2)),"")</f>
        <v/>
      </c>
      <c r="I371" s="31" t="inlineStr">
        <is>
          <t>Generacion de Planilla Normal EMPLEADO ESTABLE</t>
        </is>
      </c>
      <c r="J371" s="38" t="n">
        <v>95</v>
      </c>
      <c r="K371" s="22">
        <f>IF('BD6'!J371=90,"AGUA",IF('BD6'!J371=91,"ALCANTARILLADO",IF('BD6'!J371=93,"ALCANTARILLADO",IF('BD6'!J371=95,"ADMIN",IF('BD6'!J371=96,"COMERCIAL","G_Finan")))))</f>
        <v/>
      </c>
      <c r="L371" s="49" t="n">
        <v>430</v>
      </c>
      <c r="M371" s="37" t="n"/>
      <c r="N371" s="51" t="n"/>
      <c r="O371" s="51" t="n"/>
    </row>
    <row r="372">
      <c r="A372" s="10">
        <f>IFERROR(VLOOKUP(BD[[#This Row],[BK]],DICT[[EEFF]:[Ppto]],2,FALSE),"No Encontrado")</f>
        <v/>
      </c>
      <c r="B372" s="54">
        <f>MID(BD[[#This Row],[SUC]],2,1)&amp;"-"&amp;BD[[#This Row],[CC]]&amp;"-"&amp;BD[[#This Row],[REGI_RES]]&amp;"-"&amp;MID(BD[[#This Row],[CTA]],1,9)</f>
        <v/>
      </c>
      <c r="C372" t="inlineStr">
        <is>
          <t>621110000 - REMUNERACION BASICA</t>
        </is>
      </c>
      <c r="D372" s="54">
        <f>TRIM(MID('BD6'!E372,3,2))</f>
        <v/>
      </c>
      <c r="E372" s="33" t="inlineStr">
        <is>
          <t xml:space="preserve">  01 - 11 - 1</t>
        </is>
      </c>
      <c r="F372" s="34" t="n">
        <v>45919</v>
      </c>
      <c r="G372" s="54">
        <f>IF(MID(BD[[#This Row],[Suc - Tipo - Nro]],8,2)="11",LEFT(BD[[#This Row],[REGIMEN]], 1) &amp; LEFT(RIGHT(BD[[#This Row],[REGIMEN]], LEN(BD[[#This Row],[REGIMEN]]) - FIND(" ", BD[[#This Row],[REGIMEN]])), 1),"")</f>
        <v/>
      </c>
      <c r="H372" s="54">
        <f>IF(MID(BD[[#This Row],[Suc - Tipo - Nro]],8,2)="11",TRIM(RIGHT(SUBSTITUTE(BD[[#This Row],[Glosa / Proveedor]]," ",REPT(" ",LEN(BD[[#This Row],[Glosa / Proveedor]]))),LEN(BD[[#This Row],[Glosa / Proveedor]])*2)),"")</f>
        <v/>
      </c>
      <c r="I372" s="33" t="inlineStr">
        <is>
          <t>Generacion de Planilla Normal EMPLEADO ESTABLE</t>
        </is>
      </c>
      <c r="J372" s="35" t="n">
        <v>95</v>
      </c>
      <c r="K372" s="36">
        <f>IF('BD6'!J372=90,"AGUA",IF('BD6'!J372=91,"ALCANTARILLADO",IF('BD6'!J372=93,"ALCANTARILLADO",IF('BD6'!J372=95,"ADMIN",IF('BD6'!J372=96,"COMERCIAL","G_Finan")))))</f>
        <v/>
      </c>
      <c r="L372" s="40" t="n">
        <v>430</v>
      </c>
      <c r="M372" s="37" t="n"/>
      <c r="N372" s="51" t="n"/>
      <c r="O372" s="51" t="n"/>
    </row>
    <row r="373">
      <c r="A373" s="42">
        <f>IFERROR(VLOOKUP(BD[[#This Row],[BK]],DICT[[EEFF]:[Ppto]],2,FALSE),"No Encontrado")</f>
        <v/>
      </c>
      <c r="B373">
        <f>MID(BD[[#This Row],[SUC]],2,1)&amp;"-"&amp;BD[[#This Row],[CC]]&amp;"-"&amp;BD[[#This Row],[REGI_RES]]&amp;"-"&amp;MID(BD[[#This Row],[CTA]],1,9)</f>
        <v/>
      </c>
      <c r="C373" t="inlineStr">
        <is>
          <t>621110000 - REMUNERACION BASICA</t>
        </is>
      </c>
      <c r="D373">
        <f>TRIM(MID('BD6'!E373,3,2))</f>
        <v/>
      </c>
      <c r="E373" s="33" t="inlineStr">
        <is>
          <t xml:space="preserve">  01 - 11 - 1</t>
        </is>
      </c>
      <c r="F373" s="32" t="n">
        <v>45919</v>
      </c>
      <c r="G373">
        <f>IF(MID(BD[[#This Row],[Suc - Tipo - Nro]],8,2)="11",LEFT(BD[[#This Row],[REGIMEN]], 1) &amp; LEFT(RIGHT(BD[[#This Row],[REGIMEN]], LEN(BD[[#This Row],[REGIMEN]]) - FIND(" ", BD[[#This Row],[REGIMEN]])), 1),"")</f>
        <v/>
      </c>
      <c r="H373">
        <f>IF(MID(BD[[#This Row],[Suc - Tipo - Nro]],8,2)="11",TRIM(RIGHT(SUBSTITUTE(BD[[#This Row],[Glosa / Proveedor]]," ",REPT(" ",LEN(BD[[#This Row],[Glosa / Proveedor]]))),LEN(BD[[#This Row],[Glosa / Proveedor]])*2)),"")</f>
        <v/>
      </c>
      <c r="I373" s="31" t="inlineStr">
        <is>
          <t>Generacion de Planilla Normal EMPLEADO ESTABLE</t>
        </is>
      </c>
      <c r="J373" s="38" t="n">
        <v>95</v>
      </c>
      <c r="K373" s="22">
        <f>IF('BD6'!J373=90,"AGUA",IF('BD6'!J373=91,"ALCANTARILLADO",IF('BD6'!J373=93,"ALCANTARILLADO",IF('BD6'!J373=95,"ADMIN",IF('BD6'!J373=96,"COMERCIAL","G_Finan")))))</f>
        <v/>
      </c>
      <c r="L373" s="49" t="n">
        <v>2150</v>
      </c>
      <c r="M373" s="37" t="n"/>
      <c r="N373" s="51" t="n"/>
      <c r="O373" s="51" t="n"/>
    </row>
    <row r="374">
      <c r="A374" s="42">
        <f>IFERROR(VLOOKUP(BD[[#This Row],[BK]],DICT[[EEFF]:[Ppto]],2,FALSE),"No Encontrado")</f>
        <v/>
      </c>
      <c r="B374">
        <f>MID(BD[[#This Row],[SUC]],2,1)&amp;"-"&amp;BD[[#This Row],[CC]]&amp;"-"&amp;BD[[#This Row],[REGI_RES]]&amp;"-"&amp;MID(BD[[#This Row],[CTA]],1,9)</f>
        <v/>
      </c>
      <c r="C374" t="inlineStr">
        <is>
          <t>621110000 - REMUNERACION BASICA</t>
        </is>
      </c>
      <c r="D374">
        <f>TRIM(MID('BD6'!E374,3,2))</f>
        <v/>
      </c>
      <c r="E374" s="33" t="inlineStr">
        <is>
          <t xml:space="preserve">  01 - 11 - 1</t>
        </is>
      </c>
      <c r="F374" s="32" t="n">
        <v>45919</v>
      </c>
      <c r="G374">
        <f>IF(MID(BD[[#This Row],[Suc - Tipo - Nro]],8,2)="11",LEFT(BD[[#This Row],[REGIMEN]], 1) &amp; LEFT(RIGHT(BD[[#This Row],[REGIMEN]], LEN(BD[[#This Row],[REGIMEN]]) - FIND(" ", BD[[#This Row],[REGIMEN]])), 1),"")</f>
        <v/>
      </c>
      <c r="H374">
        <f>IF(MID(BD[[#This Row],[Suc - Tipo - Nro]],8,2)="11",TRIM(RIGHT(SUBSTITUTE(BD[[#This Row],[Glosa / Proveedor]]," ",REPT(" ",LEN(BD[[#This Row],[Glosa / Proveedor]]))),LEN(BD[[#This Row],[Glosa / Proveedor]])*2)),"")</f>
        <v/>
      </c>
      <c r="I374" s="31" t="inlineStr">
        <is>
          <t>Generacion de Planilla Normal EMPLEADO ESTABLE</t>
        </is>
      </c>
      <c r="J374" s="38" t="n">
        <v>95</v>
      </c>
      <c r="K374" s="22">
        <f>IF('BD6'!J374=90,"AGUA",IF('BD6'!J374=91,"ALCANTARILLADO",IF('BD6'!J374=93,"ALCANTARILLADO",IF('BD6'!J374=95,"ADMIN",IF('BD6'!J374=96,"COMERCIAL","G_Finan")))))</f>
        <v/>
      </c>
      <c r="L374" s="49" t="n">
        <v>240</v>
      </c>
      <c r="M374" s="37" t="n"/>
      <c r="N374" s="51" t="n"/>
      <c r="O374" s="51" t="n"/>
    </row>
    <row r="375">
      <c r="A375">
        <f>IFERROR(VLOOKUP(BD[[#This Row],[BK]],DICT[[EEFF]:[Ppto]],2,FALSE),"No Encontrado")</f>
        <v/>
      </c>
      <c r="B375">
        <f>MID(BD[[#This Row],[SUC]],2,1)&amp;"-"&amp;BD[[#This Row],[CC]]&amp;"-"&amp;BD[[#This Row],[REGI_RES]]&amp;"-"&amp;MID(BD[[#This Row],[CTA]],1,9)</f>
        <v/>
      </c>
      <c r="C375" t="inlineStr">
        <is>
          <t>621110000 - REMUNERACION BASICA</t>
        </is>
      </c>
      <c r="D375">
        <f>TRIM(MID('BD6'!E375,3,2))</f>
        <v/>
      </c>
      <c r="E375" s="33" t="inlineStr">
        <is>
          <t xml:space="preserve">  01 - 11 - 1</t>
        </is>
      </c>
      <c r="F375" s="32" t="n">
        <v>45919</v>
      </c>
      <c r="G375">
        <f>IF(MID(BD[[#This Row],[Suc - Tipo - Nro]],8,2)="11",LEFT(BD[[#This Row],[REGIMEN]], 1) &amp; LEFT(RIGHT(BD[[#This Row],[REGIMEN]], LEN(BD[[#This Row],[REGIMEN]]) - FIND(" ", BD[[#This Row],[REGIMEN]])), 1),"")</f>
        <v/>
      </c>
      <c r="H375">
        <f>IF(MID(BD[[#This Row],[Suc - Tipo - Nro]],8,2)="11",TRIM(RIGHT(SUBSTITUTE(BD[[#This Row],[Glosa / Proveedor]]," ",REPT(" ",LEN(BD[[#This Row],[Glosa / Proveedor]]))),LEN(BD[[#This Row],[Glosa / Proveedor]])*2)),"")</f>
        <v/>
      </c>
      <c r="I375" s="31" t="inlineStr">
        <is>
          <t>Generacion de Planilla Normal EMPLEADO ESTABLE</t>
        </is>
      </c>
      <c r="J375" s="38" t="n">
        <v>95</v>
      </c>
      <c r="K375" s="22">
        <f>IF('BD6'!J375=90,"AGUA",IF('BD6'!J375=91,"ALCANTARILLADO",IF('BD6'!J375=93,"ALCANTARILLADO",IF('BD6'!J375=95,"ADMIN",IF('BD6'!J375=96,"COMERCIAL","G_Finan")))))</f>
        <v/>
      </c>
      <c r="L375" s="49" t="n">
        <v>430</v>
      </c>
      <c r="M375" s="37" t="n"/>
      <c r="N375" s="51" t="n"/>
      <c r="O375" s="51" t="n"/>
    </row>
    <row r="376">
      <c r="A376" s="10">
        <f>IFERROR(VLOOKUP(BD[[#This Row],[BK]],DICT[[EEFF]:[Ppto]],2,FALSE),"No Encontrado")</f>
        <v/>
      </c>
      <c r="B376" s="54">
        <f>MID(BD[[#This Row],[SUC]],2,1)&amp;"-"&amp;BD[[#This Row],[CC]]&amp;"-"&amp;BD[[#This Row],[REGI_RES]]&amp;"-"&amp;MID(BD[[#This Row],[CTA]],1,9)</f>
        <v/>
      </c>
      <c r="C376" t="inlineStr">
        <is>
          <t>621110000 - REMUNERACION BASICA</t>
        </is>
      </c>
      <c r="D376" s="54">
        <f>TRIM(MID('BD6'!E376,3,2))</f>
        <v/>
      </c>
      <c r="E376" s="33" t="inlineStr">
        <is>
          <t xml:space="preserve">  01 - 11 - 1</t>
        </is>
      </c>
      <c r="F376" s="34" t="n">
        <v>45919</v>
      </c>
      <c r="G376" s="54">
        <f>IF(MID(BD[[#This Row],[Suc - Tipo - Nro]],8,2)="11",LEFT(BD[[#This Row],[REGIMEN]], 1) &amp; LEFT(RIGHT(BD[[#This Row],[REGIMEN]], LEN(BD[[#This Row],[REGIMEN]]) - FIND(" ", BD[[#This Row],[REGIMEN]])), 1),"")</f>
        <v/>
      </c>
      <c r="H376" s="54">
        <f>IF(MID(BD[[#This Row],[Suc - Tipo - Nro]],8,2)="11",TRIM(RIGHT(SUBSTITUTE(BD[[#This Row],[Glosa / Proveedor]]," ",REPT(" ",LEN(BD[[#This Row],[Glosa / Proveedor]]))),LEN(BD[[#This Row],[Glosa / Proveedor]])*2)),"")</f>
        <v/>
      </c>
      <c r="I376" s="33" t="inlineStr">
        <is>
          <t>Generacion de Planilla Normal EMPLEADO ESTABLE</t>
        </is>
      </c>
      <c r="J376" s="35" t="n">
        <v>95</v>
      </c>
      <c r="K376" s="36">
        <f>IF('BD6'!J376=90,"AGUA",IF('BD6'!J376=91,"ALCANTARILLADO",IF('BD6'!J376=93,"ALCANTARILLADO",IF('BD6'!J376=95,"ADMIN",IF('BD6'!J376=96,"COMERCIAL","G_Finan")))))</f>
        <v/>
      </c>
      <c r="L376" s="40" t="n">
        <v>160</v>
      </c>
      <c r="M376" s="37" t="n"/>
      <c r="N376" s="51" t="n"/>
      <c r="O376" s="51" t="n"/>
    </row>
    <row r="377">
      <c r="A377" s="10">
        <f>IFERROR(VLOOKUP(BD[[#This Row],[BK]],DICT[[EEFF]:[Ppto]],2,FALSE),"No Encontrado")</f>
        <v/>
      </c>
      <c r="B377" s="54">
        <f>MID(BD[[#This Row],[SUC]],2,1)&amp;"-"&amp;BD[[#This Row],[CC]]&amp;"-"&amp;BD[[#This Row],[REGI_RES]]&amp;"-"&amp;MID(BD[[#This Row],[CTA]],1,9)</f>
        <v/>
      </c>
      <c r="C377" t="inlineStr">
        <is>
          <t>621110000 - REMUNERACION BASICA</t>
        </is>
      </c>
      <c r="D377" s="54">
        <f>TRIM(MID('BD6'!E377,3,2))</f>
        <v/>
      </c>
      <c r="E377" s="33" t="inlineStr">
        <is>
          <t xml:space="preserve">  01 - 11 - 2</t>
        </is>
      </c>
      <c r="F377" s="34" t="n">
        <v>45919</v>
      </c>
      <c r="G377" s="54">
        <f>IF(MID(BD[[#This Row],[Suc - Tipo - Nro]],8,2)="11",LEFT(BD[[#This Row],[REGIMEN]], 1) &amp; LEFT(RIGHT(BD[[#This Row],[REGIMEN]], LEN(BD[[#This Row],[REGIMEN]]) - FIND(" ", BD[[#This Row],[REGIMEN]])), 1),"")</f>
        <v/>
      </c>
      <c r="H377" s="54">
        <f>IF(MID(BD[[#This Row],[Suc - Tipo - Nro]],8,2)="11",TRIM(RIGHT(SUBSTITUTE(BD[[#This Row],[Glosa / Proveedor]]," ",REPT(" ",LEN(BD[[#This Row],[Glosa / Proveedor]]))),LEN(BD[[#This Row],[Glosa / Proveedor]])*2)),"")</f>
        <v/>
      </c>
      <c r="I377" s="33" t="inlineStr">
        <is>
          <t>Generacion de Planilla Normal EMPLEADO CONTRATADO</t>
        </is>
      </c>
      <c r="J377" s="35" t="n">
        <v>90</v>
      </c>
      <c r="K377" s="36">
        <f>IF('BD6'!J377=90,"AGUA",IF('BD6'!J377=91,"ALCANTARILLADO",IF('BD6'!J377=93,"ALCANTARILLADO",IF('BD6'!J377=95,"ADMIN",IF('BD6'!J377=96,"COMERCIAL","G_Finan")))))</f>
        <v/>
      </c>
      <c r="L377" s="40" t="n">
        <v>930</v>
      </c>
      <c r="M377" s="37" t="n"/>
      <c r="N377" s="51" t="n"/>
      <c r="O377" s="51" t="n"/>
    </row>
    <row r="378">
      <c r="A378" s="42">
        <f>IFERROR(VLOOKUP(BD[[#This Row],[BK]],DICT[[EEFF]:[Ppto]],2,FALSE),"No Encontrado")</f>
        <v/>
      </c>
      <c r="B378">
        <f>MID(BD[[#This Row],[SUC]],2,1)&amp;"-"&amp;BD[[#This Row],[CC]]&amp;"-"&amp;BD[[#This Row],[REGI_RES]]&amp;"-"&amp;MID(BD[[#This Row],[CTA]],1,9)</f>
        <v/>
      </c>
      <c r="C378" t="inlineStr">
        <is>
          <t>621110000 - REMUNERACION BASICA</t>
        </is>
      </c>
      <c r="D378">
        <f>TRIM(MID('BD6'!E378,3,2))</f>
        <v/>
      </c>
      <c r="E378" s="33" t="inlineStr">
        <is>
          <t xml:space="preserve">  01 - 11 - 2</t>
        </is>
      </c>
      <c r="F378" s="32" t="n">
        <v>45919</v>
      </c>
      <c r="G378">
        <f>IF(MID(BD[[#This Row],[Suc - Tipo - Nro]],8,2)="11",LEFT(BD[[#This Row],[REGIMEN]], 1) &amp; LEFT(RIGHT(BD[[#This Row],[REGIMEN]], LEN(BD[[#This Row],[REGIMEN]]) - FIND(" ", BD[[#This Row],[REGIMEN]])), 1),"")</f>
        <v/>
      </c>
      <c r="H378">
        <f>IF(MID(BD[[#This Row],[Suc - Tipo - Nro]],8,2)="11",TRIM(RIGHT(SUBSTITUTE(BD[[#This Row],[Glosa / Proveedor]]," ",REPT(" ",LEN(BD[[#This Row],[Glosa / Proveedor]]))),LEN(BD[[#This Row],[Glosa / Proveedor]])*2)),"")</f>
        <v/>
      </c>
      <c r="I378" s="31" t="inlineStr">
        <is>
          <t>Generacion de Planilla Normal EMPLEADO CONTRATADO</t>
        </is>
      </c>
      <c r="J378" s="38" t="n">
        <v>95</v>
      </c>
      <c r="K378" s="22">
        <f>IF('BD6'!J378=90,"AGUA",IF('BD6'!J378=91,"ALCANTARILLADO",IF('BD6'!J378=93,"ALCANTARILLADO",IF('BD6'!J378=95,"ADMIN",IF('BD6'!J378=96,"COMERCIAL","G_Finan")))))</f>
        <v/>
      </c>
      <c r="L378" s="49" t="n">
        <v>1475</v>
      </c>
      <c r="M378" s="37" t="n"/>
      <c r="N378" s="51" t="n"/>
      <c r="O378" s="51" t="n"/>
    </row>
    <row r="379">
      <c r="A379" s="10">
        <f>IFERROR(VLOOKUP(BD[[#This Row],[BK]],DICT[[EEFF]:[Ppto]],2,FALSE),"No Encontrado")</f>
        <v/>
      </c>
      <c r="B379" s="54">
        <f>MID(BD[[#This Row],[SUC]],2,1)&amp;"-"&amp;BD[[#This Row],[CC]]&amp;"-"&amp;BD[[#This Row],[REGI_RES]]&amp;"-"&amp;MID(BD[[#This Row],[CTA]],1,9)</f>
        <v/>
      </c>
      <c r="C379" t="inlineStr">
        <is>
          <t>621110000 - REMUNERACION BASICA</t>
        </is>
      </c>
      <c r="D379" s="54">
        <f>TRIM(MID('BD6'!E379,3,2))</f>
        <v/>
      </c>
      <c r="E379" s="33" t="inlineStr">
        <is>
          <t xml:space="preserve">  01 - 11 - 2</t>
        </is>
      </c>
      <c r="F379" s="34" t="n">
        <v>45919</v>
      </c>
      <c r="G379" s="54">
        <f>IF(MID(BD[[#This Row],[Suc - Tipo - Nro]],8,2)="11",LEFT(BD[[#This Row],[REGIMEN]], 1) &amp; LEFT(RIGHT(BD[[#This Row],[REGIMEN]], LEN(BD[[#This Row],[REGIMEN]]) - FIND(" ", BD[[#This Row],[REGIMEN]])), 1),"")</f>
        <v/>
      </c>
      <c r="H379" s="54">
        <f>IF(MID(BD[[#This Row],[Suc - Tipo - Nro]],8,2)="11",TRIM(RIGHT(SUBSTITUTE(BD[[#This Row],[Glosa / Proveedor]]," ",REPT(" ",LEN(BD[[#This Row],[Glosa / Proveedor]]))),LEN(BD[[#This Row],[Glosa / Proveedor]])*2)),"")</f>
        <v/>
      </c>
      <c r="I379" s="33" t="inlineStr">
        <is>
          <t>Generacion de Planilla Normal EMPLEADO CONTRATADO</t>
        </is>
      </c>
      <c r="J379" s="35" t="n">
        <v>95</v>
      </c>
      <c r="K379" s="36">
        <f>IF('BD6'!J379=90,"AGUA",IF('BD6'!J379=91,"ALCANTARILLADO",IF('BD6'!J379=93,"ALCANTARILLADO",IF('BD6'!J379=95,"ADMIN",IF('BD6'!J379=96,"COMERCIAL","G_Finan")))))</f>
        <v/>
      </c>
      <c r="L379" s="40" t="n">
        <v>930</v>
      </c>
      <c r="M379" s="37" t="n"/>
      <c r="N379" s="51" t="n"/>
      <c r="O379" s="51" t="n"/>
    </row>
    <row r="380">
      <c r="A380" s="10">
        <f>IFERROR(VLOOKUP(BD[[#This Row],[BK]],DICT[[EEFF]:[Ppto]],2,FALSE),"No Encontrado")</f>
        <v/>
      </c>
      <c r="B380" s="54">
        <f>MID(BD[[#This Row],[SUC]],2,1)&amp;"-"&amp;BD[[#This Row],[CC]]&amp;"-"&amp;BD[[#This Row],[REGI_RES]]&amp;"-"&amp;MID(BD[[#This Row],[CTA]],1,9)</f>
        <v/>
      </c>
      <c r="C380" t="inlineStr">
        <is>
          <t>621110000 - REMUNERACION BASICA</t>
        </is>
      </c>
      <c r="D380" s="54">
        <f>TRIM(MID('BD6'!E380,3,2))</f>
        <v/>
      </c>
      <c r="E380" s="33" t="inlineStr">
        <is>
          <t xml:space="preserve">  01 - 11 - 2</t>
        </is>
      </c>
      <c r="F380" s="34" t="n">
        <v>45919</v>
      </c>
      <c r="G380" s="54">
        <f>IF(MID(BD[[#This Row],[Suc - Tipo - Nro]],8,2)="11",LEFT(BD[[#This Row],[REGIMEN]], 1) &amp; LEFT(RIGHT(BD[[#This Row],[REGIMEN]], LEN(BD[[#This Row],[REGIMEN]]) - FIND(" ", BD[[#This Row],[REGIMEN]])), 1),"")</f>
        <v/>
      </c>
      <c r="H380" s="54">
        <f>IF(MID(BD[[#This Row],[Suc - Tipo - Nro]],8,2)="11",TRIM(RIGHT(SUBSTITUTE(BD[[#This Row],[Glosa / Proveedor]]," ",REPT(" ",LEN(BD[[#This Row],[Glosa / Proveedor]]))),LEN(BD[[#This Row],[Glosa / Proveedor]])*2)),"")</f>
        <v/>
      </c>
      <c r="I380" s="33" t="inlineStr">
        <is>
          <t>Generacion de Planilla Normal EMPLEADO CONTRATADO</t>
        </is>
      </c>
      <c r="J380" s="35" t="n">
        <v>95</v>
      </c>
      <c r="K380" s="36">
        <f>IF('BD6'!J380=90,"AGUA",IF('BD6'!J380=91,"ALCANTARILLADO",IF('BD6'!J380=93,"ALCANTARILLADO",IF('BD6'!J380=95,"ADMIN",IF('BD6'!J380=96,"COMERCIAL","G_Finan")))))</f>
        <v/>
      </c>
      <c r="L380" s="40" t="n">
        <v>3083</v>
      </c>
      <c r="M380" s="37" t="n"/>
      <c r="N380" s="51" t="n"/>
      <c r="O380" s="51" t="n"/>
    </row>
    <row r="381">
      <c r="A381" s="42">
        <f>IFERROR(VLOOKUP(BD[[#This Row],[BK]],DICT[[EEFF]:[Ppto]],2,FALSE),"No Encontrado")</f>
        <v/>
      </c>
      <c r="B381">
        <f>MID(BD[[#This Row],[SUC]],2,1)&amp;"-"&amp;BD[[#This Row],[CC]]&amp;"-"&amp;BD[[#This Row],[REGI_RES]]&amp;"-"&amp;MID(BD[[#This Row],[CTA]],1,9)</f>
        <v/>
      </c>
      <c r="C381" t="inlineStr">
        <is>
          <t>621110000 - REMUNERACION BASICA</t>
        </is>
      </c>
      <c r="D381">
        <f>TRIM(MID('BD6'!E381,3,2))</f>
        <v/>
      </c>
      <c r="E381" s="33" t="inlineStr">
        <is>
          <t xml:space="preserve">  01 - 11 - 2</t>
        </is>
      </c>
      <c r="F381" s="32" t="n">
        <v>45919</v>
      </c>
      <c r="G381">
        <f>IF(MID(BD[[#This Row],[Suc - Tipo - Nro]],8,2)="11",LEFT(BD[[#This Row],[REGIMEN]], 1) &amp; LEFT(RIGHT(BD[[#This Row],[REGIMEN]], LEN(BD[[#This Row],[REGIMEN]]) - FIND(" ", BD[[#This Row],[REGIMEN]])), 1),"")</f>
        <v/>
      </c>
      <c r="H381">
        <f>IF(MID(BD[[#This Row],[Suc - Tipo - Nro]],8,2)="11",TRIM(RIGHT(SUBSTITUTE(BD[[#This Row],[Glosa / Proveedor]]," ",REPT(" ",LEN(BD[[#This Row],[Glosa / Proveedor]]))),LEN(BD[[#This Row],[Glosa / Proveedor]])*2)),"")</f>
        <v/>
      </c>
      <c r="I381" s="31" t="inlineStr">
        <is>
          <t>Generacion de Planilla Normal EMPLEADO CONTRATADO</t>
        </is>
      </c>
      <c r="J381" s="38" t="n">
        <v>95</v>
      </c>
      <c r="K381" s="22">
        <f>IF('BD6'!J381=90,"AGUA",IF('BD6'!J381=91,"ALCANTARILLADO",IF('BD6'!J381=93,"ALCANTARILLADO",IF('BD6'!J381=95,"ADMIN",IF('BD6'!J381=96,"COMERCIAL","G_Finan")))))</f>
        <v/>
      </c>
      <c r="L381" s="49" t="n">
        <v>930</v>
      </c>
      <c r="M381" s="37" t="n"/>
      <c r="N381" s="51" t="n"/>
      <c r="O381" s="51" t="n"/>
    </row>
    <row r="382">
      <c r="A382" s="42">
        <f>IFERROR(VLOOKUP(BD[[#This Row],[BK]],DICT[[EEFF]:[Ppto]],2,FALSE),"No Encontrado")</f>
        <v/>
      </c>
      <c r="B382">
        <f>MID(BD[[#This Row],[SUC]],2,1)&amp;"-"&amp;BD[[#This Row],[CC]]&amp;"-"&amp;BD[[#This Row],[REGI_RES]]&amp;"-"&amp;MID(BD[[#This Row],[CTA]],1,9)</f>
        <v/>
      </c>
      <c r="C382" t="inlineStr">
        <is>
          <t>621110000 - REMUNERACION BASICA</t>
        </is>
      </c>
      <c r="D382">
        <f>TRIM(MID('BD6'!E382,3,2))</f>
        <v/>
      </c>
      <c r="E382" s="33" t="inlineStr">
        <is>
          <t xml:space="preserve">  01 - 11 - 2</t>
        </is>
      </c>
      <c r="F382" s="32" t="n">
        <v>45919</v>
      </c>
      <c r="G382">
        <f>IF(MID(BD[[#This Row],[Suc - Tipo - Nro]],8,2)="11",LEFT(BD[[#This Row],[REGIMEN]], 1) &amp; LEFT(RIGHT(BD[[#This Row],[REGIMEN]], LEN(BD[[#This Row],[REGIMEN]]) - FIND(" ", BD[[#This Row],[REGIMEN]])), 1),"")</f>
        <v/>
      </c>
      <c r="H382">
        <f>IF(MID(BD[[#This Row],[Suc - Tipo - Nro]],8,2)="11",TRIM(RIGHT(SUBSTITUTE(BD[[#This Row],[Glosa / Proveedor]]," ",REPT(" ",LEN(BD[[#This Row],[Glosa / Proveedor]]))),LEN(BD[[#This Row],[Glosa / Proveedor]])*2)),"")</f>
        <v/>
      </c>
      <c r="I382" s="31" t="inlineStr">
        <is>
          <t>Generacion de Planilla Normal EMPLEADO CONTRATADO</t>
        </is>
      </c>
      <c r="J382" s="38" t="n">
        <v>95</v>
      </c>
      <c r="K382" s="22">
        <f>IF('BD6'!J382=90,"AGUA",IF('BD6'!J382=91,"ALCANTARILLADO",IF('BD6'!J382=93,"ALCANTARILLADO",IF('BD6'!J382=95,"ADMIN",IF('BD6'!J382=96,"COMERCIAL","G_Finan")))))</f>
        <v/>
      </c>
      <c r="L382" s="49" t="n">
        <v>3143</v>
      </c>
      <c r="M382" s="37" t="n"/>
      <c r="N382" s="51" t="n"/>
      <c r="O382" s="51" t="n"/>
    </row>
    <row r="383">
      <c r="A383" s="42">
        <f>IFERROR(VLOOKUP(BD[[#This Row],[BK]],DICT[[EEFF]:[Ppto]],2,FALSE),"No Encontrado")</f>
        <v/>
      </c>
      <c r="B383">
        <f>MID(BD[[#This Row],[SUC]],2,1)&amp;"-"&amp;BD[[#This Row],[CC]]&amp;"-"&amp;BD[[#This Row],[REGI_RES]]&amp;"-"&amp;MID(BD[[#This Row],[CTA]],1,9)</f>
        <v/>
      </c>
      <c r="C383" t="inlineStr">
        <is>
          <t>621110000 - REMUNERACION BASICA</t>
        </is>
      </c>
      <c r="D383">
        <f>TRIM(MID('BD6'!E383,3,2))</f>
        <v/>
      </c>
      <c r="E383" s="33" t="inlineStr">
        <is>
          <t xml:space="preserve">  01 - 11 - 2</t>
        </is>
      </c>
      <c r="F383" s="32" t="n">
        <v>45919</v>
      </c>
      <c r="G383">
        <f>IF(MID(BD[[#This Row],[Suc - Tipo - Nro]],8,2)="11",LEFT(BD[[#This Row],[REGIMEN]], 1) &amp; LEFT(RIGHT(BD[[#This Row],[REGIMEN]], LEN(BD[[#This Row],[REGIMEN]]) - FIND(" ", BD[[#This Row],[REGIMEN]])), 1),"")</f>
        <v/>
      </c>
      <c r="H383">
        <f>IF(MID(BD[[#This Row],[Suc - Tipo - Nro]],8,2)="11",TRIM(RIGHT(SUBSTITUTE(BD[[#This Row],[Glosa / Proveedor]]," ",REPT(" ",LEN(BD[[#This Row],[Glosa / Proveedor]]))),LEN(BD[[#This Row],[Glosa / Proveedor]])*2)),"")</f>
        <v/>
      </c>
      <c r="I383" s="31" t="inlineStr">
        <is>
          <t>Generacion de Planilla Normal EMPLEADO CONTRATADO</t>
        </is>
      </c>
      <c r="J383" s="38" t="n">
        <v>96</v>
      </c>
      <c r="K383" s="22">
        <f>IF('BD6'!J383=90,"AGUA",IF('BD6'!J383=91,"ALCANTARILLADO",IF('BD6'!J383=93,"ALCANTARILLADO",IF('BD6'!J383=95,"ADMIN",IF('BD6'!J383=96,"COMERCIAL","G_Finan")))))</f>
        <v/>
      </c>
      <c r="L383" s="49" t="n">
        <v>1785</v>
      </c>
      <c r="M383" s="37" t="n"/>
      <c r="N383" s="51" t="n"/>
      <c r="O383" s="51" t="n"/>
    </row>
    <row r="384">
      <c r="A384" s="42">
        <f>IFERROR(VLOOKUP(BD[[#This Row],[BK]],DICT[[EEFF]:[Ppto]],2,FALSE),"No Encontrado")</f>
        <v/>
      </c>
      <c r="B384">
        <f>MID(BD[[#This Row],[SUC]],2,1)&amp;"-"&amp;BD[[#This Row],[CC]]&amp;"-"&amp;BD[[#This Row],[REGI_RES]]&amp;"-"&amp;MID(BD[[#This Row],[CTA]],1,9)</f>
        <v/>
      </c>
      <c r="C384" t="inlineStr">
        <is>
          <t>621110000 - REMUNERACION BASICA</t>
        </is>
      </c>
      <c r="D384">
        <f>TRIM(MID('BD6'!E384,3,2))</f>
        <v/>
      </c>
      <c r="E384" s="33" t="inlineStr">
        <is>
          <t xml:space="preserve">  05 - 11 - 1</t>
        </is>
      </c>
      <c r="F384" s="32" t="n">
        <v>45919</v>
      </c>
      <c r="G384">
        <f>IF(MID(BD[[#This Row],[Suc - Tipo - Nro]],8,2)="11",LEFT(BD[[#This Row],[REGIMEN]], 1) &amp; LEFT(RIGHT(BD[[#This Row],[REGIMEN]], LEN(BD[[#This Row],[REGIMEN]]) - FIND(" ", BD[[#This Row],[REGIMEN]])), 1),"")</f>
        <v/>
      </c>
      <c r="H384">
        <f>IF(MID(BD[[#This Row],[Suc - Tipo - Nro]],8,2)="11",TRIM(RIGHT(SUBSTITUTE(BD[[#This Row],[Glosa / Proveedor]]," ",REPT(" ",LEN(BD[[#This Row],[Glosa / Proveedor]]))),LEN(BD[[#This Row],[Glosa / Proveedor]])*2)),"")</f>
        <v/>
      </c>
      <c r="I384" s="31" t="inlineStr">
        <is>
          <t>Generacion de Planilla Normal EMPLEADO ESTABLE</t>
        </is>
      </c>
      <c r="J384" s="38" t="n">
        <v>95</v>
      </c>
      <c r="K384" s="22">
        <f>IF('BD6'!J384=90,"AGUA",IF('BD6'!J384=91,"ALCANTARILLADO",IF('BD6'!J384=93,"ALCANTARILLADO",IF('BD6'!J384=95,"ADMIN",IF('BD6'!J384=96,"COMERCIAL","G_Finan")))))</f>
        <v/>
      </c>
      <c r="L384" s="49" t="n">
        <v>100</v>
      </c>
      <c r="M384" s="37" t="n"/>
      <c r="N384" s="51" t="n"/>
      <c r="O384" s="51" t="n"/>
    </row>
    <row r="385">
      <c r="A385" s="42">
        <f>IFERROR(VLOOKUP(BD[[#This Row],[BK]],DICT[[EEFF]:[Ppto]],2,FALSE),"No Encontrado")</f>
        <v/>
      </c>
      <c r="B385">
        <f>MID(BD[[#This Row],[SUC]],2,1)&amp;"-"&amp;BD[[#This Row],[CC]]&amp;"-"&amp;BD[[#This Row],[REGI_RES]]&amp;"-"&amp;MID(BD[[#This Row],[CTA]],1,9)</f>
        <v/>
      </c>
      <c r="C385" t="inlineStr">
        <is>
          <t>621110000 - REMUNERACION BASICA</t>
        </is>
      </c>
      <c r="D385">
        <f>TRIM(MID('BD6'!E385,3,2))</f>
        <v/>
      </c>
      <c r="E385" s="33" t="inlineStr">
        <is>
          <t xml:space="preserve">  05 - 11 - 1</t>
        </is>
      </c>
      <c r="F385" s="32" t="n">
        <v>45919</v>
      </c>
      <c r="G385">
        <f>IF(MID(BD[[#This Row],[Suc - Tipo - Nro]],8,2)="11",LEFT(BD[[#This Row],[REGIMEN]], 1) &amp; LEFT(RIGHT(BD[[#This Row],[REGIMEN]], LEN(BD[[#This Row],[REGIMEN]]) - FIND(" ", BD[[#This Row],[REGIMEN]])), 1),"")</f>
        <v/>
      </c>
      <c r="H385">
        <f>IF(MID(BD[[#This Row],[Suc - Tipo - Nro]],8,2)="11",TRIM(RIGHT(SUBSTITUTE(BD[[#This Row],[Glosa / Proveedor]]," ",REPT(" ",LEN(BD[[#This Row],[Glosa / Proveedor]]))),LEN(BD[[#This Row],[Glosa / Proveedor]])*2)),"")</f>
        <v/>
      </c>
      <c r="I385" s="31" t="inlineStr">
        <is>
          <t>Generacion de Planilla Normal EMPLEADO ESTABLE</t>
        </is>
      </c>
      <c r="J385" s="38" t="n">
        <v>96</v>
      </c>
      <c r="K385" s="22">
        <f>IF('BD6'!J385=90,"AGUA",IF('BD6'!J385=91,"ALCANTARILLADO",IF('BD6'!J385=93,"ALCANTARILLADO",IF('BD6'!J385=95,"ADMIN",IF('BD6'!J385=96,"COMERCIAL","G_Finan")))))</f>
        <v/>
      </c>
      <c r="L385" s="49" t="n">
        <v>430</v>
      </c>
      <c r="M385" s="37" t="n"/>
      <c r="N385" s="51" t="n"/>
      <c r="O385" s="51" t="n"/>
    </row>
    <row r="386">
      <c r="A386">
        <f>IFERROR(VLOOKUP(BD[[#This Row],[BK]],DICT[[EEFF]:[Ppto]],2,FALSE),"No Encontrado")</f>
        <v/>
      </c>
      <c r="B386">
        <f>MID(BD[[#This Row],[SUC]],2,1)&amp;"-"&amp;BD[[#This Row],[CC]]&amp;"-"&amp;BD[[#This Row],[REGI_RES]]&amp;"-"&amp;MID(BD[[#This Row],[CTA]],1,9)</f>
        <v/>
      </c>
      <c r="C386" t="inlineStr">
        <is>
          <t>621110000 - REMUNERACION BASICA</t>
        </is>
      </c>
      <c r="D386">
        <f>TRIM(MID('BD6'!E386,3,2))</f>
        <v/>
      </c>
      <c r="E386" s="33" t="inlineStr">
        <is>
          <t xml:space="preserve">  05 - 11 - 1</t>
        </is>
      </c>
      <c r="F386" s="32" t="n">
        <v>45919</v>
      </c>
      <c r="G386">
        <f>IF(MID(BD[[#This Row],[Suc - Tipo - Nro]],8,2)="11",LEFT(BD[[#This Row],[REGIMEN]], 1) &amp; LEFT(RIGHT(BD[[#This Row],[REGIMEN]], LEN(BD[[#This Row],[REGIMEN]]) - FIND(" ", BD[[#This Row],[REGIMEN]])), 1),"")</f>
        <v/>
      </c>
      <c r="H386">
        <f>IF(MID(BD[[#This Row],[Suc - Tipo - Nro]],8,2)="11",TRIM(RIGHT(SUBSTITUTE(BD[[#This Row],[Glosa / Proveedor]]," ",REPT(" ",LEN(BD[[#This Row],[Glosa / Proveedor]]))),LEN(BD[[#This Row],[Glosa / Proveedor]])*2)),"")</f>
        <v/>
      </c>
      <c r="I386" s="31" t="inlineStr">
        <is>
          <t>Generacion de Planilla Normal EMPLEADO ESTABLE</t>
        </is>
      </c>
      <c r="J386" s="38" t="n">
        <v>90</v>
      </c>
      <c r="K386" s="22">
        <f>IF('BD6'!J386=90,"AGUA",IF('BD6'!J386=91,"ALCANTARILLADO",IF('BD6'!J386=93,"ALCANTARILLADO",IF('BD6'!J386=95,"ADMIN",IF('BD6'!J386=96,"COMERCIAL","G_Finan")))))</f>
        <v/>
      </c>
      <c r="L386" s="49" t="n">
        <v>430</v>
      </c>
      <c r="M386" s="37" t="n"/>
      <c r="N386" s="51" t="n"/>
      <c r="O386" s="51" t="n"/>
    </row>
    <row r="387">
      <c r="A387" s="42">
        <f>IFERROR(VLOOKUP(BD[[#This Row],[BK]],DICT[[EEFF]:[Ppto]],2,FALSE),"No Encontrado")</f>
        <v/>
      </c>
      <c r="B387">
        <f>MID(BD[[#This Row],[SUC]],2,1)&amp;"-"&amp;BD[[#This Row],[CC]]&amp;"-"&amp;BD[[#This Row],[REGI_RES]]&amp;"-"&amp;MID(BD[[#This Row],[CTA]],1,9)</f>
        <v/>
      </c>
      <c r="C387" t="inlineStr">
        <is>
          <t>621110000 - REMUNERACION BASICA</t>
        </is>
      </c>
      <c r="D387">
        <f>TRIM(MID('BD6'!E387,3,2))</f>
        <v/>
      </c>
      <c r="E387" s="33" t="inlineStr">
        <is>
          <t xml:space="preserve">  05 - 11 - 1</t>
        </is>
      </c>
      <c r="F387" s="32" t="n">
        <v>45919</v>
      </c>
      <c r="G387">
        <f>IF(MID(BD[[#This Row],[Suc - Tipo - Nro]],8,2)="11",LEFT(BD[[#This Row],[REGIMEN]], 1) &amp; LEFT(RIGHT(BD[[#This Row],[REGIMEN]], LEN(BD[[#This Row],[REGIMEN]]) - FIND(" ", BD[[#This Row],[REGIMEN]])), 1),"")</f>
        <v/>
      </c>
      <c r="H387">
        <f>IF(MID(BD[[#This Row],[Suc - Tipo - Nro]],8,2)="11",TRIM(RIGHT(SUBSTITUTE(BD[[#This Row],[Glosa / Proveedor]]," ",REPT(" ",LEN(BD[[#This Row],[Glosa / Proveedor]]))),LEN(BD[[#This Row],[Glosa / Proveedor]])*2)),"")</f>
        <v/>
      </c>
      <c r="I387" s="31" t="inlineStr">
        <is>
          <t>Generacion de Planilla Normal EMPLEADO ESTABLE</t>
        </is>
      </c>
      <c r="J387" s="38" t="n">
        <v>95</v>
      </c>
      <c r="K387" s="22">
        <f>IF('BD6'!J387=90,"AGUA",IF('BD6'!J387=91,"ALCANTARILLADO",IF('BD6'!J387=93,"ALCANTARILLADO",IF('BD6'!J387=95,"ADMIN",IF('BD6'!J387=96,"COMERCIAL","G_Finan")))))</f>
        <v/>
      </c>
      <c r="L387" s="49" t="n">
        <v>1785</v>
      </c>
      <c r="M387" s="37" t="n"/>
      <c r="N387" s="51" t="n"/>
      <c r="O387" s="51" t="n"/>
    </row>
    <row r="388">
      <c r="A388" s="10">
        <f>IFERROR(VLOOKUP(BD[[#This Row],[BK]],DICT[[EEFF]:[Ppto]],2,FALSE),"No Encontrado")</f>
        <v/>
      </c>
      <c r="B388" s="54">
        <f>MID(BD[[#This Row],[SUC]],2,1)&amp;"-"&amp;BD[[#This Row],[CC]]&amp;"-"&amp;BD[[#This Row],[REGI_RES]]&amp;"-"&amp;MID(BD[[#This Row],[CTA]],1,9)</f>
        <v/>
      </c>
      <c r="C388" t="inlineStr">
        <is>
          <t>621110000 - REMUNERACION BASICA</t>
        </is>
      </c>
      <c r="D388" s="54">
        <f>TRIM(MID('BD6'!E388,3,2))</f>
        <v/>
      </c>
      <c r="E388" s="33" t="inlineStr">
        <is>
          <t xml:space="preserve">  05 - 11 - 1</t>
        </is>
      </c>
      <c r="F388" s="34" t="n">
        <v>45919</v>
      </c>
      <c r="G388" s="54">
        <f>IF(MID(BD[[#This Row],[Suc - Tipo - Nro]],8,2)="11",LEFT(BD[[#This Row],[REGIMEN]], 1) &amp; LEFT(RIGHT(BD[[#This Row],[REGIMEN]], LEN(BD[[#This Row],[REGIMEN]]) - FIND(" ", BD[[#This Row],[REGIMEN]])), 1),"")</f>
        <v/>
      </c>
      <c r="H388" s="54">
        <f>IF(MID(BD[[#This Row],[Suc - Tipo - Nro]],8,2)="11",TRIM(RIGHT(SUBSTITUTE(BD[[#This Row],[Glosa / Proveedor]]," ",REPT(" ",LEN(BD[[#This Row],[Glosa / Proveedor]]))),LEN(BD[[#This Row],[Glosa / Proveedor]])*2)),"")</f>
        <v/>
      </c>
      <c r="I388" s="33" t="inlineStr">
        <is>
          <t>Generacion de Planilla Normal EMPLEADO ESTABLE</t>
        </is>
      </c>
      <c r="J388" s="35" t="n">
        <v>90</v>
      </c>
      <c r="K388" s="36">
        <f>IF('BD6'!J388=90,"AGUA",IF('BD6'!J388=91,"ALCANTARILLADO",IF('BD6'!J388=93,"ALCANTARILLADO",IF('BD6'!J388=95,"ADMIN",IF('BD6'!J388=96,"COMERCIAL","G_Finan")))))</f>
        <v/>
      </c>
      <c r="L388" s="40" t="n">
        <v>120</v>
      </c>
      <c r="M388" s="37" t="n"/>
      <c r="N388" s="51" t="n"/>
      <c r="O388" s="51" t="n"/>
    </row>
    <row r="389">
      <c r="A389" s="39">
        <f>IFERROR(VLOOKUP(BD[[#This Row],[BK]],DICT[[EEFF]:[Ppto]],2,FALSE),"No Encontrado")</f>
        <v/>
      </c>
      <c r="B389">
        <f>MID(BD[[#This Row],[SUC]],2,1)&amp;"-"&amp;BD[[#This Row],[CC]]&amp;"-"&amp;BD[[#This Row],[REGI_RES]]&amp;"-"&amp;MID(BD[[#This Row],[CTA]],1,9)</f>
        <v/>
      </c>
      <c r="C389" t="inlineStr">
        <is>
          <t>621110000 - REMUNERACION BASICA</t>
        </is>
      </c>
      <c r="D389">
        <f>TRIM(MID('BD6'!E389,3,2))</f>
        <v/>
      </c>
      <c r="E389" s="33" t="inlineStr">
        <is>
          <t xml:space="preserve">  05 - 11 - 1</t>
        </is>
      </c>
      <c r="F389" s="34" t="n">
        <v>45919</v>
      </c>
      <c r="G389">
        <f>IF(MID(BD[[#This Row],[Suc - Tipo - Nro]],8,2)="11",LEFT(BD[[#This Row],[REGIMEN]], 1) &amp; LEFT(RIGHT(BD[[#This Row],[REGIMEN]], LEN(BD[[#This Row],[REGIMEN]]) - FIND(" ", BD[[#This Row],[REGIMEN]])), 1),"")</f>
        <v/>
      </c>
      <c r="H389">
        <f>IF(MID(BD[[#This Row],[Suc - Tipo - Nro]],8,2)="11",TRIM(RIGHT(SUBSTITUTE(BD[[#This Row],[Glosa / Proveedor]]," ",REPT(" ",LEN(BD[[#This Row],[Glosa / Proveedor]]))),LEN(BD[[#This Row],[Glosa / Proveedor]])*2)),"")</f>
        <v/>
      </c>
      <c r="I389" s="33" t="inlineStr">
        <is>
          <t>Generacion de Planilla Normal EMPLEADO ESTABLE</t>
        </is>
      </c>
      <c r="J389" s="35" t="n">
        <v>96</v>
      </c>
      <c r="K389" s="22">
        <f>IF('BD6'!J389=90,"AGUA",IF('BD6'!J389=91,"ALCANTARILLADO",IF('BD6'!J389=93,"ALCANTARILLADO",IF('BD6'!J389=95,"ADMIN",IF('BD6'!J389=96,"COMERCIAL","G_Finan")))))</f>
        <v/>
      </c>
      <c r="L389" s="49" t="n">
        <v>120</v>
      </c>
      <c r="M389" s="37" t="n"/>
      <c r="N389" s="51" t="n"/>
      <c r="O389" s="51" t="n"/>
    </row>
    <row r="390">
      <c r="A390" s="39">
        <f>IFERROR(VLOOKUP(BD[[#This Row],[BK]],DICT[[EEFF]:[Ppto]],2,FALSE),"No Encontrado")</f>
        <v/>
      </c>
      <c r="B390">
        <f>MID(BD[[#This Row],[SUC]],2,1)&amp;"-"&amp;BD[[#This Row],[CC]]&amp;"-"&amp;BD[[#This Row],[REGI_RES]]&amp;"-"&amp;MID(BD[[#This Row],[CTA]],1,9)</f>
        <v/>
      </c>
      <c r="C390" t="inlineStr">
        <is>
          <t>621110000 - REMUNERACION BASICA</t>
        </is>
      </c>
      <c r="D390">
        <f>TRIM(MID('BD6'!E390,3,2))</f>
        <v/>
      </c>
      <c r="E390" s="33" t="inlineStr">
        <is>
          <t xml:space="preserve">  05 - 11 - 1</t>
        </is>
      </c>
      <c r="F390" s="34" t="n">
        <v>45919</v>
      </c>
      <c r="G390">
        <f>IF(MID(BD[[#This Row],[Suc - Tipo - Nro]],8,2)="11",LEFT(BD[[#This Row],[REGIMEN]], 1) &amp; LEFT(RIGHT(BD[[#This Row],[REGIMEN]], LEN(BD[[#This Row],[REGIMEN]]) - FIND(" ", BD[[#This Row],[REGIMEN]])), 1),"")</f>
        <v/>
      </c>
      <c r="H390">
        <f>IF(MID(BD[[#This Row],[Suc - Tipo - Nro]],8,2)="11",TRIM(RIGHT(SUBSTITUTE(BD[[#This Row],[Glosa / Proveedor]]," ",REPT(" ",LEN(BD[[#This Row],[Glosa / Proveedor]]))),LEN(BD[[#This Row],[Glosa / Proveedor]])*2)),"")</f>
        <v/>
      </c>
      <c r="I390" s="33" t="inlineStr">
        <is>
          <t>Generacion de Planilla Normal EMPLEADO ESTABLE</t>
        </is>
      </c>
      <c r="J390" s="35" t="n">
        <v>95</v>
      </c>
      <c r="K390" s="22">
        <f>IF('BD6'!J390=90,"AGUA",IF('BD6'!J390=91,"ALCANTARILLADO",IF('BD6'!J390=93,"ALCANTARILLADO",IF('BD6'!J390=95,"ADMIN",IF('BD6'!J390=96,"COMERCIAL","G_Finan")))))</f>
        <v/>
      </c>
      <c r="L390" s="49" t="n">
        <v>120</v>
      </c>
      <c r="M390" s="37" t="n"/>
      <c r="N390" s="51" t="n"/>
      <c r="O390" s="51" t="n"/>
    </row>
    <row r="391">
      <c r="A391" s="39">
        <f>IFERROR(VLOOKUP(BD[[#This Row],[BK]],DICT[[EEFF]:[Ppto]],2,FALSE),"No Encontrado")</f>
        <v/>
      </c>
      <c r="B391">
        <f>MID(BD[[#This Row],[SUC]],2,1)&amp;"-"&amp;BD[[#This Row],[CC]]&amp;"-"&amp;BD[[#This Row],[REGI_RES]]&amp;"-"&amp;MID(BD[[#This Row],[CTA]],1,9)</f>
        <v/>
      </c>
      <c r="C391" t="inlineStr">
        <is>
          <t>621110000 - REMUNERACION BASICA</t>
        </is>
      </c>
      <c r="D391">
        <f>TRIM(MID('BD6'!E391,3,2))</f>
        <v/>
      </c>
      <c r="E391" s="33" t="inlineStr">
        <is>
          <t xml:space="preserve">  05 - 11 - 1</t>
        </is>
      </c>
      <c r="F391" s="34" t="n">
        <v>45919</v>
      </c>
      <c r="G391">
        <f>IF(MID(BD[[#This Row],[Suc - Tipo - Nro]],8,2)="11",LEFT(BD[[#This Row],[REGIMEN]], 1) &amp; LEFT(RIGHT(BD[[#This Row],[REGIMEN]], LEN(BD[[#This Row],[REGIMEN]]) - FIND(" ", BD[[#This Row],[REGIMEN]])), 1),"")</f>
        <v/>
      </c>
      <c r="H391">
        <f>IF(MID(BD[[#This Row],[Suc - Tipo - Nro]],8,2)="11",TRIM(RIGHT(SUBSTITUTE(BD[[#This Row],[Glosa / Proveedor]]," ",REPT(" ",LEN(BD[[#This Row],[Glosa / Proveedor]]))),LEN(BD[[#This Row],[Glosa / Proveedor]])*2)),"")</f>
        <v/>
      </c>
      <c r="I391" s="33" t="inlineStr">
        <is>
          <t>Generacion de Planilla Normal EMPLEADO ESTABLE</t>
        </is>
      </c>
      <c r="J391" s="35" t="n">
        <v>90</v>
      </c>
      <c r="K391" s="22">
        <f>IF('BD6'!J391=90,"AGUA",IF('BD6'!J391=91,"ALCANTARILLADO",IF('BD6'!J391=93,"ALCANTARILLADO",IF('BD6'!J391=95,"ADMIN",IF('BD6'!J391=96,"COMERCIAL","G_Finan")))))</f>
        <v/>
      </c>
      <c r="L391" s="49" t="n">
        <v>743</v>
      </c>
      <c r="M391" s="37" t="n"/>
      <c r="N391" s="51" t="n"/>
      <c r="O391" s="51" t="n"/>
    </row>
    <row r="392">
      <c r="A392" s="42">
        <f>IFERROR(VLOOKUP(BD[[#This Row],[BK]],DICT[[EEFF]:[Ppto]],2,FALSE),"No Encontrado")</f>
        <v/>
      </c>
      <c r="B392">
        <f>MID(BD[[#This Row],[SUC]],2,1)&amp;"-"&amp;BD[[#This Row],[CC]]&amp;"-"&amp;BD[[#This Row],[REGI_RES]]&amp;"-"&amp;MID(BD[[#This Row],[CTA]],1,9)</f>
        <v/>
      </c>
      <c r="C392" t="inlineStr">
        <is>
          <t>621110000 - REMUNERACION BASICA</t>
        </is>
      </c>
      <c r="D392">
        <f>TRIM(MID('BD6'!E392,3,2))</f>
        <v/>
      </c>
      <c r="E392" s="33" t="inlineStr">
        <is>
          <t xml:space="preserve">  05 - 11 - 1</t>
        </is>
      </c>
      <c r="F392" s="32" t="n">
        <v>45919</v>
      </c>
      <c r="G392">
        <f>IF(MID(BD[[#This Row],[Suc - Tipo - Nro]],8,2)="11",LEFT(BD[[#This Row],[REGIMEN]], 1) &amp; LEFT(RIGHT(BD[[#This Row],[REGIMEN]], LEN(BD[[#This Row],[REGIMEN]]) - FIND(" ", BD[[#This Row],[REGIMEN]])), 1),"")</f>
        <v/>
      </c>
      <c r="H392">
        <f>IF(MID(BD[[#This Row],[Suc - Tipo - Nro]],8,2)="11",TRIM(RIGHT(SUBSTITUTE(BD[[#This Row],[Glosa / Proveedor]]," ",REPT(" ",LEN(BD[[#This Row],[Glosa / Proveedor]]))),LEN(BD[[#This Row],[Glosa / Proveedor]])*2)),"")</f>
        <v/>
      </c>
      <c r="I392" s="31" t="inlineStr">
        <is>
          <t>Generacion de Planilla Normal EMPLEADO ESTABLE</t>
        </is>
      </c>
      <c r="J392" s="38" t="n">
        <v>96</v>
      </c>
      <c r="K392" s="22">
        <f>IF('BD6'!J392=90,"AGUA",IF('BD6'!J392=91,"ALCANTARILLADO",IF('BD6'!J392=93,"ALCANTARILLADO",IF('BD6'!J392=95,"ADMIN",IF('BD6'!J392=96,"COMERCIAL","G_Finan")))))</f>
        <v/>
      </c>
      <c r="L392" s="49" t="n">
        <v>1062</v>
      </c>
      <c r="M392" s="37" t="n"/>
      <c r="N392" s="51" t="n"/>
      <c r="O392" s="51" t="n"/>
    </row>
    <row r="393">
      <c r="A393" s="42">
        <f>IFERROR(VLOOKUP(BD[[#This Row],[BK]],DICT[[EEFF]:[Ppto]],2,FALSE),"No Encontrado")</f>
        <v/>
      </c>
      <c r="B393">
        <f>MID(BD[[#This Row],[SUC]],2,1)&amp;"-"&amp;BD[[#This Row],[CC]]&amp;"-"&amp;BD[[#This Row],[REGI_RES]]&amp;"-"&amp;MID(BD[[#This Row],[CTA]],1,9)</f>
        <v/>
      </c>
      <c r="C393" t="inlineStr">
        <is>
          <t>621110000 - REMUNERACION BASICA</t>
        </is>
      </c>
      <c r="D393">
        <f>TRIM(MID('BD6'!E393,3,2))</f>
        <v/>
      </c>
      <c r="E393" s="33" t="inlineStr">
        <is>
          <t xml:space="preserve">  06 - 11 - 1</t>
        </is>
      </c>
      <c r="F393" s="32" t="n">
        <v>45919</v>
      </c>
      <c r="G393">
        <f>IF(MID(BD[[#This Row],[Suc - Tipo - Nro]],8,2)="11",LEFT(BD[[#This Row],[REGIMEN]], 1) &amp; LEFT(RIGHT(BD[[#This Row],[REGIMEN]], LEN(BD[[#This Row],[REGIMEN]]) - FIND(" ", BD[[#This Row],[REGIMEN]])), 1),"")</f>
        <v/>
      </c>
      <c r="H393">
        <f>IF(MID(BD[[#This Row],[Suc - Tipo - Nro]],8,2)="11",TRIM(RIGHT(SUBSTITUTE(BD[[#This Row],[Glosa / Proveedor]]," ",REPT(" ",LEN(BD[[#This Row],[Glosa / Proveedor]]))),LEN(BD[[#This Row],[Glosa / Proveedor]])*2)),"")</f>
        <v/>
      </c>
      <c r="I393" s="31" t="inlineStr">
        <is>
          <t>Generacion de Planilla Normal EMPLEADO ESTABLE</t>
        </is>
      </c>
      <c r="J393" s="38" t="n">
        <v>96</v>
      </c>
      <c r="K393" s="22">
        <f>IF('BD6'!J393=90,"AGUA",IF('BD6'!J393=91,"ALCANTARILLADO",IF('BD6'!J393=93,"ALCANTARILLADO",IF('BD6'!J393=95,"ADMIN",IF('BD6'!J393=96,"COMERCIAL","G_Finan")))))</f>
        <v/>
      </c>
      <c r="L393" s="49" t="n">
        <v>100</v>
      </c>
      <c r="M393" s="37" t="n"/>
      <c r="N393" s="51" t="n"/>
      <c r="O393" s="51" t="n"/>
    </row>
    <row r="394">
      <c r="A394" s="39">
        <f>IFERROR(VLOOKUP(BD[[#This Row],[BK]],DICT[[EEFF]:[Ppto]],2,FALSE),"No Encontrado")</f>
        <v/>
      </c>
      <c r="B394">
        <f>MID(BD[[#This Row],[SUC]],2,1)&amp;"-"&amp;BD[[#This Row],[CC]]&amp;"-"&amp;BD[[#This Row],[REGI_RES]]&amp;"-"&amp;MID(BD[[#This Row],[CTA]],1,9)</f>
        <v/>
      </c>
      <c r="C394" t="inlineStr">
        <is>
          <t>621110000 - REMUNERACION BASICA</t>
        </is>
      </c>
      <c r="D394">
        <f>TRIM(MID('BD6'!E394,3,2))</f>
        <v/>
      </c>
      <c r="E394" s="33" t="inlineStr">
        <is>
          <t xml:space="preserve">  06 - 11 - 1</t>
        </is>
      </c>
      <c r="F394" s="34" t="n">
        <v>45919</v>
      </c>
      <c r="G394">
        <f>IF(MID(BD[[#This Row],[Suc - Tipo - Nro]],8,2)="11",LEFT(BD[[#This Row],[REGIMEN]], 1) &amp; LEFT(RIGHT(BD[[#This Row],[REGIMEN]], LEN(BD[[#This Row],[REGIMEN]]) - FIND(" ", BD[[#This Row],[REGIMEN]])), 1),"")</f>
        <v/>
      </c>
      <c r="H394">
        <f>IF(MID(BD[[#This Row],[Suc - Tipo - Nro]],8,2)="11",TRIM(RIGHT(SUBSTITUTE(BD[[#This Row],[Glosa / Proveedor]]," ",REPT(" ",LEN(BD[[#This Row],[Glosa / Proveedor]]))),LEN(BD[[#This Row],[Glosa / Proveedor]])*2)),"")</f>
        <v/>
      </c>
      <c r="I394" s="33" t="inlineStr">
        <is>
          <t>Generacion de Planilla Normal EMPLEADO ESTABLE</t>
        </is>
      </c>
      <c r="J394" s="35" t="n">
        <v>96</v>
      </c>
      <c r="K394" s="22">
        <f>IF('BD6'!J394=90,"AGUA",IF('BD6'!J394=91,"ALCANTARILLADO",IF('BD6'!J394=93,"ALCANTARILLADO",IF('BD6'!J394=95,"ADMIN",IF('BD6'!J394=96,"COMERCIAL","G_Finan")))))</f>
        <v/>
      </c>
      <c r="L394" s="49" t="n">
        <v>430</v>
      </c>
      <c r="M394" s="37" t="n"/>
      <c r="N394" s="51" t="n"/>
      <c r="O394" s="51" t="n"/>
    </row>
    <row r="395">
      <c r="A395" s="10">
        <f>IFERROR(VLOOKUP(BD[[#This Row],[BK]],DICT[[EEFF]:[Ppto]],2,FALSE),"No Encontrado")</f>
        <v/>
      </c>
      <c r="B395" s="54">
        <f>MID(BD[[#This Row],[SUC]],2,1)&amp;"-"&amp;BD[[#This Row],[CC]]&amp;"-"&amp;BD[[#This Row],[REGI_RES]]&amp;"-"&amp;MID(BD[[#This Row],[CTA]],1,9)</f>
        <v/>
      </c>
      <c r="C395" t="inlineStr">
        <is>
          <t>621110000 - REMUNERACION BASICA</t>
        </is>
      </c>
      <c r="D395" s="54">
        <f>TRIM(MID('BD6'!E395,3,2))</f>
        <v/>
      </c>
      <c r="E395" s="33" t="inlineStr">
        <is>
          <t xml:space="preserve">  06 - 11 - 1</t>
        </is>
      </c>
      <c r="F395" s="34" t="n">
        <v>45919</v>
      </c>
      <c r="G395" s="54">
        <f>IF(MID(BD[[#This Row],[Suc - Tipo - Nro]],8,2)="11",LEFT(BD[[#This Row],[REGIMEN]], 1) &amp; LEFT(RIGHT(BD[[#This Row],[REGIMEN]], LEN(BD[[#This Row],[REGIMEN]]) - FIND(" ", BD[[#This Row],[REGIMEN]])), 1),"")</f>
        <v/>
      </c>
      <c r="H395" s="54">
        <f>IF(MID(BD[[#This Row],[Suc - Tipo - Nro]],8,2)="11",TRIM(RIGHT(SUBSTITUTE(BD[[#This Row],[Glosa / Proveedor]]," ",REPT(" ",LEN(BD[[#This Row],[Glosa / Proveedor]]))),LEN(BD[[#This Row],[Glosa / Proveedor]])*2)),"")</f>
        <v/>
      </c>
      <c r="I395" s="33" t="inlineStr">
        <is>
          <t>Generacion de Planilla Normal EMPLEADO ESTABLE</t>
        </is>
      </c>
      <c r="J395" s="35" t="n">
        <v>95</v>
      </c>
      <c r="K395" s="36">
        <f>IF('BD6'!J395=90,"AGUA",IF('BD6'!J395=91,"ALCANTARILLADO",IF('BD6'!J395=93,"ALCANTARILLADO",IF('BD6'!J395=95,"ADMIN",IF('BD6'!J395=96,"COMERCIAL","G_Finan")))))</f>
        <v/>
      </c>
      <c r="L395" s="40" t="n">
        <v>1785</v>
      </c>
      <c r="M395" s="37" t="n"/>
      <c r="N395" s="51" t="n"/>
      <c r="O395" s="51" t="n"/>
    </row>
    <row r="396">
      <c r="A396" s="10">
        <f>IFERROR(VLOOKUP(BD[[#This Row],[BK]],DICT[[EEFF]:[Ppto]],2,FALSE),"No Encontrado")</f>
        <v/>
      </c>
      <c r="B396" s="54">
        <f>MID(BD[[#This Row],[SUC]],2,1)&amp;"-"&amp;BD[[#This Row],[CC]]&amp;"-"&amp;BD[[#This Row],[REGI_RES]]&amp;"-"&amp;MID(BD[[#This Row],[CTA]],1,9)</f>
        <v/>
      </c>
      <c r="C396" t="inlineStr">
        <is>
          <t>621110000 - REMUNERACION BASICA</t>
        </is>
      </c>
      <c r="D396" s="54">
        <f>TRIM(MID('BD6'!E396,3,2))</f>
        <v/>
      </c>
      <c r="E396" s="33" t="inlineStr">
        <is>
          <t xml:space="preserve">  06 - 11 - 1</t>
        </is>
      </c>
      <c r="F396" s="34" t="n">
        <v>45919</v>
      </c>
      <c r="G396" s="54">
        <f>IF(MID(BD[[#This Row],[Suc - Tipo - Nro]],8,2)="11",LEFT(BD[[#This Row],[REGIMEN]], 1) &amp; LEFT(RIGHT(BD[[#This Row],[REGIMEN]], LEN(BD[[#This Row],[REGIMEN]]) - FIND(" ", BD[[#This Row],[REGIMEN]])), 1),"")</f>
        <v/>
      </c>
      <c r="H396" s="54">
        <f>IF(MID(BD[[#This Row],[Suc - Tipo - Nro]],8,2)="11",TRIM(RIGHT(SUBSTITUTE(BD[[#This Row],[Glosa / Proveedor]]," ",REPT(" ",LEN(BD[[#This Row],[Glosa / Proveedor]]))),LEN(BD[[#This Row],[Glosa / Proveedor]])*2)),"")</f>
        <v/>
      </c>
      <c r="I396" s="33" t="inlineStr">
        <is>
          <t>Generacion de Planilla Normal EMPLEADO ESTABLE</t>
        </is>
      </c>
      <c r="J396" s="35" t="n">
        <v>96</v>
      </c>
      <c r="K396" s="36">
        <f>IF('BD6'!J396=90,"AGUA",IF('BD6'!J396=91,"ALCANTARILLADO",IF('BD6'!J396=93,"ALCANTARILLADO",IF('BD6'!J396=95,"ADMIN",IF('BD6'!J396=96,"COMERCIAL","G_Finan")))))</f>
        <v/>
      </c>
      <c r="L396" s="40" t="n">
        <v>950</v>
      </c>
      <c r="M396" s="37" t="n"/>
      <c r="N396" s="51" t="n"/>
      <c r="O396" s="51" t="n"/>
    </row>
    <row r="397">
      <c r="A397">
        <f>IFERROR(VLOOKUP(BD[[#This Row],[BK]],DICT[[EEFF]:[Ppto]],2,FALSE),"No Encontrado")</f>
        <v/>
      </c>
      <c r="B397">
        <f>MID(BD[[#This Row],[SUC]],2,1)&amp;"-"&amp;BD[[#This Row],[CC]]&amp;"-"&amp;BD[[#This Row],[REGI_RES]]&amp;"-"&amp;MID(BD[[#This Row],[CTA]],1,9)</f>
        <v/>
      </c>
      <c r="C397" t="inlineStr">
        <is>
          <t>621110000 - REMUNERACION BASICA</t>
        </is>
      </c>
      <c r="D397">
        <f>TRIM(MID('BD6'!E397,3,2))</f>
        <v/>
      </c>
      <c r="E397" s="33" t="inlineStr">
        <is>
          <t xml:space="preserve">  06 - 11 - 1</t>
        </is>
      </c>
      <c r="F397" s="32" t="n">
        <v>45919</v>
      </c>
      <c r="G397">
        <f>IF(MID(BD[[#This Row],[Suc - Tipo - Nro]],8,2)="11",LEFT(BD[[#This Row],[REGIMEN]], 1) &amp; LEFT(RIGHT(BD[[#This Row],[REGIMEN]], LEN(BD[[#This Row],[REGIMEN]]) - FIND(" ", BD[[#This Row],[REGIMEN]])), 1),"")</f>
        <v/>
      </c>
      <c r="H397">
        <f>IF(MID(BD[[#This Row],[Suc - Tipo - Nro]],8,2)="11",TRIM(RIGHT(SUBSTITUTE(BD[[#This Row],[Glosa / Proveedor]]," ",REPT(" ",LEN(BD[[#This Row],[Glosa / Proveedor]]))),LEN(BD[[#This Row],[Glosa / Proveedor]])*2)),"")</f>
        <v/>
      </c>
      <c r="I397" s="31" t="inlineStr">
        <is>
          <t>Generacion de Planilla Normal EMPLEADO ESTABLE</t>
        </is>
      </c>
      <c r="J397" s="38" t="n">
        <v>95</v>
      </c>
      <c r="K397" s="22">
        <f>IF('BD6'!J397=90,"AGUA",IF('BD6'!J397=91,"ALCANTARILLADO",IF('BD6'!J397=93,"ALCANTARILLADO",IF('BD6'!J397=95,"ADMIN",IF('BD6'!J397=96,"COMERCIAL","G_Finan")))))</f>
        <v/>
      </c>
      <c r="L397" s="49" t="n">
        <v>120</v>
      </c>
      <c r="M397" s="37" t="n"/>
      <c r="N397" s="51" t="n"/>
      <c r="O397" s="51" t="n"/>
    </row>
    <row r="398">
      <c r="A398" s="39">
        <f>IFERROR(VLOOKUP(BD[[#This Row],[BK]],DICT[[EEFF]:[Ppto]],2,FALSE),"No Encontrado")</f>
        <v/>
      </c>
      <c r="B398">
        <f>MID(BD[[#This Row],[SUC]],2,1)&amp;"-"&amp;BD[[#This Row],[CC]]&amp;"-"&amp;BD[[#This Row],[REGI_RES]]&amp;"-"&amp;MID(BD[[#This Row],[CTA]],1,9)</f>
        <v/>
      </c>
      <c r="C398" t="inlineStr">
        <is>
          <t>621110000 - REMUNERACION BASICA</t>
        </is>
      </c>
      <c r="D398">
        <f>TRIM(MID('BD6'!E398,3,2))</f>
        <v/>
      </c>
      <c r="E398" s="33" t="inlineStr">
        <is>
          <t xml:space="preserve">  06 - 11 - 1</t>
        </is>
      </c>
      <c r="F398" s="34" t="n">
        <v>45919</v>
      </c>
      <c r="G398">
        <f>IF(MID(BD[[#This Row],[Suc - Tipo - Nro]],8,2)="11",LEFT(BD[[#This Row],[REGIMEN]], 1) &amp; LEFT(RIGHT(BD[[#This Row],[REGIMEN]], LEN(BD[[#This Row],[REGIMEN]]) - FIND(" ", BD[[#This Row],[REGIMEN]])), 1),"")</f>
        <v/>
      </c>
      <c r="H398">
        <f>IF(MID(BD[[#This Row],[Suc - Tipo - Nro]],8,2)="11",TRIM(RIGHT(SUBSTITUTE(BD[[#This Row],[Glosa / Proveedor]]," ",REPT(" ",LEN(BD[[#This Row],[Glosa / Proveedor]]))),LEN(BD[[#This Row],[Glosa / Proveedor]])*2)),"")</f>
        <v/>
      </c>
      <c r="I398" s="33" t="inlineStr">
        <is>
          <t>Generacion de Planilla Normal EMPLEADO ESTABLE</t>
        </is>
      </c>
      <c r="J398" s="35" t="n">
        <v>96</v>
      </c>
      <c r="K398" s="22">
        <f>IF('BD6'!J398=90,"AGUA",IF('BD6'!J398=91,"ALCANTARILLADO",IF('BD6'!J398=93,"ALCANTARILLADO",IF('BD6'!J398=95,"ADMIN",IF('BD6'!J398=96,"COMERCIAL","G_Finan")))))</f>
        <v/>
      </c>
      <c r="L398" s="49" t="n">
        <v>120</v>
      </c>
      <c r="M398" s="37" t="n"/>
      <c r="N398" s="51" t="n"/>
      <c r="O398" s="51" t="n"/>
    </row>
    <row r="399">
      <c r="A399" s="42">
        <f>IFERROR(VLOOKUP(BD[[#This Row],[BK]],DICT[[EEFF]:[Ppto]],2,FALSE),"No Encontrado")</f>
        <v/>
      </c>
      <c r="B399">
        <f>MID(BD[[#This Row],[SUC]],2,1)&amp;"-"&amp;BD[[#This Row],[CC]]&amp;"-"&amp;BD[[#This Row],[REGI_RES]]&amp;"-"&amp;MID(BD[[#This Row],[CTA]],1,9)</f>
        <v/>
      </c>
      <c r="C399" t="inlineStr">
        <is>
          <t>621110000 - REMUNERACION BASICA</t>
        </is>
      </c>
      <c r="D399">
        <f>TRIM(MID('BD6'!E399,3,2))</f>
        <v/>
      </c>
      <c r="E399" s="33" t="inlineStr">
        <is>
          <t xml:space="preserve">  06 - 11 - 1</t>
        </is>
      </c>
      <c r="F399" s="32" t="n">
        <v>45919</v>
      </c>
      <c r="G399">
        <f>IF(MID(BD[[#This Row],[Suc - Tipo - Nro]],8,2)="11",LEFT(BD[[#This Row],[REGIMEN]], 1) &amp; LEFT(RIGHT(BD[[#This Row],[REGIMEN]], LEN(BD[[#This Row],[REGIMEN]]) - FIND(" ", BD[[#This Row],[REGIMEN]])), 1),"")</f>
        <v/>
      </c>
      <c r="H399">
        <f>IF(MID(BD[[#This Row],[Suc - Tipo - Nro]],8,2)="11",TRIM(RIGHT(SUBSTITUTE(BD[[#This Row],[Glosa / Proveedor]]," ",REPT(" ",LEN(BD[[#This Row],[Glosa / Proveedor]]))),LEN(BD[[#This Row],[Glosa / Proveedor]])*2)),"")</f>
        <v/>
      </c>
      <c r="I399" s="31" t="inlineStr">
        <is>
          <t>Generacion de Planilla Normal EMPLEADO ESTABLE</t>
        </is>
      </c>
      <c r="J399" s="38" t="n">
        <v>95</v>
      </c>
      <c r="K399" s="22">
        <f>IF('BD6'!J399=90,"AGUA",IF('BD6'!J399=91,"ALCANTARILLADO",IF('BD6'!J399=93,"ALCANTARILLADO",IF('BD6'!J399=95,"ADMIN",IF('BD6'!J399=96,"COMERCIAL","G_Finan")))))</f>
        <v/>
      </c>
      <c r="L399" s="49" t="n">
        <v>1130</v>
      </c>
      <c r="M399" s="37" t="n"/>
      <c r="N399" s="51" t="n"/>
      <c r="O399" s="51" t="n"/>
    </row>
    <row r="400">
      <c r="A400" s="42">
        <f>IFERROR(VLOOKUP(BD[[#This Row],[BK]],DICT[[EEFF]:[Ppto]],2,FALSE),"No Encontrado")</f>
        <v/>
      </c>
      <c r="B400">
        <f>MID(BD[[#This Row],[SUC]],2,1)&amp;"-"&amp;BD[[#This Row],[CC]]&amp;"-"&amp;BD[[#This Row],[REGI_RES]]&amp;"-"&amp;MID(BD[[#This Row],[CTA]],1,9)</f>
        <v/>
      </c>
      <c r="C400" t="inlineStr">
        <is>
          <t>621110000 - REMUNERACION BASICA</t>
        </is>
      </c>
      <c r="D400">
        <f>TRIM(MID('BD6'!E400,3,2))</f>
        <v/>
      </c>
      <c r="E400" s="33" t="inlineStr">
        <is>
          <t xml:space="preserve">  08 - 11 - 1</t>
        </is>
      </c>
      <c r="F400" s="32" t="n">
        <v>45919</v>
      </c>
      <c r="G400">
        <f>IF(MID(BD[[#This Row],[Suc - Tipo - Nro]],8,2)="11",LEFT(BD[[#This Row],[REGIMEN]], 1) &amp; LEFT(RIGHT(BD[[#This Row],[REGIMEN]], LEN(BD[[#This Row],[REGIMEN]]) - FIND(" ", BD[[#This Row],[REGIMEN]])), 1),"")</f>
        <v/>
      </c>
      <c r="H400">
        <f>IF(MID(BD[[#This Row],[Suc - Tipo - Nro]],8,2)="11",TRIM(RIGHT(SUBSTITUTE(BD[[#This Row],[Glosa / Proveedor]]," ",REPT(" ",LEN(BD[[#This Row],[Glosa / Proveedor]]))),LEN(BD[[#This Row],[Glosa / Proveedor]])*2)),"")</f>
        <v/>
      </c>
      <c r="I400" s="31" t="inlineStr">
        <is>
          <t>Generacion de Planilla Normal EMPLEADO ESTABLE</t>
        </is>
      </c>
      <c r="J400" s="38" t="n">
        <v>95</v>
      </c>
      <c r="K400" s="22">
        <f>IF('BD6'!J400=90,"AGUA",IF('BD6'!J400=91,"ALCANTARILLADO",IF('BD6'!J400=93,"ALCANTARILLADO",IF('BD6'!J400=95,"ADMIN",IF('BD6'!J400=96,"COMERCIAL","G_Finan")))))</f>
        <v/>
      </c>
      <c r="L400" s="49" t="n">
        <v>1785</v>
      </c>
      <c r="M400" s="37" t="n"/>
      <c r="N400" s="51" t="n"/>
      <c r="O400" s="51" t="n"/>
    </row>
    <row r="401">
      <c r="A401" s="42">
        <f>IFERROR(VLOOKUP(BD[[#This Row],[BK]],DICT[[EEFF]:[Ppto]],2,FALSE),"No Encontrado")</f>
        <v/>
      </c>
      <c r="B401">
        <f>MID(BD[[#This Row],[SUC]],2,1)&amp;"-"&amp;BD[[#This Row],[CC]]&amp;"-"&amp;BD[[#This Row],[REGI_RES]]&amp;"-"&amp;MID(BD[[#This Row],[CTA]],1,9)</f>
        <v/>
      </c>
      <c r="C401" t="inlineStr">
        <is>
          <t>621110000 - REMUNERACION BASICA</t>
        </is>
      </c>
      <c r="D401">
        <f>TRIM(MID('BD6'!E401,3,2))</f>
        <v/>
      </c>
      <c r="E401" s="33" t="inlineStr">
        <is>
          <t xml:space="preserve">  09 - 11 - 1</t>
        </is>
      </c>
      <c r="F401" s="32" t="n">
        <v>45919</v>
      </c>
      <c r="G401">
        <f>IF(MID(BD[[#This Row],[Suc - Tipo - Nro]],8,2)="11",LEFT(BD[[#This Row],[REGIMEN]], 1) &amp; LEFT(RIGHT(BD[[#This Row],[REGIMEN]], LEN(BD[[#This Row],[REGIMEN]]) - FIND(" ", BD[[#This Row],[REGIMEN]])), 1),"")</f>
        <v/>
      </c>
      <c r="H401">
        <f>IF(MID(BD[[#This Row],[Suc - Tipo - Nro]],8,2)="11",TRIM(RIGHT(SUBSTITUTE(BD[[#This Row],[Glosa / Proveedor]]," ",REPT(" ",LEN(BD[[#This Row],[Glosa / Proveedor]]))),LEN(BD[[#This Row],[Glosa / Proveedor]])*2)),"")</f>
        <v/>
      </c>
      <c r="I401" s="31" t="inlineStr">
        <is>
          <t>Generacion de Planilla Normal EMPLEADO CONTRATADO</t>
        </is>
      </c>
      <c r="J401" s="38" t="n">
        <v>95</v>
      </c>
      <c r="K401" s="22">
        <f>IF('BD6'!J401=90,"AGUA",IF('BD6'!J401=91,"ALCANTARILLADO",IF('BD6'!J401=93,"ALCANTARILLADO",IF('BD6'!J401=95,"ADMIN",IF('BD6'!J401=96,"COMERCIAL","G_Finan")))))</f>
        <v/>
      </c>
      <c r="L401" s="49" t="n">
        <v>1785</v>
      </c>
      <c r="M401" s="37" t="n"/>
      <c r="N401" s="51" t="n"/>
      <c r="O401" s="51" t="n"/>
    </row>
    <row r="402">
      <c r="A402" s="39">
        <f>IFERROR(VLOOKUP(BD[[#This Row],[BK]],DICT[[EEFF]:[Ppto]],2,FALSE),"No Encontrado")</f>
        <v/>
      </c>
      <c r="B402">
        <f>MID(BD[[#This Row],[SUC]],2,1)&amp;"-"&amp;BD[[#This Row],[CC]]&amp;"-"&amp;BD[[#This Row],[REGI_RES]]&amp;"-"&amp;MID(BD[[#This Row],[CTA]],1,9)</f>
        <v/>
      </c>
      <c r="C402" t="inlineStr">
        <is>
          <t>621110000 - REMUNERACION BASICA</t>
        </is>
      </c>
      <c r="D402">
        <f>TRIM(MID('BD6'!E402,3,2))</f>
        <v/>
      </c>
      <c r="E402" s="33" t="inlineStr">
        <is>
          <t xml:space="preserve">  09 - 11 - 2</t>
        </is>
      </c>
      <c r="F402" s="34" t="n">
        <v>45919</v>
      </c>
      <c r="G402">
        <f>IF(MID(BD[[#This Row],[Suc - Tipo - Nro]],8,2)="11",LEFT(BD[[#This Row],[REGIMEN]], 1) &amp; LEFT(RIGHT(BD[[#This Row],[REGIMEN]], LEN(BD[[#This Row],[REGIMEN]]) - FIND(" ", BD[[#This Row],[REGIMEN]])), 1),"")</f>
        <v/>
      </c>
      <c r="H402">
        <f>IF(MID(BD[[#This Row],[Suc - Tipo - Nro]],8,2)="11",TRIM(RIGHT(SUBSTITUTE(BD[[#This Row],[Glosa / Proveedor]]," ",REPT(" ",LEN(BD[[#This Row],[Glosa / Proveedor]]))),LEN(BD[[#This Row],[Glosa / Proveedor]])*2)),"")</f>
        <v/>
      </c>
      <c r="I402" s="33" t="inlineStr">
        <is>
          <t>Generacion de Planilla Normal EMPLEADO ESTABLE</t>
        </is>
      </c>
      <c r="J402" s="35" t="n">
        <v>96</v>
      </c>
      <c r="K402" s="22">
        <f>IF('BD6'!J402=90,"AGUA",IF('BD6'!J402=91,"ALCANTARILLADO",IF('BD6'!J402=93,"ALCANTARILLADO",IF('BD6'!J402=95,"ADMIN",IF('BD6'!J402=96,"COMERCIAL","G_Finan")))))</f>
        <v/>
      </c>
      <c r="L402" s="49" t="n">
        <v>763</v>
      </c>
      <c r="M402" s="37" t="n"/>
      <c r="N402" s="51" t="n"/>
      <c r="O402" s="51" t="n"/>
    </row>
    <row r="403">
      <c r="A403" s="42">
        <f>IFERROR(VLOOKUP(BD[[#This Row],[BK]],DICT[[EEFF]:[Ppto]],2,FALSE),"No Encontrado")</f>
        <v/>
      </c>
      <c r="B403">
        <f>MID(BD[[#This Row],[SUC]],2,1)&amp;"-"&amp;BD[[#This Row],[CC]]&amp;"-"&amp;BD[[#This Row],[REGI_RES]]&amp;"-"&amp;MID(BD[[#This Row],[CTA]],1,9)</f>
        <v/>
      </c>
      <c r="C403" t="inlineStr">
        <is>
          <t>621110000 - REMUNERACION BASICA</t>
        </is>
      </c>
      <c r="D403">
        <f>TRIM(MID('BD6'!E403,3,2))</f>
        <v/>
      </c>
      <c r="E403" s="33" t="inlineStr">
        <is>
          <t xml:space="preserve">  09 - 11 - 2</t>
        </is>
      </c>
      <c r="F403" s="32" t="n">
        <v>45919</v>
      </c>
      <c r="G403">
        <f>IF(MID(BD[[#This Row],[Suc - Tipo - Nro]],8,2)="11",LEFT(BD[[#This Row],[REGIMEN]], 1) &amp; LEFT(RIGHT(BD[[#This Row],[REGIMEN]], LEN(BD[[#This Row],[REGIMEN]]) - FIND(" ", BD[[#This Row],[REGIMEN]])), 1),"")</f>
        <v/>
      </c>
      <c r="H403">
        <f>IF(MID(BD[[#This Row],[Suc - Tipo - Nro]],8,2)="11",TRIM(RIGHT(SUBSTITUTE(BD[[#This Row],[Glosa / Proveedor]]," ",REPT(" ",LEN(BD[[#This Row],[Glosa / Proveedor]]))),LEN(BD[[#This Row],[Glosa / Proveedor]])*2)),"")</f>
        <v/>
      </c>
      <c r="I403" s="31" t="inlineStr">
        <is>
          <t>Generacion de Planilla Normal EMPLEADO ESTABLE</t>
        </is>
      </c>
      <c r="J403" s="38" t="n">
        <v>96</v>
      </c>
      <c r="K403" s="22">
        <f>IF('BD6'!J403=90,"AGUA",IF('BD6'!J403=91,"ALCANTARILLADO",IF('BD6'!J403=93,"ALCANTARILLADO",IF('BD6'!J403=95,"ADMIN",IF('BD6'!J403=96,"COMERCIAL","G_Finan")))))</f>
        <v/>
      </c>
      <c r="L403" s="49" t="n">
        <v>120</v>
      </c>
      <c r="M403" s="37" t="n"/>
      <c r="N403" s="51" t="n"/>
      <c r="O403" s="51" t="n"/>
    </row>
    <row r="404">
      <c r="A404" s="42">
        <f>IFERROR(VLOOKUP(BD[[#This Row],[BK]],DICT[[EEFF]:[Ppto]],2,FALSE),"No Encontrado")</f>
        <v/>
      </c>
      <c r="B404">
        <f>MID(BD[[#This Row],[SUC]],2,1)&amp;"-"&amp;BD[[#This Row],[CC]]&amp;"-"&amp;BD[[#This Row],[REGI_RES]]&amp;"-"&amp;MID(BD[[#This Row],[CTA]],1,9)</f>
        <v/>
      </c>
      <c r="C404" t="inlineStr">
        <is>
          <t>621110000 - REMUNERACION BASICA</t>
        </is>
      </c>
      <c r="D404">
        <f>TRIM(MID('BD6'!E404,3,2))</f>
        <v/>
      </c>
      <c r="E404" s="33" t="inlineStr">
        <is>
          <t xml:space="preserve">  09 - 11 - 2</t>
        </is>
      </c>
      <c r="F404" s="32" t="n">
        <v>45919</v>
      </c>
      <c r="G404">
        <f>IF(MID(BD[[#This Row],[Suc - Tipo - Nro]],8,2)="11",LEFT(BD[[#This Row],[REGIMEN]], 1) &amp; LEFT(RIGHT(BD[[#This Row],[REGIMEN]], LEN(BD[[#This Row],[REGIMEN]]) - FIND(" ", BD[[#This Row],[REGIMEN]])), 1),"")</f>
        <v/>
      </c>
      <c r="H404">
        <f>IF(MID(BD[[#This Row],[Suc - Tipo - Nro]],8,2)="11",TRIM(RIGHT(SUBSTITUTE(BD[[#This Row],[Glosa / Proveedor]]," ",REPT(" ",LEN(BD[[#This Row],[Glosa / Proveedor]]))),LEN(BD[[#This Row],[Glosa / Proveedor]])*2)),"")</f>
        <v/>
      </c>
      <c r="I404" s="31" t="inlineStr">
        <is>
          <t>Generacion de Planilla Normal EMPLEADO ESTABLE</t>
        </is>
      </c>
      <c r="J404" s="38" t="n">
        <v>96</v>
      </c>
      <c r="K404" s="22">
        <f>IF('BD6'!J404=90,"AGUA",IF('BD6'!J404=91,"ALCANTARILLADO",IF('BD6'!J404=93,"ALCANTARILLADO",IF('BD6'!J404=95,"ADMIN",IF('BD6'!J404=96,"COMERCIAL","G_Finan")))))</f>
        <v/>
      </c>
      <c r="L404" s="49" t="n">
        <v>430</v>
      </c>
      <c r="M404" s="37" t="n"/>
      <c r="N404" s="51" t="n"/>
      <c r="O404" s="51" t="n"/>
    </row>
    <row r="405">
      <c r="A405" s="42">
        <f>IFERROR(VLOOKUP(BD[[#This Row],[BK]],DICT[[EEFF]:[Ppto]],2,FALSE),"No Encontrado")</f>
        <v/>
      </c>
      <c r="B405">
        <f>MID(BD[[#This Row],[SUC]],2,1)&amp;"-"&amp;BD[[#This Row],[CC]]&amp;"-"&amp;BD[[#This Row],[REGI_RES]]&amp;"-"&amp;MID(BD[[#This Row],[CTA]],1,9)</f>
        <v/>
      </c>
      <c r="C405" t="inlineStr">
        <is>
          <t>621110002 - REMUN. BASICA - LAUDO 2022</t>
        </is>
      </c>
      <c r="D405">
        <f>TRIM(MID('BD6'!E405,3,2))</f>
        <v/>
      </c>
      <c r="E405" s="33" t="inlineStr">
        <is>
          <t xml:space="preserve">  01 - 11 - 1</t>
        </is>
      </c>
      <c r="F405" s="32" t="n">
        <v>45919</v>
      </c>
      <c r="G405">
        <f>IF(MID(BD[[#This Row],[Suc - Tipo - Nro]],8,2)="11",LEFT(BD[[#This Row],[REGIMEN]], 1) &amp; LEFT(RIGHT(BD[[#This Row],[REGIMEN]], LEN(BD[[#This Row],[REGIMEN]]) - FIND(" ", BD[[#This Row],[REGIMEN]])), 1),"")</f>
        <v/>
      </c>
      <c r="H405">
        <f>IF(MID(BD[[#This Row],[Suc - Tipo - Nro]],8,2)="11",TRIM(RIGHT(SUBSTITUTE(BD[[#This Row],[Glosa / Proveedor]]," ",REPT(" ",LEN(BD[[#This Row],[Glosa / Proveedor]]))),LEN(BD[[#This Row],[Glosa / Proveedor]])*2)),"")</f>
        <v/>
      </c>
      <c r="I405" s="31" t="inlineStr">
        <is>
          <t>Generacion de Planilla Normal EMPLEADO ESTABLE</t>
        </is>
      </c>
      <c r="J405" s="38" t="n">
        <v>95</v>
      </c>
      <c r="K405" s="22">
        <f>IF('BD6'!J405=90,"AGUA",IF('BD6'!J405=91,"ALCANTARILLADO",IF('BD6'!J405=93,"ALCANTARILLADO",IF('BD6'!J405=95,"ADMIN",IF('BD6'!J405=96,"COMERCIAL","G_Finan")))))</f>
        <v/>
      </c>
      <c r="L405" s="49" t="n">
        <v>150</v>
      </c>
      <c r="M405" s="37" t="n"/>
      <c r="N405" s="51" t="n"/>
      <c r="O405" s="51" t="n"/>
    </row>
    <row r="406">
      <c r="A406" s="42">
        <f>IFERROR(VLOOKUP(BD[[#This Row],[BK]],DICT[[EEFF]:[Ppto]],2,FALSE),"No Encontrado")</f>
        <v/>
      </c>
      <c r="B406">
        <f>MID(BD[[#This Row],[SUC]],2,1)&amp;"-"&amp;BD[[#This Row],[CC]]&amp;"-"&amp;BD[[#This Row],[REGI_RES]]&amp;"-"&amp;MID(BD[[#This Row],[CTA]],1,9)</f>
        <v/>
      </c>
      <c r="C406" t="inlineStr">
        <is>
          <t>621110002 - REMUN. BASICA - LAUDO 2022</t>
        </is>
      </c>
      <c r="D406">
        <f>TRIM(MID('BD6'!E406,3,2))</f>
        <v/>
      </c>
      <c r="E406" s="33" t="inlineStr">
        <is>
          <t xml:space="preserve">  01 - 11 - 1</t>
        </is>
      </c>
      <c r="F406" s="32" t="n">
        <v>45919</v>
      </c>
      <c r="G406">
        <f>IF(MID(BD[[#This Row],[Suc - Tipo - Nro]],8,2)="11",LEFT(BD[[#This Row],[REGIMEN]], 1) &amp; LEFT(RIGHT(BD[[#This Row],[REGIMEN]], LEN(BD[[#This Row],[REGIMEN]]) - FIND(" ", BD[[#This Row],[REGIMEN]])), 1),"")</f>
        <v/>
      </c>
      <c r="H406">
        <f>IF(MID(BD[[#This Row],[Suc - Tipo - Nro]],8,2)="11",TRIM(RIGHT(SUBSTITUTE(BD[[#This Row],[Glosa / Proveedor]]," ",REPT(" ",LEN(BD[[#This Row],[Glosa / Proveedor]]))),LEN(BD[[#This Row],[Glosa / Proveedor]])*2)),"")</f>
        <v/>
      </c>
      <c r="I406" s="31" t="inlineStr">
        <is>
          <t>Generacion de Planilla Normal EMPLEADO ESTABLE</t>
        </is>
      </c>
      <c r="J406" s="38" t="n">
        <v>95</v>
      </c>
      <c r="K406" s="22">
        <f>IF('BD6'!J406=90,"AGUA",IF('BD6'!J406=91,"ALCANTARILLADO",IF('BD6'!J406=93,"ALCANTARILLADO",IF('BD6'!J406=95,"ADMIN",IF('BD6'!J406=96,"COMERCIAL","G_Finan")))))</f>
        <v/>
      </c>
      <c r="L406" s="49" t="n">
        <v>450</v>
      </c>
      <c r="M406" s="37" t="n"/>
      <c r="N406" s="51" t="n"/>
      <c r="O406" s="51" t="n"/>
    </row>
    <row r="407">
      <c r="A407" s="42">
        <f>IFERROR(VLOOKUP(BD[[#This Row],[BK]],DICT[[EEFF]:[Ppto]],2,FALSE),"No Encontrado")</f>
        <v/>
      </c>
      <c r="B407">
        <f>MID(BD[[#This Row],[SUC]],2,1)&amp;"-"&amp;BD[[#This Row],[CC]]&amp;"-"&amp;BD[[#This Row],[REGI_RES]]&amp;"-"&amp;MID(BD[[#This Row],[CTA]],1,9)</f>
        <v/>
      </c>
      <c r="C407" t="inlineStr">
        <is>
          <t>621110002 - REMUN. BASICA - LAUDO 2022</t>
        </is>
      </c>
      <c r="D407">
        <f>TRIM(MID('BD6'!E407,3,2))</f>
        <v/>
      </c>
      <c r="E407" s="33" t="inlineStr">
        <is>
          <t xml:space="preserve">  01 - 11 - 1</t>
        </is>
      </c>
      <c r="F407" s="32" t="n">
        <v>45919</v>
      </c>
      <c r="G407">
        <f>IF(MID(BD[[#This Row],[Suc - Tipo - Nro]],8,2)="11",LEFT(BD[[#This Row],[REGIMEN]], 1) &amp; LEFT(RIGHT(BD[[#This Row],[REGIMEN]], LEN(BD[[#This Row],[REGIMEN]]) - FIND(" ", BD[[#This Row],[REGIMEN]])), 1),"")</f>
        <v/>
      </c>
      <c r="H407">
        <f>IF(MID(BD[[#This Row],[Suc - Tipo - Nro]],8,2)="11",TRIM(RIGHT(SUBSTITUTE(BD[[#This Row],[Glosa / Proveedor]]," ",REPT(" ",LEN(BD[[#This Row],[Glosa / Proveedor]]))),LEN(BD[[#This Row],[Glosa / Proveedor]])*2)),"")</f>
        <v/>
      </c>
      <c r="I407" s="31" t="inlineStr">
        <is>
          <t>Generacion de Planilla Normal EMPLEADO ESTABLE</t>
        </is>
      </c>
      <c r="J407" s="38" t="n">
        <v>95</v>
      </c>
      <c r="K407" s="22">
        <f>IF('BD6'!J407=90,"AGUA",IF('BD6'!J407=91,"ALCANTARILLADO",IF('BD6'!J407=93,"ALCANTARILLADO",IF('BD6'!J407=95,"ADMIN",IF('BD6'!J407=96,"COMERCIAL","G_Finan")))))</f>
        <v/>
      </c>
      <c r="L407" s="49" t="n">
        <v>150</v>
      </c>
      <c r="M407" s="37" t="n"/>
      <c r="N407" s="51" t="n"/>
      <c r="O407" s="51" t="n"/>
    </row>
    <row r="408">
      <c r="A408" s="42">
        <f>IFERROR(VLOOKUP(BD[[#This Row],[BK]],DICT[[EEFF]:[Ppto]],2,FALSE),"No Encontrado")</f>
        <v/>
      </c>
      <c r="B408">
        <f>MID(BD[[#This Row],[SUC]],2,1)&amp;"-"&amp;BD[[#This Row],[CC]]&amp;"-"&amp;BD[[#This Row],[REGI_RES]]&amp;"-"&amp;MID(BD[[#This Row],[CTA]],1,9)</f>
        <v/>
      </c>
      <c r="C408" t="inlineStr">
        <is>
          <t>621110002 - REMUN. BASICA - LAUDO 2022</t>
        </is>
      </c>
      <c r="D408">
        <f>TRIM(MID('BD6'!E408,3,2))</f>
        <v/>
      </c>
      <c r="E408" s="33" t="inlineStr">
        <is>
          <t xml:space="preserve">  01 - 11 - 1</t>
        </is>
      </c>
      <c r="F408" s="32" t="n">
        <v>45919</v>
      </c>
      <c r="G408">
        <f>IF(MID(BD[[#This Row],[Suc - Tipo - Nro]],8,2)="11",LEFT(BD[[#This Row],[REGIMEN]], 1) &amp; LEFT(RIGHT(BD[[#This Row],[REGIMEN]], LEN(BD[[#This Row],[REGIMEN]]) - FIND(" ", BD[[#This Row],[REGIMEN]])), 1),"")</f>
        <v/>
      </c>
      <c r="H408">
        <f>IF(MID(BD[[#This Row],[Suc - Tipo - Nro]],8,2)="11",TRIM(RIGHT(SUBSTITUTE(BD[[#This Row],[Glosa / Proveedor]]," ",REPT(" ",LEN(BD[[#This Row],[Glosa / Proveedor]]))),LEN(BD[[#This Row],[Glosa / Proveedor]])*2)),"")</f>
        <v/>
      </c>
      <c r="I408" s="31" t="inlineStr">
        <is>
          <t>Generacion de Planilla Normal EMPLEADO ESTABLE</t>
        </is>
      </c>
      <c r="J408" s="38" t="n">
        <v>95</v>
      </c>
      <c r="K408" s="22">
        <f>IF('BD6'!J408=90,"AGUA",IF('BD6'!J408=91,"ALCANTARILLADO",IF('BD6'!J408=93,"ALCANTARILLADO",IF('BD6'!J408=95,"ADMIN",IF('BD6'!J408=96,"COMERCIAL","G_Finan")))))</f>
        <v/>
      </c>
      <c r="L408" s="49" t="n">
        <v>150</v>
      </c>
      <c r="M408" s="37" t="n"/>
      <c r="N408" s="51" t="n"/>
      <c r="O408" s="51" t="n"/>
    </row>
    <row r="409">
      <c r="A409" s="42">
        <f>IFERROR(VLOOKUP(BD[[#This Row],[BK]],DICT[[EEFF]:[Ppto]],2,FALSE),"No Encontrado")</f>
        <v/>
      </c>
      <c r="B409">
        <f>MID(BD[[#This Row],[SUC]],2,1)&amp;"-"&amp;BD[[#This Row],[CC]]&amp;"-"&amp;BD[[#This Row],[REGI_RES]]&amp;"-"&amp;MID(BD[[#This Row],[CTA]],1,9)</f>
        <v/>
      </c>
      <c r="C409" t="inlineStr">
        <is>
          <t>621110002 - REMUN. BASICA - LAUDO 2022</t>
        </is>
      </c>
      <c r="D409">
        <f>TRIM(MID('BD6'!E409,3,2))</f>
        <v/>
      </c>
      <c r="E409" s="33" t="inlineStr">
        <is>
          <t xml:space="preserve">  01 - 11 - 1</t>
        </is>
      </c>
      <c r="F409" s="32" t="n">
        <v>45919</v>
      </c>
      <c r="G409">
        <f>IF(MID(BD[[#This Row],[Suc - Tipo - Nro]],8,2)="11",LEFT(BD[[#This Row],[REGIMEN]], 1) &amp; LEFT(RIGHT(BD[[#This Row],[REGIMEN]], LEN(BD[[#This Row],[REGIMEN]]) - FIND(" ", BD[[#This Row],[REGIMEN]])), 1),"")</f>
        <v/>
      </c>
      <c r="H409">
        <f>IF(MID(BD[[#This Row],[Suc - Tipo - Nro]],8,2)="11",TRIM(RIGHT(SUBSTITUTE(BD[[#This Row],[Glosa / Proveedor]]," ",REPT(" ",LEN(BD[[#This Row],[Glosa / Proveedor]]))),LEN(BD[[#This Row],[Glosa / Proveedor]])*2)),"")</f>
        <v/>
      </c>
      <c r="I409" s="31" t="inlineStr">
        <is>
          <t>Generacion de Planilla Normal EMPLEADO ESTABLE</t>
        </is>
      </c>
      <c r="J409" s="38" t="n">
        <v>95</v>
      </c>
      <c r="K409" s="22">
        <f>IF('BD6'!J409=90,"AGUA",IF('BD6'!J409=91,"ALCANTARILLADO",IF('BD6'!J409=93,"ALCANTARILLADO",IF('BD6'!J409=95,"ADMIN",IF('BD6'!J409=96,"COMERCIAL","G_Finan")))))</f>
        <v/>
      </c>
      <c r="L409" s="49" t="n">
        <v>150</v>
      </c>
      <c r="M409" s="37" t="n"/>
      <c r="N409" s="51" t="n"/>
      <c r="O409" s="51" t="n"/>
    </row>
    <row r="410">
      <c r="A410" s="10">
        <f>IFERROR(VLOOKUP(BD[[#This Row],[BK]],DICT[[EEFF]:[Ppto]],2,FALSE),"No Encontrado")</f>
        <v/>
      </c>
      <c r="B410" s="54">
        <f>MID(BD[[#This Row],[SUC]],2,1)&amp;"-"&amp;BD[[#This Row],[CC]]&amp;"-"&amp;BD[[#This Row],[REGI_RES]]&amp;"-"&amp;MID(BD[[#This Row],[CTA]],1,9)</f>
        <v/>
      </c>
      <c r="C410" t="inlineStr">
        <is>
          <t>621110002 - REMUN. BASICA - LAUDO 2022</t>
        </is>
      </c>
      <c r="D410" s="54">
        <f>TRIM(MID('BD6'!E410,3,2))</f>
        <v/>
      </c>
      <c r="E410" s="33" t="inlineStr">
        <is>
          <t xml:space="preserve">  01 - 11 - 1</t>
        </is>
      </c>
      <c r="F410" s="34" t="n">
        <v>45919</v>
      </c>
      <c r="G410" s="54">
        <f>IF(MID(BD[[#This Row],[Suc - Tipo - Nro]],8,2)="11",LEFT(BD[[#This Row],[REGIMEN]], 1) &amp; LEFT(RIGHT(BD[[#This Row],[REGIMEN]], LEN(BD[[#This Row],[REGIMEN]]) - FIND(" ", BD[[#This Row],[REGIMEN]])), 1),"")</f>
        <v/>
      </c>
      <c r="H410" s="54">
        <f>IF(MID(BD[[#This Row],[Suc - Tipo - Nro]],8,2)="11",TRIM(RIGHT(SUBSTITUTE(BD[[#This Row],[Glosa / Proveedor]]," ",REPT(" ",LEN(BD[[#This Row],[Glosa / Proveedor]]))),LEN(BD[[#This Row],[Glosa / Proveedor]])*2)),"")</f>
        <v/>
      </c>
      <c r="I410" s="33" t="inlineStr">
        <is>
          <t>Generacion de Planilla Normal EMPLEADO ESTABLE</t>
        </is>
      </c>
      <c r="J410" s="35" t="n">
        <v>90</v>
      </c>
      <c r="K410" s="36">
        <f>IF('BD6'!J410=90,"AGUA",IF('BD6'!J410=91,"ALCANTARILLADO",IF('BD6'!J410=93,"ALCANTARILLADO",IF('BD6'!J410=95,"ADMIN",IF('BD6'!J410=96,"COMERCIAL","G_Finan")))))</f>
        <v/>
      </c>
      <c r="L410" s="40" t="n">
        <v>600</v>
      </c>
      <c r="M410" s="37" t="n"/>
      <c r="N410" s="51" t="n"/>
      <c r="O410" s="51" t="n"/>
    </row>
    <row r="411">
      <c r="A411" s="42">
        <f>IFERROR(VLOOKUP(BD[[#This Row],[BK]],DICT[[EEFF]:[Ppto]],2,FALSE),"No Encontrado")</f>
        <v/>
      </c>
      <c r="B411">
        <f>MID(BD[[#This Row],[SUC]],2,1)&amp;"-"&amp;BD[[#This Row],[CC]]&amp;"-"&amp;BD[[#This Row],[REGI_RES]]&amp;"-"&amp;MID(BD[[#This Row],[CTA]],1,9)</f>
        <v/>
      </c>
      <c r="C411" t="inlineStr">
        <is>
          <t>621110002 - REMUN. BASICA - LAUDO 2022</t>
        </is>
      </c>
      <c r="D411">
        <f>TRIM(MID('BD6'!E411,3,2))</f>
        <v/>
      </c>
      <c r="E411" s="33" t="inlineStr">
        <is>
          <t xml:space="preserve">  01 - 11 - 1</t>
        </is>
      </c>
      <c r="F411" s="32" t="n">
        <v>45919</v>
      </c>
      <c r="G411">
        <f>IF(MID(BD[[#This Row],[Suc - Tipo - Nro]],8,2)="11",LEFT(BD[[#This Row],[REGIMEN]], 1) &amp; LEFT(RIGHT(BD[[#This Row],[REGIMEN]], LEN(BD[[#This Row],[REGIMEN]]) - FIND(" ", BD[[#This Row],[REGIMEN]])), 1),"")</f>
        <v/>
      </c>
      <c r="H411">
        <f>IF(MID(BD[[#This Row],[Suc - Tipo - Nro]],8,2)="11",TRIM(RIGHT(SUBSTITUTE(BD[[#This Row],[Glosa / Proveedor]]," ",REPT(" ",LEN(BD[[#This Row],[Glosa / Proveedor]]))),LEN(BD[[#This Row],[Glosa / Proveedor]])*2)),"")</f>
        <v/>
      </c>
      <c r="I411" s="31" t="inlineStr">
        <is>
          <t>Generacion de Planilla Normal EMPLEADO ESTABLE</t>
        </is>
      </c>
      <c r="J411" s="38" t="n">
        <v>95</v>
      </c>
      <c r="K411" s="22">
        <f>IF('BD6'!J411=90,"AGUA",IF('BD6'!J411=91,"ALCANTARILLADO",IF('BD6'!J411=93,"ALCANTARILLADO",IF('BD6'!J411=95,"ADMIN",IF('BD6'!J411=96,"COMERCIAL","G_Finan")))))</f>
        <v/>
      </c>
      <c r="L411" s="49" t="n">
        <v>150</v>
      </c>
      <c r="M411" s="37" t="n"/>
      <c r="N411" s="51" t="n"/>
      <c r="O411" s="51" t="n"/>
    </row>
    <row r="412">
      <c r="A412" s="42">
        <f>IFERROR(VLOOKUP(BD[[#This Row],[BK]],DICT[[EEFF]:[Ppto]],2,FALSE),"No Encontrado")</f>
        <v/>
      </c>
      <c r="B412">
        <f>MID(BD[[#This Row],[SUC]],2,1)&amp;"-"&amp;BD[[#This Row],[CC]]&amp;"-"&amp;BD[[#This Row],[REGI_RES]]&amp;"-"&amp;MID(BD[[#This Row],[CTA]],1,9)</f>
        <v/>
      </c>
      <c r="C412" t="inlineStr">
        <is>
          <t>621110002 - REMUN. BASICA - LAUDO 2022</t>
        </is>
      </c>
      <c r="D412">
        <f>TRIM(MID('BD6'!E412,3,2))</f>
        <v/>
      </c>
      <c r="E412" s="33" t="inlineStr">
        <is>
          <t xml:space="preserve">  01 - 11 - 1</t>
        </is>
      </c>
      <c r="F412" s="32" t="n">
        <v>45919</v>
      </c>
      <c r="G412">
        <f>IF(MID(BD[[#This Row],[Suc - Tipo - Nro]],8,2)="11",LEFT(BD[[#This Row],[REGIMEN]], 1) &amp; LEFT(RIGHT(BD[[#This Row],[REGIMEN]], LEN(BD[[#This Row],[REGIMEN]]) - FIND(" ", BD[[#This Row],[REGIMEN]])), 1),"")</f>
        <v/>
      </c>
      <c r="H412">
        <f>IF(MID(BD[[#This Row],[Suc - Tipo - Nro]],8,2)="11",TRIM(RIGHT(SUBSTITUTE(BD[[#This Row],[Glosa / Proveedor]]," ",REPT(" ",LEN(BD[[#This Row],[Glosa / Proveedor]]))),LEN(BD[[#This Row],[Glosa / Proveedor]])*2)),"")</f>
        <v/>
      </c>
      <c r="I412" s="31" t="inlineStr">
        <is>
          <t>Generacion de Planilla Normal EMPLEADO ESTABLE</t>
        </is>
      </c>
      <c r="J412" s="38" t="n">
        <v>96</v>
      </c>
      <c r="K412" s="22">
        <f>IF('BD6'!J412=90,"AGUA",IF('BD6'!J412=91,"ALCANTARILLADO",IF('BD6'!J412=93,"ALCANTARILLADO",IF('BD6'!J412=95,"ADMIN",IF('BD6'!J412=96,"COMERCIAL","G_Finan")))))</f>
        <v/>
      </c>
      <c r="L412" s="49" t="n">
        <v>150</v>
      </c>
      <c r="M412" s="37" t="n"/>
      <c r="N412" s="51" t="n"/>
      <c r="O412" s="51" t="n"/>
    </row>
    <row r="413">
      <c r="A413" s="39">
        <f>IFERROR(VLOOKUP(BD[[#This Row],[BK]],DICT[[EEFF]:[Ppto]],2,FALSE),"No Encontrado")</f>
        <v/>
      </c>
      <c r="B413">
        <f>MID(BD[[#This Row],[SUC]],2,1)&amp;"-"&amp;BD[[#This Row],[CC]]&amp;"-"&amp;BD[[#This Row],[REGI_RES]]&amp;"-"&amp;MID(BD[[#This Row],[CTA]],1,9)</f>
        <v/>
      </c>
      <c r="C413" t="inlineStr">
        <is>
          <t>621110002 - REMUN. BASICA - LAUDO 2022</t>
        </is>
      </c>
      <c r="D413">
        <f>TRIM(MID('BD6'!E413,3,2))</f>
        <v/>
      </c>
      <c r="E413" s="33" t="inlineStr">
        <is>
          <t xml:space="preserve">  01 - 11 - 1</t>
        </is>
      </c>
      <c r="F413" s="34" t="n">
        <v>45919</v>
      </c>
      <c r="G413">
        <f>IF(MID(BD[[#This Row],[Suc - Tipo - Nro]],8,2)="11",LEFT(BD[[#This Row],[REGIMEN]], 1) &amp; LEFT(RIGHT(BD[[#This Row],[REGIMEN]], LEN(BD[[#This Row],[REGIMEN]]) - FIND(" ", BD[[#This Row],[REGIMEN]])), 1),"")</f>
        <v/>
      </c>
      <c r="H413">
        <f>IF(MID(BD[[#This Row],[Suc - Tipo - Nro]],8,2)="11",TRIM(RIGHT(SUBSTITUTE(BD[[#This Row],[Glosa / Proveedor]]," ",REPT(" ",LEN(BD[[#This Row],[Glosa / Proveedor]]))),LEN(BD[[#This Row],[Glosa / Proveedor]])*2)),"")</f>
        <v/>
      </c>
      <c r="I413" s="33" t="inlineStr">
        <is>
          <t>Generacion de Planilla Normal EMPLEADO ESTABLE</t>
        </is>
      </c>
      <c r="J413" s="35" t="n">
        <v>90</v>
      </c>
      <c r="K413" s="22">
        <f>IF('BD6'!J413=90,"AGUA",IF('BD6'!J413=91,"ALCANTARILLADO",IF('BD6'!J413=93,"ALCANTARILLADO",IF('BD6'!J413=95,"ADMIN",IF('BD6'!J413=96,"COMERCIAL","G_Finan")))))</f>
        <v/>
      </c>
      <c r="L413" s="49" t="n">
        <v>150</v>
      </c>
      <c r="M413" s="37" t="n"/>
      <c r="N413" s="51" t="n"/>
      <c r="O413" s="51" t="n"/>
    </row>
    <row r="414">
      <c r="A414" s="10">
        <f>IFERROR(VLOOKUP(BD[[#This Row],[BK]],DICT[[EEFF]:[Ppto]],2,FALSE),"No Encontrado")</f>
        <v/>
      </c>
      <c r="B414" s="54">
        <f>MID(BD[[#This Row],[SUC]],2,1)&amp;"-"&amp;BD[[#This Row],[CC]]&amp;"-"&amp;BD[[#This Row],[REGI_RES]]&amp;"-"&amp;MID(BD[[#This Row],[CTA]],1,9)</f>
        <v/>
      </c>
      <c r="C414" t="inlineStr">
        <is>
          <t>621110002 - REMUN. BASICA - LAUDO 2022</t>
        </is>
      </c>
      <c r="D414" s="54">
        <f>TRIM(MID('BD6'!E414,3,2))</f>
        <v/>
      </c>
      <c r="E414" s="33" t="inlineStr">
        <is>
          <t xml:space="preserve">  01 - 11 - 1</t>
        </is>
      </c>
      <c r="F414" s="34" t="n">
        <v>45919</v>
      </c>
      <c r="G414" s="54">
        <f>IF(MID(BD[[#This Row],[Suc - Tipo - Nro]],8,2)="11",LEFT(BD[[#This Row],[REGIMEN]], 1) &amp; LEFT(RIGHT(BD[[#This Row],[REGIMEN]], LEN(BD[[#This Row],[REGIMEN]]) - FIND(" ", BD[[#This Row],[REGIMEN]])), 1),"")</f>
        <v/>
      </c>
      <c r="H414" s="54">
        <f>IF(MID(BD[[#This Row],[Suc - Tipo - Nro]],8,2)="11",TRIM(RIGHT(SUBSTITUTE(BD[[#This Row],[Glosa / Proveedor]]," ",REPT(" ",LEN(BD[[#This Row],[Glosa / Proveedor]]))),LEN(BD[[#This Row],[Glosa / Proveedor]])*2)),"")</f>
        <v/>
      </c>
      <c r="I414" s="33" t="inlineStr">
        <is>
          <t>Generacion de Planilla Normal EMPLEADO ESTABLE</t>
        </is>
      </c>
      <c r="J414" s="35" t="n">
        <v>90</v>
      </c>
      <c r="K414" s="36">
        <f>IF('BD6'!J414=90,"AGUA",IF('BD6'!J414=91,"ALCANTARILLADO",IF('BD6'!J414=93,"ALCANTARILLADO",IF('BD6'!J414=95,"ADMIN",IF('BD6'!J414=96,"COMERCIAL","G_Finan")))))</f>
        <v/>
      </c>
      <c r="L414" s="40" t="n">
        <v>450</v>
      </c>
      <c r="M414" s="37" t="n"/>
      <c r="N414" s="51" t="n"/>
      <c r="O414" s="51" t="n"/>
    </row>
    <row r="415">
      <c r="A415" s="10">
        <f>IFERROR(VLOOKUP(BD[[#This Row],[BK]],DICT[[EEFF]:[Ppto]],2,FALSE),"No Encontrado")</f>
        <v/>
      </c>
      <c r="B415" s="54">
        <f>MID(BD[[#This Row],[SUC]],2,1)&amp;"-"&amp;BD[[#This Row],[CC]]&amp;"-"&amp;BD[[#This Row],[REGI_RES]]&amp;"-"&amp;MID(BD[[#This Row],[CTA]],1,9)</f>
        <v/>
      </c>
      <c r="C415" t="inlineStr">
        <is>
          <t>621110002 - REMUN. BASICA - LAUDO 2022</t>
        </is>
      </c>
      <c r="D415" s="54">
        <f>TRIM(MID('BD6'!E415,3,2))</f>
        <v/>
      </c>
      <c r="E415" s="33" t="inlineStr">
        <is>
          <t xml:space="preserve">  01 - 11 - 1</t>
        </is>
      </c>
      <c r="F415" s="34" t="n">
        <v>45919</v>
      </c>
      <c r="G415" s="54">
        <f>IF(MID(BD[[#This Row],[Suc - Tipo - Nro]],8,2)="11",LEFT(BD[[#This Row],[REGIMEN]], 1) &amp; LEFT(RIGHT(BD[[#This Row],[REGIMEN]], LEN(BD[[#This Row],[REGIMEN]]) - FIND(" ", BD[[#This Row],[REGIMEN]])), 1),"")</f>
        <v/>
      </c>
      <c r="H415" s="54">
        <f>IF(MID(BD[[#This Row],[Suc - Tipo - Nro]],8,2)="11",TRIM(RIGHT(SUBSTITUTE(BD[[#This Row],[Glosa / Proveedor]]," ",REPT(" ",LEN(BD[[#This Row],[Glosa / Proveedor]]))),LEN(BD[[#This Row],[Glosa / Proveedor]])*2)),"")</f>
        <v/>
      </c>
      <c r="I415" s="33" t="inlineStr">
        <is>
          <t>Generacion de Planilla Normal EMPLEADO ESTABLE</t>
        </is>
      </c>
      <c r="J415" s="35" t="n">
        <v>90</v>
      </c>
      <c r="K415" s="36">
        <f>IF('BD6'!J415=90,"AGUA",IF('BD6'!J415=91,"ALCANTARILLADO",IF('BD6'!J415=93,"ALCANTARILLADO",IF('BD6'!J415=95,"ADMIN",IF('BD6'!J415=96,"COMERCIAL","G_Finan")))))</f>
        <v/>
      </c>
      <c r="L415" s="40" t="n">
        <v>300</v>
      </c>
      <c r="M415" s="37" t="n"/>
      <c r="N415" s="51" t="n"/>
      <c r="O415" s="51" t="n"/>
    </row>
    <row r="416">
      <c r="A416" s="10">
        <f>IFERROR(VLOOKUP(BD[[#This Row],[BK]],DICT[[EEFF]:[Ppto]],2,FALSE),"No Encontrado")</f>
        <v/>
      </c>
      <c r="B416" s="54">
        <f>MID(BD[[#This Row],[SUC]],2,1)&amp;"-"&amp;BD[[#This Row],[CC]]&amp;"-"&amp;BD[[#This Row],[REGI_RES]]&amp;"-"&amp;MID(BD[[#This Row],[CTA]],1,9)</f>
        <v/>
      </c>
      <c r="C416" t="inlineStr">
        <is>
          <t>621110002 - REMUN. BASICA - LAUDO 2022</t>
        </is>
      </c>
      <c r="D416" s="54">
        <f>TRIM(MID('BD6'!E416,3,2))</f>
        <v/>
      </c>
      <c r="E416" s="33" t="inlineStr">
        <is>
          <t xml:space="preserve">  01 - 11 - 1</t>
        </is>
      </c>
      <c r="F416" s="34" t="n">
        <v>45919</v>
      </c>
      <c r="G416" s="54">
        <f>IF(MID(BD[[#This Row],[Suc - Tipo - Nro]],8,2)="11",LEFT(BD[[#This Row],[REGIMEN]], 1) &amp; LEFT(RIGHT(BD[[#This Row],[REGIMEN]], LEN(BD[[#This Row],[REGIMEN]]) - FIND(" ", BD[[#This Row],[REGIMEN]])), 1),"")</f>
        <v/>
      </c>
      <c r="H416" s="54">
        <f>IF(MID(BD[[#This Row],[Suc - Tipo - Nro]],8,2)="11",TRIM(RIGHT(SUBSTITUTE(BD[[#This Row],[Glosa / Proveedor]]," ",REPT(" ",LEN(BD[[#This Row],[Glosa / Proveedor]]))),LEN(BD[[#This Row],[Glosa / Proveedor]])*2)),"")</f>
        <v/>
      </c>
      <c r="I416" s="33" t="inlineStr">
        <is>
          <t>Generacion de Planilla Normal EMPLEADO ESTABLE</t>
        </is>
      </c>
      <c r="J416" s="35" t="n">
        <v>96</v>
      </c>
      <c r="K416" s="36">
        <f>IF('BD6'!J416=90,"AGUA",IF('BD6'!J416=91,"ALCANTARILLADO",IF('BD6'!J416=93,"ALCANTARILLADO",IF('BD6'!J416=95,"ADMIN",IF('BD6'!J416=96,"COMERCIAL","G_Finan")))))</f>
        <v/>
      </c>
      <c r="L416" s="40" t="n">
        <v>150</v>
      </c>
      <c r="M416" s="37" t="n"/>
      <c r="N416" s="51" t="n"/>
      <c r="O416" s="51" t="n"/>
    </row>
    <row r="417">
      <c r="A417" s="39">
        <f>IFERROR(VLOOKUP(BD[[#This Row],[BK]],DICT[[EEFF]:[Ppto]],2,FALSE),"No Encontrado")</f>
        <v/>
      </c>
      <c r="B417">
        <f>MID(BD[[#This Row],[SUC]],2,1)&amp;"-"&amp;BD[[#This Row],[CC]]&amp;"-"&amp;BD[[#This Row],[REGI_RES]]&amp;"-"&amp;MID(BD[[#This Row],[CTA]],1,9)</f>
        <v/>
      </c>
      <c r="C417" t="inlineStr">
        <is>
          <t>621110002 - REMUN. BASICA - LAUDO 2022</t>
        </is>
      </c>
      <c r="D417">
        <f>TRIM(MID('BD6'!E417,3,2))</f>
        <v/>
      </c>
      <c r="E417" s="33" t="inlineStr">
        <is>
          <t xml:space="preserve">  01 - 11 - 1</t>
        </is>
      </c>
      <c r="F417" s="34" t="n">
        <v>45919</v>
      </c>
      <c r="G417">
        <f>IF(MID(BD[[#This Row],[Suc - Tipo - Nro]],8,2)="11",LEFT(BD[[#This Row],[REGIMEN]], 1) &amp; LEFT(RIGHT(BD[[#This Row],[REGIMEN]], LEN(BD[[#This Row],[REGIMEN]]) - FIND(" ", BD[[#This Row],[REGIMEN]])), 1),"")</f>
        <v/>
      </c>
      <c r="H417">
        <f>IF(MID(BD[[#This Row],[Suc - Tipo - Nro]],8,2)="11",TRIM(RIGHT(SUBSTITUTE(BD[[#This Row],[Glosa / Proveedor]]," ",REPT(" ",LEN(BD[[#This Row],[Glosa / Proveedor]]))),LEN(BD[[#This Row],[Glosa / Proveedor]])*2)),"")</f>
        <v/>
      </c>
      <c r="I417" s="33" t="inlineStr">
        <is>
          <t>Generacion de Planilla Normal EMPLEADO ESTABLE</t>
        </is>
      </c>
      <c r="J417" s="35" t="n">
        <v>96</v>
      </c>
      <c r="K417" s="22">
        <f>IF('BD6'!J417=90,"AGUA",IF('BD6'!J417=91,"ALCANTARILLADO",IF('BD6'!J417=93,"ALCANTARILLADO",IF('BD6'!J417=95,"ADMIN",IF('BD6'!J417=96,"COMERCIAL","G_Finan")))))</f>
        <v/>
      </c>
      <c r="L417" s="49" t="n">
        <v>300</v>
      </c>
      <c r="M417" s="37" t="n"/>
      <c r="N417" s="51" t="n"/>
      <c r="O417" s="51" t="n"/>
    </row>
    <row r="418">
      <c r="A418" s="39">
        <f>IFERROR(VLOOKUP(BD[[#This Row],[BK]],DICT[[EEFF]:[Ppto]],2,FALSE),"No Encontrado")</f>
        <v/>
      </c>
      <c r="B418">
        <f>MID(BD[[#This Row],[SUC]],2,1)&amp;"-"&amp;BD[[#This Row],[CC]]&amp;"-"&amp;BD[[#This Row],[REGI_RES]]&amp;"-"&amp;MID(BD[[#This Row],[CTA]],1,9)</f>
        <v/>
      </c>
      <c r="C418" t="inlineStr">
        <is>
          <t>621110002 - REMUN. BASICA - LAUDO 2022</t>
        </is>
      </c>
      <c r="D418">
        <f>TRIM(MID('BD6'!E418,3,2))</f>
        <v/>
      </c>
      <c r="E418" s="33" t="inlineStr">
        <is>
          <t xml:space="preserve">  01 - 11 - 1</t>
        </is>
      </c>
      <c r="F418" s="34" t="n">
        <v>45919</v>
      </c>
      <c r="G418">
        <f>IF(MID(BD[[#This Row],[Suc - Tipo - Nro]],8,2)="11",LEFT(BD[[#This Row],[REGIMEN]], 1) &amp; LEFT(RIGHT(BD[[#This Row],[REGIMEN]], LEN(BD[[#This Row],[REGIMEN]]) - FIND(" ", BD[[#This Row],[REGIMEN]])), 1),"")</f>
        <v/>
      </c>
      <c r="H418">
        <f>IF(MID(BD[[#This Row],[Suc - Tipo - Nro]],8,2)="11",TRIM(RIGHT(SUBSTITUTE(BD[[#This Row],[Glosa / Proveedor]]," ",REPT(" ",LEN(BD[[#This Row],[Glosa / Proveedor]]))),LEN(BD[[#This Row],[Glosa / Proveedor]])*2)),"")</f>
        <v/>
      </c>
      <c r="I418" s="33" t="inlineStr">
        <is>
          <t>Generacion de Planilla Normal EMPLEADO ESTABLE</t>
        </is>
      </c>
      <c r="J418" s="35" t="n">
        <v>90</v>
      </c>
      <c r="K418" s="22">
        <f>IF('BD6'!J418=90,"AGUA",IF('BD6'!J418=91,"ALCANTARILLADO",IF('BD6'!J418=93,"ALCANTARILLADO",IF('BD6'!J418=95,"ADMIN",IF('BD6'!J418=96,"COMERCIAL","G_Finan")))))</f>
        <v/>
      </c>
      <c r="L418" s="49" t="n">
        <v>150</v>
      </c>
      <c r="M418" s="37" t="n"/>
      <c r="N418" s="51" t="n"/>
      <c r="O418" s="51" t="n"/>
    </row>
    <row r="419">
      <c r="A419" s="10">
        <f>IFERROR(VLOOKUP(BD[[#This Row],[BK]],DICT[[EEFF]:[Ppto]],2,FALSE),"No Encontrado")</f>
        <v/>
      </c>
      <c r="B419" s="54">
        <f>MID(BD[[#This Row],[SUC]],2,1)&amp;"-"&amp;BD[[#This Row],[CC]]&amp;"-"&amp;BD[[#This Row],[REGI_RES]]&amp;"-"&amp;MID(BD[[#This Row],[CTA]],1,9)</f>
        <v/>
      </c>
      <c r="C419" t="inlineStr">
        <is>
          <t>621110002 - REMUN. BASICA - LAUDO 2022</t>
        </is>
      </c>
      <c r="D419" s="54">
        <f>TRIM(MID('BD6'!E419,3,2))</f>
        <v/>
      </c>
      <c r="E419" s="33" t="inlineStr">
        <is>
          <t xml:space="preserve">  01 - 11 - 1</t>
        </is>
      </c>
      <c r="F419" s="34" t="n">
        <v>45919</v>
      </c>
      <c r="G419" s="54">
        <f>IF(MID(BD[[#This Row],[Suc - Tipo - Nro]],8,2)="11",LEFT(BD[[#This Row],[REGIMEN]], 1) &amp; LEFT(RIGHT(BD[[#This Row],[REGIMEN]], LEN(BD[[#This Row],[REGIMEN]]) - FIND(" ", BD[[#This Row],[REGIMEN]])), 1),"")</f>
        <v/>
      </c>
      <c r="H419" s="54">
        <f>IF(MID(BD[[#This Row],[Suc - Tipo - Nro]],8,2)="11",TRIM(RIGHT(SUBSTITUTE(BD[[#This Row],[Glosa / Proveedor]]," ",REPT(" ",LEN(BD[[#This Row],[Glosa / Proveedor]]))),LEN(BD[[#This Row],[Glosa / Proveedor]])*2)),"")</f>
        <v/>
      </c>
      <c r="I419" s="33" t="inlineStr">
        <is>
          <t>Generacion de Planilla Normal EMPLEADO ESTABLE</t>
        </is>
      </c>
      <c r="J419" s="35" t="n">
        <v>90</v>
      </c>
      <c r="K419" s="36">
        <f>IF('BD6'!J419=90,"AGUA",IF('BD6'!J419=91,"ALCANTARILLADO",IF('BD6'!J419=93,"ALCANTARILLADO",IF('BD6'!J419=95,"ADMIN",IF('BD6'!J419=96,"COMERCIAL","G_Finan")))))</f>
        <v/>
      </c>
      <c r="L419" s="40" t="n">
        <v>150</v>
      </c>
      <c r="M419" s="37" t="n"/>
      <c r="N419" s="51" t="n"/>
      <c r="O419" s="51" t="n"/>
    </row>
    <row r="420">
      <c r="A420" s="10">
        <f>IFERROR(VLOOKUP(BD[[#This Row],[BK]],DICT[[EEFF]:[Ppto]],2,FALSE),"No Encontrado")</f>
        <v/>
      </c>
      <c r="B420" s="54">
        <f>MID(BD[[#This Row],[SUC]],2,1)&amp;"-"&amp;BD[[#This Row],[CC]]&amp;"-"&amp;BD[[#This Row],[REGI_RES]]&amp;"-"&amp;MID(BD[[#This Row],[CTA]],1,9)</f>
        <v/>
      </c>
      <c r="C420" t="inlineStr">
        <is>
          <t>621110002 - REMUN. BASICA - LAUDO 2022</t>
        </is>
      </c>
      <c r="D420" s="54">
        <f>TRIM(MID('BD6'!E420,3,2))</f>
        <v/>
      </c>
      <c r="E420" s="33" t="inlineStr">
        <is>
          <t xml:space="preserve">  01 - 11 - 2</t>
        </is>
      </c>
      <c r="F420" s="34" t="n">
        <v>45919</v>
      </c>
      <c r="G420" s="54">
        <f>IF(MID(BD[[#This Row],[Suc - Tipo - Nro]],8,2)="11",LEFT(BD[[#This Row],[REGIMEN]], 1) &amp; LEFT(RIGHT(BD[[#This Row],[REGIMEN]], LEN(BD[[#This Row],[REGIMEN]]) - FIND(" ", BD[[#This Row],[REGIMEN]])), 1),"")</f>
        <v/>
      </c>
      <c r="H420" s="54">
        <f>IF(MID(BD[[#This Row],[Suc - Tipo - Nro]],8,2)="11",TRIM(RIGHT(SUBSTITUTE(BD[[#This Row],[Glosa / Proveedor]]," ",REPT(" ",LEN(BD[[#This Row],[Glosa / Proveedor]]))),LEN(BD[[#This Row],[Glosa / Proveedor]])*2)),"")</f>
        <v/>
      </c>
      <c r="I420" s="33" t="inlineStr">
        <is>
          <t>Generacion de Planilla Normal EMPLEADO CONTRATADO</t>
        </is>
      </c>
      <c r="J420" s="35" t="n">
        <v>96</v>
      </c>
      <c r="K420" s="36">
        <f>IF('BD6'!J420=90,"AGUA",IF('BD6'!J420=91,"ALCANTARILLADO",IF('BD6'!J420=93,"ALCANTARILLADO",IF('BD6'!J420=95,"ADMIN",IF('BD6'!J420=96,"COMERCIAL","G_Finan")))))</f>
        <v/>
      </c>
      <c r="L420" s="40" t="n">
        <v>150</v>
      </c>
      <c r="M420" s="37" t="n"/>
      <c r="N420" s="51" t="n"/>
      <c r="O420" s="51" t="n"/>
    </row>
    <row r="421">
      <c r="A421">
        <f>IFERROR(VLOOKUP(BD[[#This Row],[BK]],DICT[[EEFF]:[Ppto]],2,FALSE),"No Encontrado")</f>
        <v/>
      </c>
      <c r="B421">
        <f>MID(BD[[#This Row],[SUC]],2,1)&amp;"-"&amp;BD[[#This Row],[CC]]&amp;"-"&amp;BD[[#This Row],[REGI_RES]]&amp;"-"&amp;MID(BD[[#This Row],[CTA]],1,9)</f>
        <v/>
      </c>
      <c r="C421" t="inlineStr">
        <is>
          <t>621110002 - REMUN. BASICA - LAUDO 2022</t>
        </is>
      </c>
      <c r="D421">
        <f>TRIM(MID('BD6'!E421,3,2))</f>
        <v/>
      </c>
      <c r="E421" s="33" t="inlineStr">
        <is>
          <t xml:space="preserve">  01 - 11 - 2</t>
        </is>
      </c>
      <c r="F421" s="32" t="n">
        <v>45919</v>
      </c>
      <c r="G421">
        <f>IF(MID(BD[[#This Row],[Suc - Tipo - Nro]],8,2)="11",LEFT(BD[[#This Row],[REGIMEN]], 1) &amp; LEFT(RIGHT(BD[[#This Row],[REGIMEN]], LEN(BD[[#This Row],[REGIMEN]]) - FIND(" ", BD[[#This Row],[REGIMEN]])), 1),"")</f>
        <v/>
      </c>
      <c r="H421">
        <f>IF(MID(BD[[#This Row],[Suc - Tipo - Nro]],8,2)="11",TRIM(RIGHT(SUBSTITUTE(BD[[#This Row],[Glosa / Proveedor]]," ",REPT(" ",LEN(BD[[#This Row],[Glosa / Proveedor]]))),LEN(BD[[#This Row],[Glosa / Proveedor]])*2)),"")</f>
        <v/>
      </c>
      <c r="I421" s="31" t="inlineStr">
        <is>
          <t>Generacion de Planilla Normal EMPLEADO CONTRATADO</t>
        </is>
      </c>
      <c r="J421" s="38" t="n">
        <v>95</v>
      </c>
      <c r="K421" s="22">
        <f>IF('BD6'!J421=90,"AGUA",IF('BD6'!J421=91,"ALCANTARILLADO",IF('BD6'!J421=93,"ALCANTARILLADO",IF('BD6'!J421=95,"ADMIN",IF('BD6'!J421=96,"COMERCIAL","G_Finan")))))</f>
        <v/>
      </c>
      <c r="L421" s="49" t="n">
        <v>150</v>
      </c>
      <c r="M421" s="37" t="n"/>
      <c r="N421" s="51" t="n"/>
      <c r="O421" s="51" t="n"/>
    </row>
    <row r="422">
      <c r="A422">
        <f>IFERROR(VLOOKUP(BD[[#This Row],[BK]],DICT[[EEFF]:[Ppto]],2,FALSE),"No Encontrado")</f>
        <v/>
      </c>
      <c r="B422">
        <f>MID(BD[[#This Row],[SUC]],2,1)&amp;"-"&amp;BD[[#This Row],[CC]]&amp;"-"&amp;BD[[#This Row],[REGI_RES]]&amp;"-"&amp;MID(BD[[#This Row],[CTA]],1,9)</f>
        <v/>
      </c>
      <c r="C422" t="inlineStr">
        <is>
          <t>621110002 - REMUN. BASICA - LAUDO 2022</t>
        </is>
      </c>
      <c r="D422">
        <f>TRIM(MID('BD6'!E422,3,2))</f>
        <v/>
      </c>
      <c r="E422" s="33" t="inlineStr">
        <is>
          <t xml:space="preserve">  05 - 11 - 1</t>
        </is>
      </c>
      <c r="F422" s="32" t="n">
        <v>45919</v>
      </c>
      <c r="G422">
        <f>IF(MID(BD[[#This Row],[Suc - Tipo - Nro]],8,2)="11",LEFT(BD[[#This Row],[REGIMEN]], 1) &amp; LEFT(RIGHT(BD[[#This Row],[REGIMEN]], LEN(BD[[#This Row],[REGIMEN]]) - FIND(" ", BD[[#This Row],[REGIMEN]])), 1),"")</f>
        <v/>
      </c>
      <c r="H422">
        <f>IF(MID(BD[[#This Row],[Suc - Tipo - Nro]],8,2)="11",TRIM(RIGHT(SUBSTITUTE(BD[[#This Row],[Glosa / Proveedor]]," ",REPT(" ",LEN(BD[[#This Row],[Glosa / Proveedor]]))),LEN(BD[[#This Row],[Glosa / Proveedor]])*2)),"")</f>
        <v/>
      </c>
      <c r="I422" s="31" t="inlineStr">
        <is>
          <t>Generacion de Planilla Normal EMPLEADO ESTABLE</t>
        </is>
      </c>
      <c r="J422" s="38" t="n">
        <v>90</v>
      </c>
      <c r="K422" s="22">
        <f>IF('BD6'!J422=90,"AGUA",IF('BD6'!J422=91,"ALCANTARILLADO",IF('BD6'!J422=93,"ALCANTARILLADO",IF('BD6'!J422=95,"ADMIN",IF('BD6'!J422=96,"COMERCIAL","G_Finan")))))</f>
        <v/>
      </c>
      <c r="L422" s="49" t="n">
        <v>150</v>
      </c>
      <c r="M422" s="37" t="n"/>
      <c r="N422" s="51" t="n"/>
      <c r="O422" s="51" t="n"/>
    </row>
    <row r="423">
      <c r="A423" s="10">
        <f>IFERROR(VLOOKUP(BD[[#This Row],[BK]],DICT[[EEFF]:[Ppto]],2,FALSE),"No Encontrado")</f>
        <v/>
      </c>
      <c r="B423" s="54">
        <f>MID(BD[[#This Row],[SUC]],2,1)&amp;"-"&amp;BD[[#This Row],[CC]]&amp;"-"&amp;BD[[#This Row],[REGI_RES]]&amp;"-"&amp;MID(BD[[#This Row],[CTA]],1,9)</f>
        <v/>
      </c>
      <c r="C423" t="inlineStr">
        <is>
          <t>621110002 - REMUN. BASICA - LAUDO 2022</t>
        </is>
      </c>
      <c r="D423" s="54">
        <f>TRIM(MID('BD6'!E423,3,2))</f>
        <v/>
      </c>
      <c r="E423" s="33" t="inlineStr">
        <is>
          <t xml:space="preserve">  09 - 11 - 2</t>
        </is>
      </c>
      <c r="F423" s="34" t="n">
        <v>45919</v>
      </c>
      <c r="G423" s="54">
        <f>IF(MID(BD[[#This Row],[Suc - Tipo - Nro]],8,2)="11",LEFT(BD[[#This Row],[REGIMEN]], 1) &amp; LEFT(RIGHT(BD[[#This Row],[REGIMEN]], LEN(BD[[#This Row],[REGIMEN]]) - FIND(" ", BD[[#This Row],[REGIMEN]])), 1),"")</f>
        <v/>
      </c>
      <c r="H423" s="54">
        <f>IF(MID(BD[[#This Row],[Suc - Tipo - Nro]],8,2)="11",TRIM(RIGHT(SUBSTITUTE(BD[[#This Row],[Glosa / Proveedor]]," ",REPT(" ",LEN(BD[[#This Row],[Glosa / Proveedor]]))),LEN(BD[[#This Row],[Glosa / Proveedor]])*2)),"")</f>
        <v/>
      </c>
      <c r="I423" s="33" t="inlineStr">
        <is>
          <t>Generacion de Planilla Normal EMPLEADO ESTABLE</t>
        </is>
      </c>
      <c r="J423" s="35" t="n">
        <v>96</v>
      </c>
      <c r="K423" s="36">
        <f>IF('BD6'!J423=90,"AGUA",IF('BD6'!J423=91,"ALCANTARILLADO",IF('BD6'!J423=93,"ALCANTARILLADO",IF('BD6'!J423=95,"ADMIN",IF('BD6'!J423=96,"COMERCIAL","G_Finan")))))</f>
        <v/>
      </c>
      <c r="L423" s="40" t="n">
        <v>150</v>
      </c>
      <c r="M423" s="37" t="n"/>
      <c r="N423" s="51" t="n"/>
      <c r="O423" s="51" t="n"/>
    </row>
    <row r="424">
      <c r="A424" s="39">
        <f>IFERROR(VLOOKUP(BD[[#This Row],[BK]],DICT[[EEFF]:[Ppto]],2,FALSE),"No Encontrado")</f>
        <v/>
      </c>
      <c r="B424">
        <f>MID(BD[[#This Row],[SUC]],2,1)&amp;"-"&amp;BD[[#This Row],[CC]]&amp;"-"&amp;BD[[#This Row],[REGI_RES]]&amp;"-"&amp;MID(BD[[#This Row],[CTA]],1,9)</f>
        <v/>
      </c>
      <c r="C424" t="inlineStr">
        <is>
          <t>621110003 - REMUN.BASICA-LAUDO 2023</t>
        </is>
      </c>
      <c r="D424">
        <f>TRIM(MID('BD6'!E424,3,2))</f>
        <v/>
      </c>
      <c r="E424" s="33" t="inlineStr">
        <is>
          <t xml:space="preserve">  01 - 11 - 1</t>
        </is>
      </c>
      <c r="F424" s="34" t="n">
        <v>45919</v>
      </c>
      <c r="G424">
        <f>IF(MID(BD[[#This Row],[Suc - Tipo - Nro]],8,2)="11",LEFT(BD[[#This Row],[REGIMEN]], 1) &amp; LEFT(RIGHT(BD[[#This Row],[REGIMEN]], LEN(BD[[#This Row],[REGIMEN]]) - FIND(" ", BD[[#This Row],[REGIMEN]])), 1),"")</f>
        <v/>
      </c>
      <c r="H424">
        <f>IF(MID(BD[[#This Row],[Suc - Tipo - Nro]],8,2)="11",TRIM(RIGHT(SUBSTITUTE(BD[[#This Row],[Glosa / Proveedor]]," ",REPT(" ",LEN(BD[[#This Row],[Glosa / Proveedor]]))),LEN(BD[[#This Row],[Glosa / Proveedor]])*2)),"")</f>
        <v/>
      </c>
      <c r="I424" s="33" t="inlineStr">
        <is>
          <t>Generacion de Planilla Normal EMPLEADO ESTABLE</t>
        </is>
      </c>
      <c r="J424" s="35" t="n">
        <v>90</v>
      </c>
      <c r="K424" s="22">
        <f>IF('BD6'!J424=90,"AGUA",IF('BD6'!J424=91,"ALCANTARILLADO",IF('BD6'!J424=93,"ALCANTARILLADO",IF('BD6'!J424=95,"ADMIN",IF('BD6'!J424=96,"COMERCIAL","G_Finan")))))</f>
        <v/>
      </c>
      <c r="L424" s="49" t="n">
        <v>200</v>
      </c>
      <c r="M424" s="37" t="n"/>
      <c r="N424" s="51" t="n"/>
      <c r="O424" s="51" t="n"/>
    </row>
    <row r="425">
      <c r="A425" s="10">
        <f>IFERROR(VLOOKUP(BD[[#This Row],[BK]],DICT[[EEFF]:[Ppto]],2,FALSE),"No Encontrado")</f>
        <v/>
      </c>
      <c r="B425" s="54">
        <f>MID(BD[[#This Row],[SUC]],2,1)&amp;"-"&amp;BD[[#This Row],[CC]]&amp;"-"&amp;BD[[#This Row],[REGI_RES]]&amp;"-"&amp;MID(BD[[#This Row],[CTA]],1,9)</f>
        <v/>
      </c>
      <c r="C425" t="inlineStr">
        <is>
          <t>621110003 - REMUN.BASICA-LAUDO 2023</t>
        </is>
      </c>
      <c r="D425" s="54">
        <f>TRIM(MID('BD6'!E425,3,2))</f>
        <v/>
      </c>
      <c r="E425" s="33" t="inlineStr">
        <is>
          <t xml:space="preserve">  01 - 11 - 1</t>
        </is>
      </c>
      <c r="F425" s="34" t="n">
        <v>45919</v>
      </c>
      <c r="G425" s="54">
        <f>IF(MID(BD[[#This Row],[Suc - Tipo - Nro]],8,2)="11",LEFT(BD[[#This Row],[REGIMEN]], 1) &amp; LEFT(RIGHT(BD[[#This Row],[REGIMEN]], LEN(BD[[#This Row],[REGIMEN]]) - FIND(" ", BD[[#This Row],[REGIMEN]])), 1),"")</f>
        <v/>
      </c>
      <c r="H425" s="54">
        <f>IF(MID(BD[[#This Row],[Suc - Tipo - Nro]],8,2)="11",TRIM(RIGHT(SUBSTITUTE(BD[[#This Row],[Glosa / Proveedor]]," ",REPT(" ",LEN(BD[[#This Row],[Glosa / Proveedor]]))),LEN(BD[[#This Row],[Glosa / Proveedor]])*2)),"")</f>
        <v/>
      </c>
      <c r="I425" s="33" t="inlineStr">
        <is>
          <t>Generacion de Planilla Normal EMPLEADO ESTABLE</t>
        </is>
      </c>
      <c r="J425" s="35" t="n">
        <v>95</v>
      </c>
      <c r="K425" s="36">
        <f>IF('BD6'!J425=90,"AGUA",IF('BD6'!J425=91,"ALCANTARILLADO",IF('BD6'!J425=93,"ALCANTARILLADO",IF('BD6'!J425=95,"ADMIN",IF('BD6'!J425=96,"COMERCIAL","G_Finan")))))</f>
        <v/>
      </c>
      <c r="L425" s="40" t="n">
        <v>200</v>
      </c>
      <c r="M425" s="37" t="n"/>
      <c r="N425" s="51" t="n"/>
      <c r="O425" s="51" t="n"/>
    </row>
    <row r="426">
      <c r="A426" s="10">
        <f>IFERROR(VLOOKUP(BD[[#This Row],[BK]],DICT[[EEFF]:[Ppto]],2,FALSE),"No Encontrado")</f>
        <v/>
      </c>
      <c r="B426" s="54">
        <f>MID(BD[[#This Row],[SUC]],2,1)&amp;"-"&amp;BD[[#This Row],[CC]]&amp;"-"&amp;BD[[#This Row],[REGI_RES]]&amp;"-"&amp;MID(BD[[#This Row],[CTA]],1,9)</f>
        <v/>
      </c>
      <c r="C426" t="inlineStr">
        <is>
          <t>621110003 - REMUN.BASICA-LAUDO 2023</t>
        </is>
      </c>
      <c r="D426" s="54">
        <f>TRIM(MID('BD6'!E426,3,2))</f>
        <v/>
      </c>
      <c r="E426" s="33" t="inlineStr">
        <is>
          <t xml:space="preserve">  01 - 11 - 1</t>
        </is>
      </c>
      <c r="F426" s="34" t="n">
        <v>45919</v>
      </c>
      <c r="G426" s="54">
        <f>IF(MID(BD[[#This Row],[Suc - Tipo - Nro]],8,2)="11",LEFT(BD[[#This Row],[REGIMEN]], 1) &amp; LEFT(RIGHT(BD[[#This Row],[REGIMEN]], LEN(BD[[#This Row],[REGIMEN]]) - FIND(" ", BD[[#This Row],[REGIMEN]])), 1),"")</f>
        <v/>
      </c>
      <c r="H426" s="54">
        <f>IF(MID(BD[[#This Row],[Suc - Tipo - Nro]],8,2)="11",TRIM(RIGHT(SUBSTITUTE(BD[[#This Row],[Glosa / Proveedor]]," ",REPT(" ",LEN(BD[[#This Row],[Glosa / Proveedor]]))),LEN(BD[[#This Row],[Glosa / Proveedor]])*2)),"")</f>
        <v/>
      </c>
      <c r="I426" s="33" t="inlineStr">
        <is>
          <t>Generacion de Planilla Normal EMPLEADO ESTABLE</t>
        </is>
      </c>
      <c r="J426" s="35" t="n">
        <v>96</v>
      </c>
      <c r="K426" s="36">
        <f>IF('BD6'!J426=90,"AGUA",IF('BD6'!J426=91,"ALCANTARILLADO",IF('BD6'!J426=93,"ALCANTARILLADO",IF('BD6'!J426=95,"ADMIN",IF('BD6'!J426=96,"COMERCIAL","G_Finan")))))</f>
        <v/>
      </c>
      <c r="L426" s="40" t="n">
        <v>100</v>
      </c>
      <c r="M426" s="40" t="n"/>
      <c r="N426" s="51" t="n"/>
      <c r="O426" s="51" t="n"/>
    </row>
    <row r="427">
      <c r="A427">
        <f>IFERROR(VLOOKUP(BD[[#This Row],[BK]],DICT[[EEFF]:[Ppto]],2,FALSE),"No Encontrado")</f>
        <v/>
      </c>
      <c r="B427">
        <f>MID(BD[[#This Row],[SUC]],2,1)&amp;"-"&amp;BD[[#This Row],[CC]]&amp;"-"&amp;BD[[#This Row],[REGI_RES]]&amp;"-"&amp;MID(BD[[#This Row],[CTA]],1,9)</f>
        <v/>
      </c>
      <c r="C427" t="inlineStr">
        <is>
          <t>621110003 - REMUN.BASICA-LAUDO 2023</t>
        </is>
      </c>
      <c r="D427">
        <f>TRIM(MID('BD6'!E427,3,2))</f>
        <v/>
      </c>
      <c r="E427" s="33" t="inlineStr">
        <is>
          <t xml:space="preserve">  01 - 11 - 1</t>
        </is>
      </c>
      <c r="F427" s="32" t="n">
        <v>45919</v>
      </c>
      <c r="G427">
        <f>IF(MID(BD[[#This Row],[Suc - Tipo - Nro]],8,2)="11",LEFT(BD[[#This Row],[REGIMEN]], 1) &amp; LEFT(RIGHT(BD[[#This Row],[REGIMEN]], LEN(BD[[#This Row],[REGIMEN]]) - FIND(" ", BD[[#This Row],[REGIMEN]])), 1),"")</f>
        <v/>
      </c>
      <c r="H427">
        <f>IF(MID(BD[[#This Row],[Suc - Tipo - Nro]],8,2)="11",TRIM(RIGHT(SUBSTITUTE(BD[[#This Row],[Glosa / Proveedor]]," ",REPT(" ",LEN(BD[[#This Row],[Glosa / Proveedor]]))),LEN(BD[[#This Row],[Glosa / Proveedor]])*2)),"")</f>
        <v/>
      </c>
      <c r="I427" s="31" t="inlineStr">
        <is>
          <t>Generacion de Planilla Normal EMPLEADO ESTABLE</t>
        </is>
      </c>
      <c r="J427" s="38" t="n">
        <v>96</v>
      </c>
      <c r="K427" s="22">
        <f>IF('BD6'!J427=90,"AGUA",IF('BD6'!J427=91,"ALCANTARILLADO",IF('BD6'!J427=93,"ALCANTARILLADO",IF('BD6'!J427=95,"ADMIN",IF('BD6'!J427=96,"COMERCIAL","G_Finan")))))</f>
        <v/>
      </c>
      <c r="L427" s="49" t="n">
        <v>200</v>
      </c>
      <c r="M427" s="37" t="n"/>
      <c r="N427" s="51" t="n"/>
      <c r="O427" s="51" t="n"/>
    </row>
    <row r="428">
      <c r="A428" s="10">
        <f>IFERROR(VLOOKUP(BD[[#This Row],[BK]],DICT[[EEFF]:[Ppto]],2,FALSE),"No Encontrado")</f>
        <v/>
      </c>
      <c r="B428" s="54">
        <f>MID(BD[[#This Row],[SUC]],2,1)&amp;"-"&amp;BD[[#This Row],[CC]]&amp;"-"&amp;BD[[#This Row],[REGI_RES]]&amp;"-"&amp;MID(BD[[#This Row],[CTA]],1,9)</f>
        <v/>
      </c>
      <c r="C428" t="inlineStr">
        <is>
          <t>621110003 - REMUN.BASICA-LAUDO 2023</t>
        </is>
      </c>
      <c r="D428" s="54">
        <f>TRIM(MID('BD6'!E428,3,2))</f>
        <v/>
      </c>
      <c r="E428" s="33" t="inlineStr">
        <is>
          <t xml:space="preserve">  01 - 11 - 1</t>
        </is>
      </c>
      <c r="F428" s="34" t="n">
        <v>45919</v>
      </c>
      <c r="G428" s="54">
        <f>IF(MID(BD[[#This Row],[Suc - Tipo - Nro]],8,2)="11",LEFT(BD[[#This Row],[REGIMEN]], 1) &amp; LEFT(RIGHT(BD[[#This Row],[REGIMEN]], LEN(BD[[#This Row],[REGIMEN]]) - FIND(" ", BD[[#This Row],[REGIMEN]])), 1),"")</f>
        <v/>
      </c>
      <c r="H428" s="54">
        <f>IF(MID(BD[[#This Row],[Suc - Tipo - Nro]],8,2)="11",TRIM(RIGHT(SUBSTITUTE(BD[[#This Row],[Glosa / Proveedor]]," ",REPT(" ",LEN(BD[[#This Row],[Glosa / Proveedor]]))),LEN(BD[[#This Row],[Glosa / Proveedor]])*2)),"")</f>
        <v/>
      </c>
      <c r="I428" s="33" t="inlineStr">
        <is>
          <t>Generacion de Planilla Normal EMPLEADO ESTABLE</t>
        </is>
      </c>
      <c r="J428" s="35" t="n">
        <v>90</v>
      </c>
      <c r="K428" s="36">
        <f>IF('BD6'!J428=90,"AGUA",IF('BD6'!J428=91,"ALCANTARILLADO",IF('BD6'!J428=93,"ALCANTARILLADO",IF('BD6'!J428=95,"ADMIN",IF('BD6'!J428=96,"COMERCIAL","G_Finan")))))</f>
        <v/>
      </c>
      <c r="L428" s="40" t="n">
        <v>100</v>
      </c>
      <c r="M428" s="37" t="n"/>
      <c r="N428" s="51" t="n"/>
      <c r="O428" s="51" t="n"/>
    </row>
    <row r="429">
      <c r="A429" s="10">
        <f>IFERROR(VLOOKUP(BD[[#This Row],[BK]],DICT[[EEFF]:[Ppto]],2,FALSE),"No Encontrado")</f>
        <v/>
      </c>
      <c r="B429" s="54">
        <f>MID(BD[[#This Row],[SUC]],2,1)&amp;"-"&amp;BD[[#This Row],[CC]]&amp;"-"&amp;BD[[#This Row],[REGI_RES]]&amp;"-"&amp;MID(BD[[#This Row],[CTA]],1,9)</f>
        <v/>
      </c>
      <c r="C429" t="inlineStr">
        <is>
          <t>621110003 - REMUN.BASICA-LAUDO 2023</t>
        </is>
      </c>
      <c r="D429" s="54">
        <f>TRIM(MID('BD6'!E429,3,2))</f>
        <v/>
      </c>
      <c r="E429" s="33" t="inlineStr">
        <is>
          <t xml:space="preserve">  01 - 11 - 1</t>
        </is>
      </c>
      <c r="F429" s="34" t="n">
        <v>45919</v>
      </c>
      <c r="G429" s="54">
        <f>IF(MID(BD[[#This Row],[Suc - Tipo - Nro]],8,2)="11",LEFT(BD[[#This Row],[REGIMEN]], 1) &amp; LEFT(RIGHT(BD[[#This Row],[REGIMEN]], LEN(BD[[#This Row],[REGIMEN]]) - FIND(" ", BD[[#This Row],[REGIMEN]])), 1),"")</f>
        <v/>
      </c>
      <c r="H429" s="54">
        <f>IF(MID(BD[[#This Row],[Suc - Tipo - Nro]],8,2)="11",TRIM(RIGHT(SUBSTITUTE(BD[[#This Row],[Glosa / Proveedor]]," ",REPT(" ",LEN(BD[[#This Row],[Glosa / Proveedor]]))),LEN(BD[[#This Row],[Glosa / Proveedor]])*2)),"")</f>
        <v/>
      </c>
      <c r="I429" s="33" t="inlineStr">
        <is>
          <t>Generacion de Planilla Normal EMPLEADO ESTABLE</t>
        </is>
      </c>
      <c r="J429" s="35" t="n">
        <v>90</v>
      </c>
      <c r="K429" s="36">
        <f>IF('BD6'!J429=90,"AGUA",IF('BD6'!J429=91,"ALCANTARILLADO",IF('BD6'!J429=93,"ALCANTARILLADO",IF('BD6'!J429=95,"ADMIN",IF('BD6'!J429=96,"COMERCIAL","G_Finan")))))</f>
        <v/>
      </c>
      <c r="L429" s="40" t="n">
        <v>100</v>
      </c>
      <c r="M429" s="37" t="n"/>
      <c r="N429" s="51" t="n"/>
      <c r="O429" s="51" t="n"/>
    </row>
    <row r="430">
      <c r="A430" s="10">
        <f>IFERROR(VLOOKUP(BD[[#This Row],[BK]],DICT[[EEFF]:[Ppto]],2,FALSE),"No Encontrado")</f>
        <v/>
      </c>
      <c r="B430" s="54">
        <f>MID(BD[[#This Row],[SUC]],2,1)&amp;"-"&amp;BD[[#This Row],[CC]]&amp;"-"&amp;BD[[#This Row],[REGI_RES]]&amp;"-"&amp;MID(BD[[#This Row],[CTA]],1,9)</f>
        <v/>
      </c>
      <c r="C430" t="inlineStr">
        <is>
          <t>621110003 - REMUN.BASICA-LAUDO 2023</t>
        </is>
      </c>
      <c r="D430" s="54">
        <f>TRIM(MID('BD6'!E430,3,2))</f>
        <v/>
      </c>
      <c r="E430" s="33" t="inlineStr">
        <is>
          <t xml:space="preserve">  01 - 11 - 1</t>
        </is>
      </c>
      <c r="F430" s="34" t="n">
        <v>45919</v>
      </c>
      <c r="G430" s="54">
        <f>IF(MID(BD[[#This Row],[Suc - Tipo - Nro]],8,2)="11",LEFT(BD[[#This Row],[REGIMEN]], 1) &amp; LEFT(RIGHT(BD[[#This Row],[REGIMEN]], LEN(BD[[#This Row],[REGIMEN]]) - FIND(" ", BD[[#This Row],[REGIMEN]])), 1),"")</f>
        <v/>
      </c>
      <c r="H430" s="54">
        <f>IF(MID(BD[[#This Row],[Suc - Tipo - Nro]],8,2)="11",TRIM(RIGHT(SUBSTITUTE(BD[[#This Row],[Glosa / Proveedor]]," ",REPT(" ",LEN(BD[[#This Row],[Glosa / Proveedor]]))),LEN(BD[[#This Row],[Glosa / Proveedor]])*2)),"")</f>
        <v/>
      </c>
      <c r="I430" s="33" t="inlineStr">
        <is>
          <t>Generacion de Planilla Normal EMPLEADO ESTABLE</t>
        </is>
      </c>
      <c r="J430" s="35" t="n">
        <v>90</v>
      </c>
      <c r="K430" s="36">
        <f>IF('BD6'!J430=90,"AGUA",IF('BD6'!J430=91,"ALCANTARILLADO",IF('BD6'!J430=93,"ALCANTARILLADO",IF('BD6'!J430=95,"ADMIN",IF('BD6'!J430=96,"COMERCIAL","G_Finan")))))</f>
        <v/>
      </c>
      <c r="L430" s="40" t="n">
        <v>400</v>
      </c>
      <c r="M430" s="37" t="n"/>
      <c r="N430" s="51" t="n"/>
      <c r="O430" s="51" t="n"/>
    </row>
    <row r="431">
      <c r="A431">
        <f>IFERROR(VLOOKUP(BD[[#This Row],[BK]],DICT[[EEFF]:[Ppto]],2,FALSE),"No Encontrado")</f>
        <v/>
      </c>
      <c r="B431">
        <f>MID(BD[[#This Row],[SUC]],2,1)&amp;"-"&amp;BD[[#This Row],[CC]]&amp;"-"&amp;BD[[#This Row],[REGI_RES]]&amp;"-"&amp;MID(BD[[#This Row],[CTA]],1,9)</f>
        <v/>
      </c>
      <c r="C431" t="inlineStr">
        <is>
          <t>621110003 - REMUN.BASICA-LAUDO 2023</t>
        </is>
      </c>
      <c r="D431">
        <f>TRIM(MID('BD6'!E431,3,2))</f>
        <v/>
      </c>
      <c r="E431" s="33" t="inlineStr">
        <is>
          <t xml:space="preserve">  01 - 11 - 1</t>
        </is>
      </c>
      <c r="F431" s="32" t="n">
        <v>45919</v>
      </c>
      <c r="G431">
        <f>IF(MID(BD[[#This Row],[Suc - Tipo - Nro]],8,2)="11",LEFT(BD[[#This Row],[REGIMEN]], 1) &amp; LEFT(RIGHT(BD[[#This Row],[REGIMEN]], LEN(BD[[#This Row],[REGIMEN]]) - FIND(" ", BD[[#This Row],[REGIMEN]])), 1),"")</f>
        <v/>
      </c>
      <c r="H431">
        <f>IF(MID(BD[[#This Row],[Suc - Tipo - Nro]],8,2)="11",TRIM(RIGHT(SUBSTITUTE(BD[[#This Row],[Glosa / Proveedor]]," ",REPT(" ",LEN(BD[[#This Row],[Glosa / Proveedor]]))),LEN(BD[[#This Row],[Glosa / Proveedor]])*2)),"")</f>
        <v/>
      </c>
      <c r="I431" s="31" t="inlineStr">
        <is>
          <t>Generacion de Planilla Normal EMPLEADO ESTABLE</t>
        </is>
      </c>
      <c r="J431" s="38" t="n">
        <v>96</v>
      </c>
      <c r="K431" s="22">
        <f>IF('BD6'!J431=90,"AGUA",IF('BD6'!J431=91,"ALCANTARILLADO",IF('BD6'!J431=93,"ALCANTARILLADO",IF('BD6'!J431=95,"ADMIN",IF('BD6'!J431=96,"COMERCIAL","G_Finan")))))</f>
        <v/>
      </c>
      <c r="L431" s="49" t="n">
        <v>100</v>
      </c>
      <c r="M431" s="37" t="n"/>
      <c r="N431" s="51" t="n"/>
      <c r="O431" s="51" t="n"/>
    </row>
    <row r="432">
      <c r="A432">
        <f>IFERROR(VLOOKUP(BD[[#This Row],[BK]],DICT[[EEFF]:[Ppto]],2,FALSE),"No Encontrado")</f>
        <v/>
      </c>
      <c r="B432">
        <f>MID(BD[[#This Row],[SUC]],2,1)&amp;"-"&amp;BD[[#This Row],[CC]]&amp;"-"&amp;BD[[#This Row],[REGI_RES]]&amp;"-"&amp;MID(BD[[#This Row],[CTA]],1,9)</f>
        <v/>
      </c>
      <c r="C432" t="inlineStr">
        <is>
          <t>621110003 - REMUN.BASICA-LAUDO 2023</t>
        </is>
      </c>
      <c r="D432">
        <f>TRIM(MID('BD6'!E432,3,2))</f>
        <v/>
      </c>
      <c r="E432" s="33" t="inlineStr">
        <is>
          <t xml:space="preserve">  01 - 11 - 1</t>
        </is>
      </c>
      <c r="F432" s="32" t="n">
        <v>45919</v>
      </c>
      <c r="G432">
        <f>IF(MID(BD[[#This Row],[Suc - Tipo - Nro]],8,2)="11",LEFT(BD[[#This Row],[REGIMEN]], 1) &amp; LEFT(RIGHT(BD[[#This Row],[REGIMEN]], LEN(BD[[#This Row],[REGIMEN]]) - FIND(" ", BD[[#This Row],[REGIMEN]])), 1),"")</f>
        <v/>
      </c>
      <c r="H432">
        <f>IF(MID(BD[[#This Row],[Suc - Tipo - Nro]],8,2)="11",TRIM(RIGHT(SUBSTITUTE(BD[[#This Row],[Glosa / Proveedor]]," ",REPT(" ",LEN(BD[[#This Row],[Glosa / Proveedor]]))),LEN(BD[[#This Row],[Glosa / Proveedor]])*2)),"")</f>
        <v/>
      </c>
      <c r="I432" s="31" t="inlineStr">
        <is>
          <t>Generacion de Planilla Normal EMPLEADO ESTABLE</t>
        </is>
      </c>
      <c r="J432" s="38" t="n">
        <v>95</v>
      </c>
      <c r="K432" s="22">
        <f>IF('BD6'!J432=90,"AGUA",IF('BD6'!J432=91,"ALCANTARILLADO",IF('BD6'!J432=93,"ALCANTARILLADO",IF('BD6'!J432=95,"ADMIN",IF('BD6'!J432=96,"COMERCIAL","G_Finan")))))</f>
        <v/>
      </c>
      <c r="L432" s="49" t="n">
        <v>100</v>
      </c>
      <c r="M432" s="37" t="n"/>
      <c r="N432" s="51" t="n"/>
      <c r="O432" s="51" t="n"/>
    </row>
    <row r="433">
      <c r="A433">
        <f>IFERROR(VLOOKUP(BD[[#This Row],[BK]],DICT[[EEFF]:[Ppto]],2,FALSE),"No Encontrado")</f>
        <v/>
      </c>
      <c r="B433">
        <f>MID(BD[[#This Row],[SUC]],2,1)&amp;"-"&amp;BD[[#This Row],[CC]]&amp;"-"&amp;BD[[#This Row],[REGI_RES]]&amp;"-"&amp;MID(BD[[#This Row],[CTA]],1,9)</f>
        <v/>
      </c>
      <c r="C433" t="inlineStr">
        <is>
          <t>621110003 - REMUN.BASICA-LAUDO 2023</t>
        </is>
      </c>
      <c r="D433">
        <f>TRIM(MID('BD6'!E433,3,2))</f>
        <v/>
      </c>
      <c r="E433" s="33" t="inlineStr">
        <is>
          <t xml:space="preserve">  01 - 11 - 1</t>
        </is>
      </c>
      <c r="F433" s="32" t="n">
        <v>45919</v>
      </c>
      <c r="G433">
        <f>IF(MID(BD[[#This Row],[Suc - Tipo - Nro]],8,2)="11",LEFT(BD[[#This Row],[REGIMEN]], 1) &amp; LEFT(RIGHT(BD[[#This Row],[REGIMEN]], LEN(BD[[#This Row],[REGIMEN]]) - FIND(" ", BD[[#This Row],[REGIMEN]])), 1),"")</f>
        <v/>
      </c>
      <c r="H433">
        <f>IF(MID(BD[[#This Row],[Suc - Tipo - Nro]],8,2)="11",TRIM(RIGHT(SUBSTITUTE(BD[[#This Row],[Glosa / Proveedor]]," ",REPT(" ",LEN(BD[[#This Row],[Glosa / Proveedor]]))),LEN(BD[[#This Row],[Glosa / Proveedor]])*2)),"")</f>
        <v/>
      </c>
      <c r="I433" s="31" t="inlineStr">
        <is>
          <t>Generacion de Planilla Normal EMPLEADO ESTABLE</t>
        </is>
      </c>
      <c r="J433" s="38" t="n">
        <v>90</v>
      </c>
      <c r="K433" s="22">
        <f>IF('BD6'!J433=90,"AGUA",IF('BD6'!J433=91,"ALCANTARILLADO",IF('BD6'!J433=93,"ALCANTARILLADO",IF('BD6'!J433=95,"ADMIN",IF('BD6'!J433=96,"COMERCIAL","G_Finan")))))</f>
        <v/>
      </c>
      <c r="L433" s="49" t="n">
        <v>100</v>
      </c>
      <c r="M433" s="37" t="n"/>
      <c r="N433" s="51" t="n"/>
      <c r="O433" s="51" t="n"/>
    </row>
    <row r="434">
      <c r="A434" s="10">
        <f>IFERROR(VLOOKUP(BD[[#This Row],[BK]],DICT[[EEFF]:[Ppto]],2,FALSE),"No Encontrado")</f>
        <v/>
      </c>
      <c r="B434" s="54">
        <f>MID(BD[[#This Row],[SUC]],2,1)&amp;"-"&amp;BD[[#This Row],[CC]]&amp;"-"&amp;BD[[#This Row],[REGI_RES]]&amp;"-"&amp;MID(BD[[#This Row],[CTA]],1,9)</f>
        <v/>
      </c>
      <c r="C434" t="inlineStr">
        <is>
          <t>621110003 - REMUN.BASICA-LAUDO 2023</t>
        </is>
      </c>
      <c r="D434" s="54">
        <f>TRIM(MID('BD6'!E434,3,2))</f>
        <v/>
      </c>
      <c r="E434" s="33" t="inlineStr">
        <is>
          <t xml:space="preserve">  01 - 11 - 1</t>
        </is>
      </c>
      <c r="F434" s="34" t="n">
        <v>45919</v>
      </c>
      <c r="G434" s="54">
        <f>IF(MID(BD[[#This Row],[Suc - Tipo - Nro]],8,2)="11",LEFT(BD[[#This Row],[REGIMEN]], 1) &amp; LEFT(RIGHT(BD[[#This Row],[REGIMEN]], LEN(BD[[#This Row],[REGIMEN]]) - FIND(" ", BD[[#This Row],[REGIMEN]])), 1),"")</f>
        <v/>
      </c>
      <c r="H434" s="54">
        <f>IF(MID(BD[[#This Row],[Suc - Tipo - Nro]],8,2)="11",TRIM(RIGHT(SUBSTITUTE(BD[[#This Row],[Glosa / Proveedor]]," ",REPT(" ",LEN(BD[[#This Row],[Glosa / Proveedor]]))),LEN(BD[[#This Row],[Glosa / Proveedor]])*2)),"")</f>
        <v/>
      </c>
      <c r="I434" s="33" t="inlineStr">
        <is>
          <t>Generacion de Planilla Normal EMPLEADO ESTABLE</t>
        </is>
      </c>
      <c r="J434" s="35" t="n">
        <v>95</v>
      </c>
      <c r="K434" s="36">
        <f>IF('BD6'!J434=90,"AGUA",IF('BD6'!J434=91,"ALCANTARILLADO",IF('BD6'!J434=93,"ALCANTARILLADO",IF('BD6'!J434=95,"ADMIN",IF('BD6'!J434=96,"COMERCIAL","G_Finan")))))</f>
        <v/>
      </c>
      <c r="L434" s="40" t="n">
        <v>100</v>
      </c>
      <c r="M434" s="37" t="n"/>
      <c r="N434" s="51" t="n"/>
      <c r="O434" s="51" t="n"/>
    </row>
    <row r="435">
      <c r="A435">
        <f>IFERROR(VLOOKUP(BD[[#This Row],[BK]],DICT[[EEFF]:[Ppto]],2,FALSE),"No Encontrado")</f>
        <v/>
      </c>
      <c r="B435">
        <f>MID(BD[[#This Row],[SUC]],2,1)&amp;"-"&amp;BD[[#This Row],[CC]]&amp;"-"&amp;BD[[#This Row],[REGI_RES]]&amp;"-"&amp;MID(BD[[#This Row],[CTA]],1,9)</f>
        <v/>
      </c>
      <c r="C435" t="inlineStr">
        <is>
          <t>621110003 - REMUN.BASICA-LAUDO 2023</t>
        </is>
      </c>
      <c r="D435">
        <f>TRIM(MID('BD6'!E435,3,2))</f>
        <v/>
      </c>
      <c r="E435" s="33" t="inlineStr">
        <is>
          <t xml:space="preserve">  01 - 11 - 1</t>
        </is>
      </c>
      <c r="F435" s="32" t="n">
        <v>45919</v>
      </c>
      <c r="G435">
        <f>IF(MID(BD[[#This Row],[Suc - Tipo - Nro]],8,2)="11",LEFT(BD[[#This Row],[REGIMEN]], 1) &amp; LEFT(RIGHT(BD[[#This Row],[REGIMEN]], LEN(BD[[#This Row],[REGIMEN]]) - FIND(" ", BD[[#This Row],[REGIMEN]])), 1),"")</f>
        <v/>
      </c>
      <c r="H435">
        <f>IF(MID(BD[[#This Row],[Suc - Tipo - Nro]],8,2)="11",TRIM(RIGHT(SUBSTITUTE(BD[[#This Row],[Glosa / Proveedor]]," ",REPT(" ",LEN(BD[[#This Row],[Glosa / Proveedor]]))),LEN(BD[[#This Row],[Glosa / Proveedor]])*2)),"")</f>
        <v/>
      </c>
      <c r="I435" s="31" t="inlineStr">
        <is>
          <t>Generacion de Planilla Normal EMPLEADO ESTABLE</t>
        </is>
      </c>
      <c r="J435" s="38" t="n">
        <v>95</v>
      </c>
      <c r="K435" s="22">
        <f>IF('BD6'!J435=90,"AGUA",IF('BD6'!J435=91,"ALCANTARILLADO",IF('BD6'!J435=93,"ALCANTARILLADO",IF('BD6'!J435=95,"ADMIN",IF('BD6'!J435=96,"COMERCIAL","G_Finan")))))</f>
        <v/>
      </c>
      <c r="L435" s="49" t="n">
        <v>600</v>
      </c>
      <c r="M435" s="37" t="n"/>
      <c r="N435" s="51" t="n"/>
      <c r="O435" s="51" t="n"/>
    </row>
    <row r="436">
      <c r="A436">
        <f>IFERROR(VLOOKUP(BD[[#This Row],[BK]],DICT[[EEFF]:[Ppto]],2,FALSE),"No Encontrado")</f>
        <v/>
      </c>
      <c r="B436">
        <f>MID(BD[[#This Row],[SUC]],2,1)&amp;"-"&amp;BD[[#This Row],[CC]]&amp;"-"&amp;BD[[#This Row],[REGI_RES]]&amp;"-"&amp;MID(BD[[#This Row],[CTA]],1,9)</f>
        <v/>
      </c>
      <c r="C436" t="inlineStr">
        <is>
          <t>621110003 - REMUN.BASICA-LAUDO 2023</t>
        </is>
      </c>
      <c r="D436">
        <f>TRIM(MID('BD6'!E436,3,2))</f>
        <v/>
      </c>
      <c r="E436" s="33" t="inlineStr">
        <is>
          <t xml:space="preserve">  01 - 11 - 1</t>
        </is>
      </c>
      <c r="F436" s="32" t="n">
        <v>45919</v>
      </c>
      <c r="G436">
        <f>IF(MID(BD[[#This Row],[Suc - Tipo - Nro]],8,2)="11",LEFT(BD[[#This Row],[REGIMEN]], 1) &amp; LEFT(RIGHT(BD[[#This Row],[REGIMEN]], LEN(BD[[#This Row],[REGIMEN]]) - FIND(" ", BD[[#This Row],[REGIMEN]])), 1),"")</f>
        <v/>
      </c>
      <c r="H436">
        <f>IF(MID(BD[[#This Row],[Suc - Tipo - Nro]],8,2)="11",TRIM(RIGHT(SUBSTITUTE(BD[[#This Row],[Glosa / Proveedor]]," ",REPT(" ",LEN(BD[[#This Row],[Glosa / Proveedor]]))),LEN(BD[[#This Row],[Glosa / Proveedor]])*2)),"")</f>
        <v/>
      </c>
      <c r="I436" s="31" t="inlineStr">
        <is>
          <t>Generacion de Planilla Normal EMPLEADO ESTABLE</t>
        </is>
      </c>
      <c r="J436" s="38" t="n">
        <v>95</v>
      </c>
      <c r="K436" s="22">
        <f>IF('BD6'!J436=90,"AGUA",IF('BD6'!J436=91,"ALCANTARILLADO",IF('BD6'!J436=93,"ALCANTARILLADO",IF('BD6'!J436=95,"ADMIN",IF('BD6'!J436=96,"COMERCIAL","G_Finan")))))</f>
        <v/>
      </c>
      <c r="L436" s="49" t="n">
        <v>200</v>
      </c>
      <c r="M436" s="37" t="n"/>
      <c r="N436" s="51" t="n"/>
      <c r="O436" s="51" t="n"/>
    </row>
    <row r="437">
      <c r="A437" s="10">
        <f>IFERROR(VLOOKUP(BD[[#This Row],[BK]],DICT[[EEFF]:[Ppto]],2,FALSE),"No Encontrado")</f>
        <v/>
      </c>
      <c r="B437" s="54">
        <f>MID(BD[[#This Row],[SUC]],2,1)&amp;"-"&amp;BD[[#This Row],[CC]]&amp;"-"&amp;BD[[#This Row],[REGI_RES]]&amp;"-"&amp;MID(BD[[#This Row],[CTA]],1,9)</f>
        <v/>
      </c>
      <c r="C437" t="inlineStr">
        <is>
          <t>621110003 - REMUN.BASICA-LAUDO 2023</t>
        </is>
      </c>
      <c r="D437" s="54">
        <f>TRIM(MID('BD6'!E437,3,2))</f>
        <v/>
      </c>
      <c r="E437" s="33" t="inlineStr">
        <is>
          <t xml:space="preserve">  01 - 11 - 1</t>
        </is>
      </c>
      <c r="F437" s="34" t="n">
        <v>45919</v>
      </c>
      <c r="G437" s="54">
        <f>IF(MID(BD[[#This Row],[Suc - Tipo - Nro]],8,2)="11",LEFT(BD[[#This Row],[REGIMEN]], 1) &amp; LEFT(RIGHT(BD[[#This Row],[REGIMEN]], LEN(BD[[#This Row],[REGIMEN]]) - FIND(" ", BD[[#This Row],[REGIMEN]])), 1),"")</f>
        <v/>
      </c>
      <c r="H437" s="54">
        <f>IF(MID(BD[[#This Row],[Suc - Tipo - Nro]],8,2)="11",TRIM(RIGHT(SUBSTITUTE(BD[[#This Row],[Glosa / Proveedor]]," ",REPT(" ",LEN(BD[[#This Row],[Glosa / Proveedor]]))),LEN(BD[[#This Row],[Glosa / Proveedor]])*2)),"")</f>
        <v/>
      </c>
      <c r="I437" s="33" t="inlineStr">
        <is>
          <t>Generacion de Planilla Normal EMPLEADO ESTABLE</t>
        </is>
      </c>
      <c r="J437" s="35" t="n">
        <v>95</v>
      </c>
      <c r="K437" s="36">
        <f>IF('BD6'!J437=90,"AGUA",IF('BD6'!J437=91,"ALCANTARILLADO",IF('BD6'!J437=93,"ALCANTARILLADO",IF('BD6'!J437=95,"ADMIN",IF('BD6'!J437=96,"COMERCIAL","G_Finan")))))</f>
        <v/>
      </c>
      <c r="L437" s="40" t="n">
        <v>200</v>
      </c>
      <c r="M437" s="37" t="n"/>
      <c r="N437" s="51" t="n"/>
      <c r="O437" s="51" t="n"/>
    </row>
    <row r="438">
      <c r="A438" s="39">
        <f>IFERROR(VLOOKUP(BD[[#This Row],[BK]],DICT[[EEFF]:[Ppto]],2,FALSE),"No Encontrado")</f>
        <v/>
      </c>
      <c r="B438">
        <f>MID(BD[[#This Row],[SUC]],2,1)&amp;"-"&amp;BD[[#This Row],[CC]]&amp;"-"&amp;BD[[#This Row],[REGI_RES]]&amp;"-"&amp;MID(BD[[#This Row],[CTA]],1,9)</f>
        <v/>
      </c>
      <c r="C438" t="inlineStr">
        <is>
          <t>621110003 - REMUN.BASICA-LAUDO 2023</t>
        </is>
      </c>
      <c r="D438">
        <f>TRIM(MID('BD6'!E438,3,2))</f>
        <v/>
      </c>
      <c r="E438" s="33" t="inlineStr">
        <is>
          <t xml:space="preserve">  01 - 11 - 1</t>
        </is>
      </c>
      <c r="F438" s="34" t="n">
        <v>45919</v>
      </c>
      <c r="G438">
        <f>IF(MID(BD[[#This Row],[Suc - Tipo - Nro]],8,2)="11",LEFT(BD[[#This Row],[REGIMEN]], 1) &amp; LEFT(RIGHT(BD[[#This Row],[REGIMEN]], LEN(BD[[#This Row],[REGIMEN]]) - FIND(" ", BD[[#This Row],[REGIMEN]])), 1),"")</f>
        <v/>
      </c>
      <c r="H438">
        <f>IF(MID(BD[[#This Row],[Suc - Tipo - Nro]],8,2)="11",TRIM(RIGHT(SUBSTITUTE(BD[[#This Row],[Glosa / Proveedor]]," ",REPT(" ",LEN(BD[[#This Row],[Glosa / Proveedor]]))),LEN(BD[[#This Row],[Glosa / Proveedor]])*2)),"")</f>
        <v/>
      </c>
      <c r="I438" s="33" t="inlineStr">
        <is>
          <t>Generacion de Planilla Normal EMPLEADO ESTABLE</t>
        </is>
      </c>
      <c r="J438" s="35" t="n">
        <v>96</v>
      </c>
      <c r="K438" s="22">
        <f>IF('BD6'!J438=90,"AGUA",IF('BD6'!J438=91,"ALCANTARILLADO",IF('BD6'!J438=93,"ALCANTARILLADO",IF('BD6'!J438=95,"ADMIN",IF('BD6'!J438=96,"COMERCIAL","G_Finan")))))</f>
        <v/>
      </c>
      <c r="L438" s="49" t="n">
        <v>400</v>
      </c>
      <c r="M438" s="37" t="n"/>
      <c r="N438" s="51" t="n"/>
      <c r="O438" s="51" t="n"/>
    </row>
    <row r="439">
      <c r="A439" s="10">
        <f>IFERROR(VLOOKUP(BD[[#This Row],[BK]],DICT[[EEFF]:[Ppto]],2,FALSE),"No Encontrado")</f>
        <v/>
      </c>
      <c r="B439" s="54">
        <f>MID(BD[[#This Row],[SUC]],2,1)&amp;"-"&amp;BD[[#This Row],[CC]]&amp;"-"&amp;BD[[#This Row],[REGI_RES]]&amp;"-"&amp;MID(BD[[#This Row],[CTA]],1,9)</f>
        <v/>
      </c>
      <c r="C439" t="inlineStr">
        <is>
          <t>621110003 - REMUN.BASICA-LAUDO 2023</t>
        </is>
      </c>
      <c r="D439" s="54">
        <f>TRIM(MID('BD6'!E439,3,2))</f>
        <v/>
      </c>
      <c r="E439" s="33" t="inlineStr">
        <is>
          <t xml:space="preserve">  01 - 11 - 1</t>
        </is>
      </c>
      <c r="F439" s="34" t="n">
        <v>45919</v>
      </c>
      <c r="G439" s="54">
        <f>IF(MID(BD[[#This Row],[Suc - Tipo - Nro]],8,2)="11",LEFT(BD[[#This Row],[REGIMEN]], 1) &amp; LEFT(RIGHT(BD[[#This Row],[REGIMEN]], LEN(BD[[#This Row],[REGIMEN]]) - FIND(" ", BD[[#This Row],[REGIMEN]])), 1),"")</f>
        <v/>
      </c>
      <c r="H439" s="54">
        <f>IF(MID(BD[[#This Row],[Suc - Tipo - Nro]],8,2)="11",TRIM(RIGHT(SUBSTITUTE(BD[[#This Row],[Glosa / Proveedor]]," ",REPT(" ",LEN(BD[[#This Row],[Glosa / Proveedor]]))),LEN(BD[[#This Row],[Glosa / Proveedor]])*2)),"")</f>
        <v/>
      </c>
      <c r="I439" s="33" t="inlineStr">
        <is>
          <t>Generacion de Planilla Normal EMPLEADO ESTABLE</t>
        </is>
      </c>
      <c r="J439" s="35" t="n">
        <v>96</v>
      </c>
      <c r="K439" s="36">
        <f>IF('BD6'!J439=90,"AGUA",IF('BD6'!J439=91,"ALCANTARILLADO",IF('BD6'!J439=93,"ALCANTARILLADO",IF('BD6'!J439=95,"ADMIN",IF('BD6'!J439=96,"COMERCIAL","G_Finan")))))</f>
        <v/>
      </c>
      <c r="L439" s="40" t="n">
        <v>200</v>
      </c>
      <c r="M439" s="37" t="n"/>
      <c r="N439" s="51" t="n"/>
      <c r="O439" s="51" t="n"/>
    </row>
    <row r="440">
      <c r="A440" s="39">
        <f>IFERROR(VLOOKUP(BD[[#This Row],[BK]],DICT[[EEFF]:[Ppto]],2,FALSE),"No Encontrado")</f>
        <v/>
      </c>
      <c r="B440">
        <f>MID(BD[[#This Row],[SUC]],2,1)&amp;"-"&amp;BD[[#This Row],[CC]]&amp;"-"&amp;BD[[#This Row],[REGI_RES]]&amp;"-"&amp;MID(BD[[#This Row],[CTA]],1,9)</f>
        <v/>
      </c>
      <c r="C440" t="inlineStr">
        <is>
          <t>621110003 - REMUN.BASICA-LAUDO 2023</t>
        </is>
      </c>
      <c r="D440">
        <f>TRIM(MID('BD6'!E440,3,2))</f>
        <v/>
      </c>
      <c r="E440" s="33" t="inlineStr">
        <is>
          <t xml:space="preserve">  01 - 11 - 1</t>
        </is>
      </c>
      <c r="F440" s="34" t="n">
        <v>45919</v>
      </c>
      <c r="G440">
        <f>IF(MID(BD[[#This Row],[Suc - Tipo - Nro]],8,2)="11",LEFT(BD[[#This Row],[REGIMEN]], 1) &amp; LEFT(RIGHT(BD[[#This Row],[REGIMEN]], LEN(BD[[#This Row],[REGIMEN]]) - FIND(" ", BD[[#This Row],[REGIMEN]])), 1),"")</f>
        <v/>
      </c>
      <c r="H440">
        <f>IF(MID(BD[[#This Row],[Suc - Tipo - Nro]],8,2)="11",TRIM(RIGHT(SUBSTITUTE(BD[[#This Row],[Glosa / Proveedor]]," ",REPT(" ",LEN(BD[[#This Row],[Glosa / Proveedor]]))),LEN(BD[[#This Row],[Glosa / Proveedor]])*2)),"")</f>
        <v/>
      </c>
      <c r="I440" s="33" t="inlineStr">
        <is>
          <t>Generacion de Planilla Normal EMPLEADO ESTABLE</t>
        </is>
      </c>
      <c r="J440" s="35" t="n">
        <v>95</v>
      </c>
      <c r="K440" s="22">
        <f>IF('BD6'!J440=90,"AGUA",IF('BD6'!J440=91,"ALCANTARILLADO",IF('BD6'!J440=93,"ALCANTARILLADO",IF('BD6'!J440=95,"ADMIN",IF('BD6'!J440=96,"COMERCIAL","G_Finan")))))</f>
        <v/>
      </c>
      <c r="L440" s="49" t="n">
        <v>100</v>
      </c>
      <c r="M440" s="37" t="n"/>
      <c r="N440" s="51" t="n"/>
      <c r="O440" s="51" t="n"/>
    </row>
    <row r="441">
      <c r="A441">
        <f>IFERROR(VLOOKUP(BD[[#This Row],[BK]],DICT[[EEFF]:[Ppto]],2,FALSE),"No Encontrado")</f>
        <v/>
      </c>
      <c r="B441">
        <f>MID(BD[[#This Row],[SUC]],2,1)&amp;"-"&amp;BD[[#This Row],[CC]]&amp;"-"&amp;BD[[#This Row],[REGI_RES]]&amp;"-"&amp;MID(BD[[#This Row],[CTA]],1,9)</f>
        <v/>
      </c>
      <c r="C441" t="inlineStr">
        <is>
          <t>621110003 - REMUN.BASICA-LAUDO 2023</t>
        </is>
      </c>
      <c r="D441">
        <f>TRIM(MID('BD6'!E441,3,2))</f>
        <v/>
      </c>
      <c r="E441" s="33" t="inlineStr">
        <is>
          <t xml:space="preserve">  01 - 11 - 1</t>
        </is>
      </c>
      <c r="F441" s="32" t="n">
        <v>45919</v>
      </c>
      <c r="G441">
        <f>IF(MID(BD[[#This Row],[Suc - Tipo - Nro]],8,2)="11",LEFT(BD[[#This Row],[REGIMEN]], 1) &amp; LEFT(RIGHT(BD[[#This Row],[REGIMEN]], LEN(BD[[#This Row],[REGIMEN]]) - FIND(" ", BD[[#This Row],[REGIMEN]])), 1),"")</f>
        <v/>
      </c>
      <c r="H441">
        <f>IF(MID(BD[[#This Row],[Suc - Tipo - Nro]],8,2)="11",TRIM(RIGHT(SUBSTITUTE(BD[[#This Row],[Glosa / Proveedor]]," ",REPT(" ",LEN(BD[[#This Row],[Glosa / Proveedor]]))),LEN(BD[[#This Row],[Glosa / Proveedor]])*2)),"")</f>
        <v/>
      </c>
      <c r="I441" s="31" t="inlineStr">
        <is>
          <t>Generacion de Planilla Normal EMPLEADO ESTABLE</t>
        </is>
      </c>
      <c r="J441" s="38" t="n">
        <v>95</v>
      </c>
      <c r="K441" s="22">
        <f>IF('BD6'!J441=90,"AGUA",IF('BD6'!J441=91,"ALCANTARILLADO",IF('BD6'!J441=93,"ALCANTARILLADO",IF('BD6'!J441=95,"ADMIN",IF('BD6'!J441=96,"COMERCIAL","G_Finan")))))</f>
        <v/>
      </c>
      <c r="L441" s="49" t="n">
        <v>200</v>
      </c>
      <c r="M441" s="37" t="n"/>
      <c r="N441" s="51" t="n"/>
      <c r="O441" s="51" t="n"/>
    </row>
    <row r="442">
      <c r="A442" s="39">
        <f>IFERROR(VLOOKUP(BD[[#This Row],[BK]],DICT[[EEFF]:[Ppto]],2,FALSE),"No Encontrado")</f>
        <v/>
      </c>
      <c r="B442">
        <f>MID(BD[[#This Row],[SUC]],2,1)&amp;"-"&amp;BD[[#This Row],[CC]]&amp;"-"&amp;BD[[#This Row],[REGI_RES]]&amp;"-"&amp;MID(BD[[#This Row],[CTA]],1,9)</f>
        <v/>
      </c>
      <c r="C442" t="inlineStr">
        <is>
          <t>621110003 - REMUN.BASICA-LAUDO 2023</t>
        </is>
      </c>
      <c r="D442">
        <f>TRIM(MID('BD6'!E442,3,2))</f>
        <v/>
      </c>
      <c r="E442" s="33" t="inlineStr">
        <is>
          <t xml:space="preserve">  01 - 11 - 1</t>
        </is>
      </c>
      <c r="F442" s="34" t="n">
        <v>45919</v>
      </c>
      <c r="G442">
        <f>IF(MID(BD[[#This Row],[Suc - Tipo - Nro]],8,2)="11",LEFT(BD[[#This Row],[REGIMEN]], 1) &amp; LEFT(RIGHT(BD[[#This Row],[REGIMEN]], LEN(BD[[#This Row],[REGIMEN]]) - FIND(" ", BD[[#This Row],[REGIMEN]])), 1),"")</f>
        <v/>
      </c>
      <c r="H442">
        <f>IF(MID(BD[[#This Row],[Suc - Tipo - Nro]],8,2)="11",TRIM(RIGHT(SUBSTITUTE(BD[[#This Row],[Glosa / Proveedor]]," ",REPT(" ",LEN(BD[[#This Row],[Glosa / Proveedor]]))),LEN(BD[[#This Row],[Glosa / Proveedor]])*2)),"")</f>
        <v/>
      </c>
      <c r="I442" s="33" t="inlineStr">
        <is>
          <t>Generacion de Planilla Normal EMPLEADO ESTABLE</t>
        </is>
      </c>
      <c r="J442" s="35" t="n">
        <v>95</v>
      </c>
      <c r="K442" s="22">
        <f>IF('BD6'!J442=90,"AGUA",IF('BD6'!J442=91,"ALCANTARILLADO",IF('BD6'!J442=93,"ALCANTARILLADO",IF('BD6'!J442=95,"ADMIN",IF('BD6'!J442=96,"COMERCIAL","G_Finan")))))</f>
        <v/>
      </c>
      <c r="L442" s="49" t="n">
        <v>400</v>
      </c>
      <c r="M442" s="37" t="n"/>
      <c r="N442" s="51" t="n"/>
      <c r="O442" s="51" t="n"/>
    </row>
    <row r="443">
      <c r="A443" s="10">
        <f>IFERROR(VLOOKUP(BD[[#This Row],[BK]],DICT[[EEFF]:[Ppto]],2,FALSE),"No Encontrado")</f>
        <v/>
      </c>
      <c r="B443" s="54">
        <f>MID(BD[[#This Row],[SUC]],2,1)&amp;"-"&amp;BD[[#This Row],[CC]]&amp;"-"&amp;BD[[#This Row],[REGI_RES]]&amp;"-"&amp;MID(BD[[#This Row],[CTA]],1,9)</f>
        <v/>
      </c>
      <c r="C443" t="inlineStr">
        <is>
          <t>621110003 - REMUN.BASICA-LAUDO 2023</t>
        </is>
      </c>
      <c r="D443" s="54">
        <f>TRIM(MID('BD6'!E443,3,2))</f>
        <v/>
      </c>
      <c r="E443" s="33" t="inlineStr">
        <is>
          <t xml:space="preserve">  01 - 11 - 1</t>
        </is>
      </c>
      <c r="F443" s="34" t="n">
        <v>45919</v>
      </c>
      <c r="G443" s="54">
        <f>IF(MID(BD[[#This Row],[Suc - Tipo - Nro]],8,2)="11",LEFT(BD[[#This Row],[REGIMEN]], 1) &amp; LEFT(RIGHT(BD[[#This Row],[REGIMEN]], LEN(BD[[#This Row],[REGIMEN]]) - FIND(" ", BD[[#This Row],[REGIMEN]])), 1),"")</f>
        <v/>
      </c>
      <c r="H443" s="54">
        <f>IF(MID(BD[[#This Row],[Suc - Tipo - Nro]],8,2)="11",TRIM(RIGHT(SUBSTITUTE(BD[[#This Row],[Glosa / Proveedor]]," ",REPT(" ",LEN(BD[[#This Row],[Glosa / Proveedor]]))),LEN(BD[[#This Row],[Glosa / Proveedor]])*2)),"")</f>
        <v/>
      </c>
      <c r="I443" s="33" t="inlineStr">
        <is>
          <t>Generacion de Planilla Normal EMPLEADO ESTABLE</t>
        </is>
      </c>
      <c r="J443" s="35" t="n">
        <v>95</v>
      </c>
      <c r="K443" s="36">
        <f>IF('BD6'!J443=90,"AGUA",IF('BD6'!J443=91,"ALCANTARILLADO",IF('BD6'!J443=93,"ALCANTARILLADO",IF('BD6'!J443=95,"ADMIN",IF('BD6'!J443=96,"COMERCIAL","G_Finan")))))</f>
        <v/>
      </c>
      <c r="L443" s="40" t="n">
        <v>200</v>
      </c>
      <c r="M443" s="37" t="n"/>
      <c r="N443" s="51" t="n"/>
      <c r="O443" s="51" t="n"/>
    </row>
    <row r="444">
      <c r="A444" s="10">
        <f>IFERROR(VLOOKUP(BD[[#This Row],[BK]],DICT[[EEFF]:[Ppto]],2,FALSE),"No Encontrado")</f>
        <v/>
      </c>
      <c r="B444" s="54">
        <f>MID(BD[[#This Row],[SUC]],2,1)&amp;"-"&amp;BD[[#This Row],[CC]]&amp;"-"&amp;BD[[#This Row],[REGI_RES]]&amp;"-"&amp;MID(BD[[#This Row],[CTA]],1,9)</f>
        <v/>
      </c>
      <c r="C444" t="inlineStr">
        <is>
          <t>621110003 - REMUN.BASICA-LAUDO 2023</t>
        </is>
      </c>
      <c r="D444" s="54">
        <f>TRIM(MID('BD6'!E444,3,2))</f>
        <v/>
      </c>
      <c r="E444" s="33" t="inlineStr">
        <is>
          <t xml:space="preserve">  01 - 11 - 1</t>
        </is>
      </c>
      <c r="F444" s="34" t="n">
        <v>45919</v>
      </c>
      <c r="G444" s="54">
        <f>IF(MID(BD[[#This Row],[Suc - Tipo - Nro]],8,2)="11",LEFT(BD[[#This Row],[REGIMEN]], 1) &amp; LEFT(RIGHT(BD[[#This Row],[REGIMEN]], LEN(BD[[#This Row],[REGIMEN]]) - FIND(" ", BD[[#This Row],[REGIMEN]])), 1),"")</f>
        <v/>
      </c>
      <c r="H444" s="54">
        <f>IF(MID(BD[[#This Row],[Suc - Tipo - Nro]],8,2)="11",TRIM(RIGHT(SUBSTITUTE(BD[[#This Row],[Glosa / Proveedor]]," ",REPT(" ",LEN(BD[[#This Row],[Glosa / Proveedor]]))),LEN(BD[[#This Row],[Glosa / Proveedor]])*2)),"")</f>
        <v/>
      </c>
      <c r="I444" s="33" t="inlineStr">
        <is>
          <t>Generacion de Planilla Normal EMPLEADO ESTABLE</t>
        </is>
      </c>
      <c r="J444" s="35" t="n">
        <v>95</v>
      </c>
      <c r="K444" s="36">
        <f>IF('BD6'!J444=90,"AGUA",IF('BD6'!J444=91,"ALCANTARILLADO",IF('BD6'!J444=93,"ALCANTARILLADO",IF('BD6'!J444=95,"ADMIN",IF('BD6'!J444=96,"COMERCIAL","G_Finan")))))</f>
        <v/>
      </c>
      <c r="L444" s="40" t="n">
        <v>200</v>
      </c>
      <c r="M444" s="37" t="n"/>
      <c r="N444" s="51" t="n"/>
      <c r="O444" s="51" t="n"/>
    </row>
    <row r="445">
      <c r="A445">
        <f>IFERROR(VLOOKUP(BD[[#This Row],[BK]],DICT[[EEFF]:[Ppto]],2,FALSE),"No Encontrado")</f>
        <v/>
      </c>
      <c r="B445">
        <f>MID(BD[[#This Row],[SUC]],2,1)&amp;"-"&amp;BD[[#This Row],[CC]]&amp;"-"&amp;BD[[#This Row],[REGI_RES]]&amp;"-"&amp;MID(BD[[#This Row],[CTA]],1,9)</f>
        <v/>
      </c>
      <c r="C445" t="inlineStr">
        <is>
          <t>621110003 - REMUN.BASICA-LAUDO 2023</t>
        </is>
      </c>
      <c r="D445">
        <f>TRIM(MID('BD6'!E445,3,2))</f>
        <v/>
      </c>
      <c r="E445" s="33" t="inlineStr">
        <is>
          <t xml:space="preserve">  01 - 11 - 1</t>
        </is>
      </c>
      <c r="F445" s="32" t="n">
        <v>45919</v>
      </c>
      <c r="G445">
        <f>IF(MID(BD[[#This Row],[Suc - Tipo - Nro]],8,2)="11",LEFT(BD[[#This Row],[REGIMEN]], 1) &amp; LEFT(RIGHT(BD[[#This Row],[REGIMEN]], LEN(BD[[#This Row],[REGIMEN]]) - FIND(" ", BD[[#This Row],[REGIMEN]])), 1),"")</f>
        <v/>
      </c>
      <c r="H445">
        <f>IF(MID(BD[[#This Row],[Suc - Tipo - Nro]],8,2)="11",TRIM(RIGHT(SUBSTITUTE(BD[[#This Row],[Glosa / Proveedor]]," ",REPT(" ",LEN(BD[[#This Row],[Glosa / Proveedor]]))),LEN(BD[[#This Row],[Glosa / Proveedor]])*2)),"")</f>
        <v/>
      </c>
      <c r="I445" s="31" t="inlineStr">
        <is>
          <t>Generacion de Planilla Normal EMPLEADO ESTABLE</t>
        </is>
      </c>
      <c r="J445" s="38" t="n">
        <v>95</v>
      </c>
      <c r="K445" s="22">
        <f>IF('BD6'!J445=90,"AGUA",IF('BD6'!J445=91,"ALCANTARILLADO",IF('BD6'!J445=93,"ALCANTARILLADO",IF('BD6'!J445=95,"ADMIN",IF('BD6'!J445=96,"COMERCIAL","G_Finan")))))</f>
        <v/>
      </c>
      <c r="L445" s="49" t="n">
        <v>100</v>
      </c>
      <c r="M445" s="37" t="n"/>
      <c r="N445" s="51" t="n"/>
      <c r="O445" s="51" t="n"/>
    </row>
    <row r="446">
      <c r="A446" s="10">
        <f>IFERROR(VLOOKUP(BD[[#This Row],[BK]],DICT[[EEFF]:[Ppto]],2,FALSE),"No Encontrado")</f>
        <v/>
      </c>
      <c r="B446" s="54">
        <f>MID(BD[[#This Row],[SUC]],2,1)&amp;"-"&amp;BD[[#This Row],[CC]]&amp;"-"&amp;BD[[#This Row],[REGI_RES]]&amp;"-"&amp;MID(BD[[#This Row],[CTA]],1,9)</f>
        <v/>
      </c>
      <c r="C446" t="inlineStr">
        <is>
          <t>621110003 - REMUN.BASICA-LAUDO 2023</t>
        </is>
      </c>
      <c r="D446" s="54">
        <f>TRIM(MID('BD6'!E446,3,2))</f>
        <v/>
      </c>
      <c r="E446" s="33" t="inlineStr">
        <is>
          <t xml:space="preserve">  01 - 11 - 1</t>
        </is>
      </c>
      <c r="F446" s="34" t="n">
        <v>45919</v>
      </c>
      <c r="G446" s="54">
        <f>IF(MID(BD[[#This Row],[Suc - Tipo - Nro]],8,2)="11",LEFT(BD[[#This Row],[REGIMEN]], 1) &amp; LEFT(RIGHT(BD[[#This Row],[REGIMEN]], LEN(BD[[#This Row],[REGIMEN]]) - FIND(" ", BD[[#This Row],[REGIMEN]])), 1),"")</f>
        <v/>
      </c>
      <c r="H446" s="54">
        <f>IF(MID(BD[[#This Row],[Suc - Tipo - Nro]],8,2)="11",TRIM(RIGHT(SUBSTITUTE(BD[[#This Row],[Glosa / Proveedor]]," ",REPT(" ",LEN(BD[[#This Row],[Glosa / Proveedor]]))),LEN(BD[[#This Row],[Glosa / Proveedor]])*2)),"")</f>
        <v/>
      </c>
      <c r="I446" s="33" t="inlineStr">
        <is>
          <t>Generacion de Planilla Normal EMPLEADO ESTABLE</t>
        </is>
      </c>
      <c r="J446" s="35" t="n">
        <v>90</v>
      </c>
      <c r="K446" s="36">
        <f>IF('BD6'!J446=90,"AGUA",IF('BD6'!J446=91,"ALCANTARILLADO",IF('BD6'!J446=93,"ALCANTARILLADO",IF('BD6'!J446=95,"ADMIN",IF('BD6'!J446=96,"COMERCIAL","G_Finan")))))</f>
        <v/>
      </c>
      <c r="L446" s="40" t="n">
        <v>200</v>
      </c>
      <c r="M446" s="37" t="n"/>
      <c r="N446" s="51" t="n"/>
      <c r="O446" s="51" t="n"/>
    </row>
    <row r="447">
      <c r="A447" s="39">
        <f>IFERROR(VLOOKUP(BD[[#This Row],[BK]],DICT[[EEFF]:[Ppto]],2,FALSE),"No Encontrado")</f>
        <v/>
      </c>
      <c r="B447">
        <f>MID(BD[[#This Row],[SUC]],2,1)&amp;"-"&amp;BD[[#This Row],[CC]]&amp;"-"&amp;BD[[#This Row],[REGI_RES]]&amp;"-"&amp;MID(BD[[#This Row],[CTA]],1,9)</f>
        <v/>
      </c>
      <c r="C447" t="inlineStr">
        <is>
          <t>621110003 - REMUN.BASICA-LAUDO 2023</t>
        </is>
      </c>
      <c r="D447">
        <f>TRIM(MID('BD6'!E447,3,2))</f>
        <v/>
      </c>
      <c r="E447" s="33" t="inlineStr">
        <is>
          <t xml:space="preserve">  01 - 11 - 1</t>
        </is>
      </c>
      <c r="F447" s="34" t="n">
        <v>45919</v>
      </c>
      <c r="G447">
        <f>IF(MID(BD[[#This Row],[Suc - Tipo - Nro]],8,2)="11",LEFT(BD[[#This Row],[REGIMEN]], 1) &amp; LEFT(RIGHT(BD[[#This Row],[REGIMEN]], LEN(BD[[#This Row],[REGIMEN]]) - FIND(" ", BD[[#This Row],[REGIMEN]])), 1),"")</f>
        <v/>
      </c>
      <c r="H447">
        <f>IF(MID(BD[[#This Row],[Suc - Tipo - Nro]],8,2)="11",TRIM(RIGHT(SUBSTITUTE(BD[[#This Row],[Glosa / Proveedor]]," ",REPT(" ",LEN(BD[[#This Row],[Glosa / Proveedor]]))),LEN(BD[[#This Row],[Glosa / Proveedor]])*2)),"")</f>
        <v/>
      </c>
      <c r="I447" s="33" t="inlineStr">
        <is>
          <t>Generacion de Planilla Normal EMPLEADO ESTABLE</t>
        </is>
      </c>
      <c r="J447" s="35" t="n">
        <v>90</v>
      </c>
      <c r="K447" s="22">
        <f>IF('BD6'!J447=90,"AGUA",IF('BD6'!J447=91,"ALCANTARILLADO",IF('BD6'!J447=93,"ALCANTARILLADO",IF('BD6'!J447=95,"ADMIN",IF('BD6'!J447=96,"COMERCIAL","G_Finan")))))</f>
        <v/>
      </c>
      <c r="L447" s="49" t="n">
        <v>300</v>
      </c>
      <c r="M447" s="37" t="n"/>
      <c r="N447" s="51" t="n"/>
      <c r="O447" s="51" t="n"/>
    </row>
    <row r="448">
      <c r="A448">
        <f>IFERROR(VLOOKUP(BD[[#This Row],[BK]],DICT[[EEFF]:[Ppto]],2,FALSE),"No Encontrado")</f>
        <v/>
      </c>
      <c r="B448">
        <f>MID(BD[[#This Row],[SUC]],2,1)&amp;"-"&amp;BD[[#This Row],[CC]]&amp;"-"&amp;BD[[#This Row],[REGI_RES]]&amp;"-"&amp;MID(BD[[#This Row],[CTA]],1,9)</f>
        <v/>
      </c>
      <c r="C448" t="inlineStr">
        <is>
          <t>621110003 - REMUN.BASICA-LAUDO 2023</t>
        </is>
      </c>
      <c r="D448">
        <f>TRIM(MID('BD6'!E448,3,2))</f>
        <v/>
      </c>
      <c r="E448" s="33" t="inlineStr">
        <is>
          <t xml:space="preserve">  01 - 11 - 2</t>
        </is>
      </c>
      <c r="F448" s="32" t="n">
        <v>45919</v>
      </c>
      <c r="G448">
        <f>IF(MID(BD[[#This Row],[Suc - Tipo - Nro]],8,2)="11",LEFT(BD[[#This Row],[REGIMEN]], 1) &amp; LEFT(RIGHT(BD[[#This Row],[REGIMEN]], LEN(BD[[#This Row],[REGIMEN]]) - FIND(" ", BD[[#This Row],[REGIMEN]])), 1),"")</f>
        <v/>
      </c>
      <c r="H448">
        <f>IF(MID(BD[[#This Row],[Suc - Tipo - Nro]],8,2)="11",TRIM(RIGHT(SUBSTITUTE(BD[[#This Row],[Glosa / Proveedor]]," ",REPT(" ",LEN(BD[[#This Row],[Glosa / Proveedor]]))),LEN(BD[[#This Row],[Glosa / Proveedor]])*2)),"")</f>
        <v/>
      </c>
      <c r="I448" s="31" t="inlineStr">
        <is>
          <t>Generacion de Planilla Normal EMPLEADO CONTRATADO</t>
        </is>
      </c>
      <c r="J448" s="38" t="n">
        <v>95</v>
      </c>
      <c r="K448" s="22">
        <f>IF('BD6'!J448=90,"AGUA",IF('BD6'!J448=91,"ALCANTARILLADO",IF('BD6'!J448=93,"ALCANTARILLADO",IF('BD6'!J448=95,"ADMIN",IF('BD6'!J448=96,"COMERCIAL","G_Finan")))))</f>
        <v/>
      </c>
      <c r="L448" s="49" t="n">
        <v>100</v>
      </c>
      <c r="M448" s="37" t="n"/>
      <c r="N448" s="51" t="n"/>
      <c r="O448" s="51" t="n"/>
    </row>
    <row r="449">
      <c r="A449" s="42">
        <f>IFERROR(VLOOKUP(BD[[#This Row],[BK]],DICT[[EEFF]:[Ppto]],2,FALSE),"No Encontrado")</f>
        <v/>
      </c>
      <c r="B449">
        <f>MID(BD[[#This Row],[SUC]],2,1)&amp;"-"&amp;BD[[#This Row],[CC]]&amp;"-"&amp;BD[[#This Row],[REGI_RES]]&amp;"-"&amp;MID(BD[[#This Row],[CTA]],1,9)</f>
        <v/>
      </c>
      <c r="C449" t="inlineStr">
        <is>
          <t>621110003 - REMUN.BASICA-LAUDO 2023</t>
        </is>
      </c>
      <c r="D449">
        <f>TRIM(MID('BD6'!E449,3,2))</f>
        <v/>
      </c>
      <c r="E449" s="33" t="inlineStr">
        <is>
          <t xml:space="preserve">  01 - 11 - 2</t>
        </is>
      </c>
      <c r="F449" s="32" t="n">
        <v>45919</v>
      </c>
      <c r="G449">
        <f>IF(MID(BD[[#This Row],[Suc - Tipo - Nro]],8,2)="11",LEFT(BD[[#This Row],[REGIMEN]], 1) &amp; LEFT(RIGHT(BD[[#This Row],[REGIMEN]], LEN(BD[[#This Row],[REGIMEN]]) - FIND(" ", BD[[#This Row],[REGIMEN]])), 1),"")</f>
        <v/>
      </c>
      <c r="H449">
        <f>IF(MID(BD[[#This Row],[Suc - Tipo - Nro]],8,2)="11",TRIM(RIGHT(SUBSTITUTE(BD[[#This Row],[Glosa / Proveedor]]," ",REPT(" ",LEN(BD[[#This Row],[Glosa / Proveedor]]))),LEN(BD[[#This Row],[Glosa / Proveedor]])*2)),"")</f>
        <v/>
      </c>
      <c r="I449" s="31" t="inlineStr">
        <is>
          <t>Generacion de Planilla Normal EMPLEADO CONTRATADO</t>
        </is>
      </c>
      <c r="J449" s="38" t="n">
        <v>95</v>
      </c>
      <c r="K449" s="22">
        <f>IF('BD6'!J449=90,"AGUA",IF('BD6'!J449=91,"ALCANTARILLADO",IF('BD6'!J449=93,"ALCANTARILLADO",IF('BD6'!J449=95,"ADMIN",IF('BD6'!J449=96,"COMERCIAL","G_Finan")))))</f>
        <v/>
      </c>
      <c r="L449" s="49" t="n">
        <v>400</v>
      </c>
      <c r="M449" s="37" t="n"/>
      <c r="N449" s="51" t="n"/>
      <c r="O449" s="51" t="n"/>
    </row>
    <row r="450">
      <c r="A450" s="42">
        <f>IFERROR(VLOOKUP(BD[[#This Row],[BK]],DICT[[EEFF]:[Ppto]],2,FALSE),"No Encontrado")</f>
        <v/>
      </c>
      <c r="B450">
        <f>MID(BD[[#This Row],[SUC]],2,1)&amp;"-"&amp;BD[[#This Row],[CC]]&amp;"-"&amp;BD[[#This Row],[REGI_RES]]&amp;"-"&amp;MID(BD[[#This Row],[CTA]],1,9)</f>
        <v/>
      </c>
      <c r="C450" t="inlineStr">
        <is>
          <t>621110003 - REMUN.BASICA-LAUDO 2023</t>
        </is>
      </c>
      <c r="D450">
        <f>TRIM(MID('BD6'!E450,3,2))</f>
        <v/>
      </c>
      <c r="E450" s="33" t="inlineStr">
        <is>
          <t xml:space="preserve">  01 - 11 - 2</t>
        </is>
      </c>
      <c r="F450" s="32" t="n">
        <v>45919</v>
      </c>
      <c r="G450">
        <f>IF(MID(BD[[#This Row],[Suc - Tipo - Nro]],8,2)="11",LEFT(BD[[#This Row],[REGIMEN]], 1) &amp; LEFT(RIGHT(BD[[#This Row],[REGIMEN]], LEN(BD[[#This Row],[REGIMEN]]) - FIND(" ", BD[[#This Row],[REGIMEN]])), 1),"")</f>
        <v/>
      </c>
      <c r="H450">
        <f>IF(MID(BD[[#This Row],[Suc - Tipo - Nro]],8,2)="11",TRIM(RIGHT(SUBSTITUTE(BD[[#This Row],[Glosa / Proveedor]]," ",REPT(" ",LEN(BD[[#This Row],[Glosa / Proveedor]]))),LEN(BD[[#This Row],[Glosa / Proveedor]])*2)),"")</f>
        <v/>
      </c>
      <c r="I450" s="31" t="inlineStr">
        <is>
          <t>Generacion de Planilla Normal EMPLEADO CONTRATADO</t>
        </is>
      </c>
      <c r="J450" s="38" t="n">
        <v>90</v>
      </c>
      <c r="K450" s="22">
        <f>IF('BD6'!J450=90,"AGUA",IF('BD6'!J450=91,"ALCANTARILLADO",IF('BD6'!J450=93,"ALCANTARILLADO",IF('BD6'!J450=95,"ADMIN",IF('BD6'!J450=96,"COMERCIAL","G_Finan")))))</f>
        <v/>
      </c>
      <c r="L450" s="49" t="n">
        <v>200</v>
      </c>
      <c r="M450" s="37" t="n"/>
      <c r="N450" s="51" t="n"/>
      <c r="O450" s="51" t="n"/>
    </row>
    <row r="451">
      <c r="A451" s="10">
        <f>IFERROR(VLOOKUP(BD[[#This Row],[BK]],DICT[[EEFF]:[Ppto]],2,FALSE),"No Encontrado")</f>
        <v/>
      </c>
      <c r="B451" s="54">
        <f>MID(BD[[#This Row],[SUC]],2,1)&amp;"-"&amp;BD[[#This Row],[CC]]&amp;"-"&amp;BD[[#This Row],[REGI_RES]]&amp;"-"&amp;MID(BD[[#This Row],[CTA]],1,9)</f>
        <v/>
      </c>
      <c r="C451" t="inlineStr">
        <is>
          <t>621110003 - REMUN.BASICA-LAUDO 2023</t>
        </is>
      </c>
      <c r="D451" s="54">
        <f>TRIM(MID('BD6'!E451,3,2))</f>
        <v/>
      </c>
      <c r="E451" s="33" t="inlineStr">
        <is>
          <t xml:space="preserve">  01 - 11 - 2</t>
        </is>
      </c>
      <c r="F451" s="34" t="n">
        <v>45919</v>
      </c>
      <c r="G451" s="54">
        <f>IF(MID(BD[[#This Row],[Suc - Tipo - Nro]],8,2)="11",LEFT(BD[[#This Row],[REGIMEN]], 1) &amp; LEFT(RIGHT(BD[[#This Row],[REGIMEN]], LEN(BD[[#This Row],[REGIMEN]]) - FIND(" ", BD[[#This Row],[REGIMEN]])), 1),"")</f>
        <v/>
      </c>
      <c r="H451" s="54">
        <f>IF(MID(BD[[#This Row],[Suc - Tipo - Nro]],8,2)="11",TRIM(RIGHT(SUBSTITUTE(BD[[#This Row],[Glosa / Proveedor]]," ",REPT(" ",LEN(BD[[#This Row],[Glosa / Proveedor]]))),LEN(BD[[#This Row],[Glosa / Proveedor]])*2)),"")</f>
        <v/>
      </c>
      <c r="I451" s="33" t="inlineStr">
        <is>
          <t>Generacion de Planilla Normal EMPLEADO CONTRATADO</t>
        </is>
      </c>
      <c r="J451" s="35" t="n">
        <v>95</v>
      </c>
      <c r="K451" s="36">
        <f>IF('BD6'!J451=90,"AGUA",IF('BD6'!J451=91,"ALCANTARILLADO",IF('BD6'!J451=93,"ALCANTARILLADO",IF('BD6'!J451=95,"ADMIN",IF('BD6'!J451=96,"COMERCIAL","G_Finan")))))</f>
        <v/>
      </c>
      <c r="L451" s="40" t="n">
        <v>100</v>
      </c>
      <c r="M451" s="37" t="n"/>
      <c r="N451" s="51" t="n"/>
      <c r="O451" s="51" t="n"/>
    </row>
    <row r="452">
      <c r="A452" s="39">
        <f>IFERROR(VLOOKUP(BD[[#This Row],[BK]],DICT[[EEFF]:[Ppto]],2,FALSE),"No Encontrado")</f>
        <v/>
      </c>
      <c r="B452">
        <f>MID(BD[[#This Row],[SUC]],2,1)&amp;"-"&amp;BD[[#This Row],[CC]]&amp;"-"&amp;BD[[#This Row],[REGI_RES]]&amp;"-"&amp;MID(BD[[#This Row],[CTA]],1,9)</f>
        <v/>
      </c>
      <c r="C452" t="inlineStr">
        <is>
          <t>621110003 - REMUN.BASICA-LAUDO 2023</t>
        </is>
      </c>
      <c r="D452">
        <f>TRIM(MID('BD6'!E452,3,2))</f>
        <v/>
      </c>
      <c r="E452" s="33" t="inlineStr">
        <is>
          <t xml:space="preserve">  01 - 11 - 2</t>
        </is>
      </c>
      <c r="F452" s="34" t="n">
        <v>45919</v>
      </c>
      <c r="G452">
        <f>IF(MID(BD[[#This Row],[Suc - Tipo - Nro]],8,2)="11",LEFT(BD[[#This Row],[REGIMEN]], 1) &amp; LEFT(RIGHT(BD[[#This Row],[REGIMEN]], LEN(BD[[#This Row],[REGIMEN]]) - FIND(" ", BD[[#This Row],[REGIMEN]])), 1),"")</f>
        <v/>
      </c>
      <c r="H452">
        <f>IF(MID(BD[[#This Row],[Suc - Tipo - Nro]],8,2)="11",TRIM(RIGHT(SUBSTITUTE(BD[[#This Row],[Glosa / Proveedor]]," ",REPT(" ",LEN(BD[[#This Row],[Glosa / Proveedor]]))),LEN(BD[[#This Row],[Glosa / Proveedor]])*2)),"")</f>
        <v/>
      </c>
      <c r="I452" s="33" t="inlineStr">
        <is>
          <t>Generacion de Planilla Normal EMPLEADO CONTRATADO</t>
        </is>
      </c>
      <c r="J452" s="35" t="n">
        <v>96</v>
      </c>
      <c r="K452" s="22">
        <f>IF('BD6'!J452=90,"AGUA",IF('BD6'!J452=91,"ALCANTARILLADO",IF('BD6'!J452=93,"ALCANTARILLADO",IF('BD6'!J452=95,"ADMIN",IF('BD6'!J452=96,"COMERCIAL","G_Finan")))))</f>
        <v/>
      </c>
      <c r="L452" s="49" t="n">
        <v>100</v>
      </c>
      <c r="M452" s="37" t="n"/>
      <c r="N452" s="51" t="n"/>
      <c r="O452" s="51" t="n"/>
    </row>
    <row r="453">
      <c r="A453">
        <f>IFERROR(VLOOKUP(BD[[#This Row],[BK]],DICT[[EEFF]:[Ppto]],2,FALSE),"No Encontrado")</f>
        <v/>
      </c>
      <c r="B453">
        <f>MID(BD[[#This Row],[SUC]],2,1)&amp;"-"&amp;BD[[#This Row],[CC]]&amp;"-"&amp;BD[[#This Row],[REGI_RES]]&amp;"-"&amp;MID(BD[[#This Row],[CTA]],1,9)</f>
        <v/>
      </c>
      <c r="C453" t="inlineStr">
        <is>
          <t>621110003 - REMUN.BASICA-LAUDO 2023</t>
        </is>
      </c>
      <c r="D453">
        <f>TRIM(MID('BD6'!E453,3,2))</f>
        <v/>
      </c>
      <c r="E453" s="33" t="inlineStr">
        <is>
          <t xml:space="preserve">  01 - 11 - 2</t>
        </is>
      </c>
      <c r="F453" s="32" t="n">
        <v>45919</v>
      </c>
      <c r="G453">
        <f>IF(MID(BD[[#This Row],[Suc - Tipo - Nro]],8,2)="11",LEFT(BD[[#This Row],[REGIMEN]], 1) &amp; LEFT(RIGHT(BD[[#This Row],[REGIMEN]], LEN(BD[[#This Row],[REGIMEN]]) - FIND(" ", BD[[#This Row],[REGIMEN]])), 1),"")</f>
        <v/>
      </c>
      <c r="H453">
        <f>IF(MID(BD[[#This Row],[Suc - Tipo - Nro]],8,2)="11",TRIM(RIGHT(SUBSTITUTE(BD[[#This Row],[Glosa / Proveedor]]," ",REPT(" ",LEN(BD[[#This Row],[Glosa / Proveedor]]))),LEN(BD[[#This Row],[Glosa / Proveedor]])*2)),"")</f>
        <v/>
      </c>
      <c r="I453" s="31" t="inlineStr">
        <is>
          <t>Generacion de Planilla Normal EMPLEADO CONTRATADO</t>
        </is>
      </c>
      <c r="J453" s="38" t="n">
        <v>95</v>
      </c>
      <c r="K453" s="22">
        <f>IF('BD6'!J453=90,"AGUA",IF('BD6'!J453=91,"ALCANTARILLADO",IF('BD6'!J453=93,"ALCANTARILLADO",IF('BD6'!J453=95,"ADMIN",IF('BD6'!J453=96,"COMERCIAL","G_Finan")))))</f>
        <v/>
      </c>
      <c r="L453" s="49" t="n">
        <v>200</v>
      </c>
      <c r="M453" s="37" t="n"/>
      <c r="N453" s="51" t="n"/>
      <c r="O453" s="51" t="n"/>
    </row>
    <row r="454">
      <c r="A454" s="39">
        <f>IFERROR(VLOOKUP(BD[[#This Row],[BK]],DICT[[EEFF]:[Ppto]],2,FALSE),"No Encontrado")</f>
        <v/>
      </c>
      <c r="B454">
        <f>MID(BD[[#This Row],[SUC]],2,1)&amp;"-"&amp;BD[[#This Row],[CC]]&amp;"-"&amp;BD[[#This Row],[REGI_RES]]&amp;"-"&amp;MID(BD[[#This Row],[CTA]],1,9)</f>
        <v/>
      </c>
      <c r="C454" t="inlineStr">
        <is>
          <t>621110003 - REMUN.BASICA-LAUDO 2023</t>
        </is>
      </c>
      <c r="D454">
        <f>TRIM(MID('BD6'!E454,3,2))</f>
        <v/>
      </c>
      <c r="E454" s="33" t="inlineStr">
        <is>
          <t xml:space="preserve">  01 - 11 - 2</t>
        </is>
      </c>
      <c r="F454" s="34" t="n">
        <v>45919</v>
      </c>
      <c r="G454">
        <f>IF(MID(BD[[#This Row],[Suc - Tipo - Nro]],8,2)="11",LEFT(BD[[#This Row],[REGIMEN]], 1) &amp; LEFT(RIGHT(BD[[#This Row],[REGIMEN]], LEN(BD[[#This Row],[REGIMEN]]) - FIND(" ", BD[[#This Row],[REGIMEN]])), 1),"")</f>
        <v/>
      </c>
      <c r="H454">
        <f>IF(MID(BD[[#This Row],[Suc - Tipo - Nro]],8,2)="11",TRIM(RIGHT(SUBSTITUTE(BD[[#This Row],[Glosa / Proveedor]]," ",REPT(" ",LEN(BD[[#This Row],[Glosa / Proveedor]]))),LEN(BD[[#This Row],[Glosa / Proveedor]])*2)),"")</f>
        <v/>
      </c>
      <c r="I454" s="33" t="inlineStr">
        <is>
          <t>Generacion de Planilla Normal EMPLEADO CONTRATADO</t>
        </is>
      </c>
      <c r="J454" s="35" t="n">
        <v>95</v>
      </c>
      <c r="K454" s="22">
        <f>IF('BD6'!J454=90,"AGUA",IF('BD6'!J454=91,"ALCANTARILLADO",IF('BD6'!J454=93,"ALCANTARILLADO",IF('BD6'!J454=95,"ADMIN",IF('BD6'!J454=96,"COMERCIAL","G_Finan")))))</f>
        <v/>
      </c>
      <c r="L454" s="49" t="n">
        <v>200</v>
      </c>
      <c r="M454" s="37" t="n"/>
      <c r="N454" s="51" t="n"/>
      <c r="O454" s="51" t="n"/>
    </row>
    <row r="455">
      <c r="A455" s="42">
        <f>IFERROR(VLOOKUP(BD[[#This Row],[BK]],DICT[[EEFF]:[Ppto]],2,FALSE),"No Encontrado")</f>
        <v/>
      </c>
      <c r="B455">
        <f>MID(BD[[#This Row],[SUC]],2,1)&amp;"-"&amp;BD[[#This Row],[CC]]&amp;"-"&amp;BD[[#This Row],[REGI_RES]]&amp;"-"&amp;MID(BD[[#This Row],[CTA]],1,9)</f>
        <v/>
      </c>
      <c r="C455" t="inlineStr">
        <is>
          <t>621110003 - REMUN.BASICA-LAUDO 2023</t>
        </is>
      </c>
      <c r="D455">
        <f>TRIM(MID('BD6'!E455,3,2))</f>
        <v/>
      </c>
      <c r="E455" s="33" t="inlineStr">
        <is>
          <t xml:space="preserve">  05 - 11 - 1</t>
        </is>
      </c>
      <c r="F455" s="32" t="n">
        <v>45919</v>
      </c>
      <c r="G455">
        <f>IF(MID(BD[[#This Row],[Suc - Tipo - Nro]],8,2)="11",LEFT(BD[[#This Row],[REGIMEN]], 1) &amp; LEFT(RIGHT(BD[[#This Row],[REGIMEN]], LEN(BD[[#This Row],[REGIMEN]]) - FIND(" ", BD[[#This Row],[REGIMEN]])), 1),"")</f>
        <v/>
      </c>
      <c r="H455">
        <f>IF(MID(BD[[#This Row],[Suc - Tipo - Nro]],8,2)="11",TRIM(RIGHT(SUBSTITUTE(BD[[#This Row],[Glosa / Proveedor]]," ",REPT(" ",LEN(BD[[#This Row],[Glosa / Proveedor]]))),LEN(BD[[#This Row],[Glosa / Proveedor]])*2)),"")</f>
        <v/>
      </c>
      <c r="I455" s="31" t="inlineStr">
        <is>
          <t>Generacion de Planilla Normal EMPLEADO ESTABLE</t>
        </is>
      </c>
      <c r="J455" s="38" t="n">
        <v>90</v>
      </c>
      <c r="K455" s="22">
        <f>IF('BD6'!J455=90,"AGUA",IF('BD6'!J455=91,"ALCANTARILLADO",IF('BD6'!J455=93,"ALCANTARILLADO",IF('BD6'!J455=95,"ADMIN",IF('BD6'!J455=96,"COMERCIAL","G_Finan")))))</f>
        <v/>
      </c>
      <c r="L455" s="49" t="n">
        <v>100</v>
      </c>
      <c r="M455" s="37" t="n"/>
      <c r="N455" s="51" t="n"/>
      <c r="O455" s="51" t="n"/>
    </row>
    <row r="456">
      <c r="A456" s="10">
        <f>IFERROR(VLOOKUP(BD[[#This Row],[BK]],DICT[[EEFF]:[Ppto]],2,FALSE),"No Encontrado")</f>
        <v/>
      </c>
      <c r="B456" s="54">
        <f>MID(BD[[#This Row],[SUC]],2,1)&amp;"-"&amp;BD[[#This Row],[CC]]&amp;"-"&amp;BD[[#This Row],[REGI_RES]]&amp;"-"&amp;MID(BD[[#This Row],[CTA]],1,9)</f>
        <v/>
      </c>
      <c r="C456" t="inlineStr">
        <is>
          <t>621110003 - REMUN.BASICA-LAUDO 2023</t>
        </is>
      </c>
      <c r="D456" s="54">
        <f>TRIM(MID('BD6'!E456,3,2))</f>
        <v/>
      </c>
      <c r="E456" s="33" t="inlineStr">
        <is>
          <t xml:space="preserve">  05 - 11 - 1</t>
        </is>
      </c>
      <c r="F456" s="34" t="n">
        <v>45919</v>
      </c>
      <c r="G456" s="54">
        <f>IF(MID(BD[[#This Row],[Suc - Tipo - Nro]],8,2)="11",LEFT(BD[[#This Row],[REGIMEN]], 1) &amp; LEFT(RIGHT(BD[[#This Row],[REGIMEN]], LEN(BD[[#This Row],[REGIMEN]]) - FIND(" ", BD[[#This Row],[REGIMEN]])), 1),"")</f>
        <v/>
      </c>
      <c r="H456" s="54">
        <f>IF(MID(BD[[#This Row],[Suc - Tipo - Nro]],8,2)="11",TRIM(RIGHT(SUBSTITUTE(BD[[#This Row],[Glosa / Proveedor]]," ",REPT(" ",LEN(BD[[#This Row],[Glosa / Proveedor]]))),LEN(BD[[#This Row],[Glosa / Proveedor]])*2)),"")</f>
        <v/>
      </c>
      <c r="I456" s="33" t="inlineStr">
        <is>
          <t>Generacion de Planilla Normal EMPLEADO ESTABLE</t>
        </is>
      </c>
      <c r="J456" s="35" t="n">
        <v>96</v>
      </c>
      <c r="K456" s="36">
        <f>IF('BD6'!J456=90,"AGUA",IF('BD6'!J456=91,"ALCANTARILLADO",IF('BD6'!J456=93,"ALCANTARILLADO",IF('BD6'!J456=95,"ADMIN",IF('BD6'!J456=96,"COMERCIAL","G_Finan")))))</f>
        <v/>
      </c>
      <c r="L456" s="40" t="n">
        <v>200</v>
      </c>
      <c r="M456" s="37" t="n"/>
      <c r="N456" s="51" t="n"/>
      <c r="O456" s="51" t="n"/>
    </row>
    <row r="457">
      <c r="A457" s="42">
        <f>IFERROR(VLOOKUP(BD[[#This Row],[BK]],DICT[[EEFF]:[Ppto]],2,FALSE),"No Encontrado")</f>
        <v/>
      </c>
      <c r="B457">
        <f>MID(BD[[#This Row],[SUC]],2,1)&amp;"-"&amp;BD[[#This Row],[CC]]&amp;"-"&amp;BD[[#This Row],[REGI_RES]]&amp;"-"&amp;MID(BD[[#This Row],[CTA]],1,9)</f>
        <v/>
      </c>
      <c r="C457" t="inlineStr">
        <is>
          <t>621110003 - REMUN.BASICA-LAUDO 2023</t>
        </is>
      </c>
      <c r="D457">
        <f>TRIM(MID('BD6'!E457,3,2))</f>
        <v/>
      </c>
      <c r="E457" s="33" t="inlineStr">
        <is>
          <t xml:space="preserve">  05 - 11 - 1</t>
        </is>
      </c>
      <c r="F457" s="32" t="n">
        <v>45919</v>
      </c>
      <c r="G457">
        <f>IF(MID(BD[[#This Row],[Suc - Tipo - Nro]],8,2)="11",LEFT(BD[[#This Row],[REGIMEN]], 1) &amp; LEFT(RIGHT(BD[[#This Row],[REGIMEN]], LEN(BD[[#This Row],[REGIMEN]]) - FIND(" ", BD[[#This Row],[REGIMEN]])), 1),"")</f>
        <v/>
      </c>
      <c r="H457">
        <f>IF(MID(BD[[#This Row],[Suc - Tipo - Nro]],8,2)="11",TRIM(RIGHT(SUBSTITUTE(BD[[#This Row],[Glosa / Proveedor]]," ",REPT(" ",LEN(BD[[#This Row],[Glosa / Proveedor]]))),LEN(BD[[#This Row],[Glosa / Proveedor]])*2)),"")</f>
        <v/>
      </c>
      <c r="I457" s="31" t="inlineStr">
        <is>
          <t>Generacion de Planilla Normal EMPLEADO ESTABLE</t>
        </is>
      </c>
      <c r="J457" s="38" t="n">
        <v>95</v>
      </c>
      <c r="K457" s="22">
        <f>IF('BD6'!J457=90,"AGUA",IF('BD6'!J457=91,"ALCANTARILLADO",IF('BD6'!J457=93,"ALCANTARILLADO",IF('BD6'!J457=95,"ADMIN",IF('BD6'!J457=96,"COMERCIAL","G_Finan")))))</f>
        <v/>
      </c>
      <c r="L457" s="49" t="n">
        <v>200</v>
      </c>
      <c r="M457" s="37" t="n"/>
      <c r="N457" s="51" t="n"/>
      <c r="O457" s="51" t="n"/>
    </row>
    <row r="458">
      <c r="A458" s="42">
        <f>IFERROR(VLOOKUP(BD[[#This Row],[BK]],DICT[[EEFF]:[Ppto]],2,FALSE),"No Encontrado")</f>
        <v/>
      </c>
      <c r="B458">
        <f>MID(BD[[#This Row],[SUC]],2,1)&amp;"-"&amp;BD[[#This Row],[CC]]&amp;"-"&amp;BD[[#This Row],[REGI_RES]]&amp;"-"&amp;MID(BD[[#This Row],[CTA]],1,9)</f>
        <v/>
      </c>
      <c r="C458" t="inlineStr">
        <is>
          <t>621110003 - REMUN.BASICA-LAUDO 2023</t>
        </is>
      </c>
      <c r="D458">
        <f>TRIM(MID('BD6'!E458,3,2))</f>
        <v/>
      </c>
      <c r="E458" s="33" t="inlineStr">
        <is>
          <t xml:space="preserve">  06 - 11 - 1</t>
        </is>
      </c>
      <c r="F458" s="32" t="n">
        <v>45919</v>
      </c>
      <c r="G458">
        <f>IF(MID(BD[[#This Row],[Suc - Tipo - Nro]],8,2)="11",LEFT(BD[[#This Row],[REGIMEN]], 1) &amp; LEFT(RIGHT(BD[[#This Row],[REGIMEN]], LEN(BD[[#This Row],[REGIMEN]]) - FIND(" ", BD[[#This Row],[REGIMEN]])), 1),"")</f>
        <v/>
      </c>
      <c r="H458">
        <f>IF(MID(BD[[#This Row],[Suc - Tipo - Nro]],8,2)="11",TRIM(RIGHT(SUBSTITUTE(BD[[#This Row],[Glosa / Proveedor]]," ",REPT(" ",LEN(BD[[#This Row],[Glosa / Proveedor]]))),LEN(BD[[#This Row],[Glosa / Proveedor]])*2)),"")</f>
        <v/>
      </c>
      <c r="I458" s="31" t="inlineStr">
        <is>
          <t>Generacion de Planilla Normal EMPLEADO ESTABLE</t>
        </is>
      </c>
      <c r="J458" s="38" t="n">
        <v>96</v>
      </c>
      <c r="K458" s="22">
        <f>IF('BD6'!J458=90,"AGUA",IF('BD6'!J458=91,"ALCANTARILLADO",IF('BD6'!J458=93,"ALCANTARILLADO",IF('BD6'!J458=95,"ADMIN",IF('BD6'!J458=96,"COMERCIAL","G_Finan")))))</f>
        <v/>
      </c>
      <c r="L458" s="49" t="n">
        <v>200</v>
      </c>
      <c r="M458" s="37" t="n"/>
      <c r="N458" s="51" t="n"/>
      <c r="O458" s="51" t="n"/>
    </row>
    <row r="459">
      <c r="A459" s="10">
        <f>IFERROR(VLOOKUP(BD[[#This Row],[BK]],DICT[[EEFF]:[Ppto]],2,FALSE),"No Encontrado")</f>
        <v/>
      </c>
      <c r="B459" s="54">
        <f>MID(BD[[#This Row],[SUC]],2,1)&amp;"-"&amp;BD[[#This Row],[CC]]&amp;"-"&amp;BD[[#This Row],[REGI_RES]]&amp;"-"&amp;MID(BD[[#This Row],[CTA]],1,9)</f>
        <v/>
      </c>
      <c r="C459" t="inlineStr">
        <is>
          <t>621110003 - REMUN.BASICA-LAUDO 2023</t>
        </is>
      </c>
      <c r="D459" s="54">
        <f>TRIM(MID('BD6'!E459,3,2))</f>
        <v/>
      </c>
      <c r="E459" s="33" t="inlineStr">
        <is>
          <t xml:space="preserve">  06 - 11 - 1</t>
        </is>
      </c>
      <c r="F459" s="34" t="n">
        <v>45919</v>
      </c>
      <c r="G459" s="54">
        <f>IF(MID(BD[[#This Row],[Suc - Tipo - Nro]],8,2)="11",LEFT(BD[[#This Row],[REGIMEN]], 1) &amp; LEFT(RIGHT(BD[[#This Row],[REGIMEN]], LEN(BD[[#This Row],[REGIMEN]]) - FIND(" ", BD[[#This Row],[REGIMEN]])), 1),"")</f>
        <v/>
      </c>
      <c r="H459" s="54">
        <f>IF(MID(BD[[#This Row],[Suc - Tipo - Nro]],8,2)="11",TRIM(RIGHT(SUBSTITUTE(BD[[#This Row],[Glosa / Proveedor]]," ",REPT(" ",LEN(BD[[#This Row],[Glosa / Proveedor]]))),LEN(BD[[#This Row],[Glosa / Proveedor]])*2)),"")</f>
        <v/>
      </c>
      <c r="I459" s="33" t="inlineStr">
        <is>
          <t>Generacion de Planilla Normal EMPLEADO ESTABLE</t>
        </is>
      </c>
      <c r="J459" s="35" t="n">
        <v>95</v>
      </c>
      <c r="K459" s="36">
        <f>IF('BD6'!J459=90,"AGUA",IF('BD6'!J459=91,"ALCANTARILLADO",IF('BD6'!J459=93,"ALCANTARILLADO",IF('BD6'!J459=95,"ADMIN",IF('BD6'!J459=96,"COMERCIAL","G_Finan")))))</f>
        <v/>
      </c>
      <c r="L459" s="40" t="n">
        <v>200</v>
      </c>
      <c r="M459" s="37" t="n"/>
      <c r="N459" s="51" t="n"/>
      <c r="O459" s="51" t="n"/>
    </row>
    <row r="460">
      <c r="A460" s="39">
        <f>IFERROR(VLOOKUP(BD[[#This Row],[BK]],DICT[[EEFF]:[Ppto]],2,FALSE),"No Encontrado")</f>
        <v/>
      </c>
      <c r="B460">
        <f>MID(BD[[#This Row],[SUC]],2,1)&amp;"-"&amp;BD[[#This Row],[CC]]&amp;"-"&amp;BD[[#This Row],[REGI_RES]]&amp;"-"&amp;MID(BD[[#This Row],[CTA]],1,9)</f>
        <v/>
      </c>
      <c r="C460" t="inlineStr">
        <is>
          <t>621110003 - REMUN.BASICA-LAUDO 2023</t>
        </is>
      </c>
      <c r="D460">
        <f>TRIM(MID('BD6'!E460,3,2))</f>
        <v/>
      </c>
      <c r="E460" s="33" t="inlineStr">
        <is>
          <t xml:space="preserve">  09 - 11 - 1</t>
        </is>
      </c>
      <c r="F460" s="34" t="n">
        <v>45919</v>
      </c>
      <c r="G460">
        <f>IF(MID(BD[[#This Row],[Suc - Tipo - Nro]],8,2)="11",LEFT(BD[[#This Row],[REGIMEN]], 1) &amp; LEFT(RIGHT(BD[[#This Row],[REGIMEN]], LEN(BD[[#This Row],[REGIMEN]]) - FIND(" ", BD[[#This Row],[REGIMEN]])), 1),"")</f>
        <v/>
      </c>
      <c r="H460">
        <f>IF(MID(BD[[#This Row],[Suc - Tipo - Nro]],8,2)="11",TRIM(RIGHT(SUBSTITUTE(BD[[#This Row],[Glosa / Proveedor]]," ",REPT(" ",LEN(BD[[#This Row],[Glosa / Proveedor]]))),LEN(BD[[#This Row],[Glosa / Proveedor]])*2)),"")</f>
        <v/>
      </c>
      <c r="I460" s="33" t="inlineStr">
        <is>
          <t>Generacion de Planilla Normal EMPLEADO CONTRATADO</t>
        </is>
      </c>
      <c r="J460" s="35" t="n">
        <v>95</v>
      </c>
      <c r="K460" s="22">
        <f>IF('BD6'!J460=90,"AGUA",IF('BD6'!J460=91,"ALCANTARILLADO",IF('BD6'!J460=93,"ALCANTARILLADO",IF('BD6'!J460=95,"ADMIN",IF('BD6'!J460=96,"COMERCIAL","G_Finan")))))</f>
        <v/>
      </c>
      <c r="L460" s="49" t="n">
        <v>200</v>
      </c>
      <c r="M460" s="37" t="n"/>
      <c r="N460" s="51" t="n"/>
      <c r="O460" s="51" t="n"/>
    </row>
    <row r="461">
      <c r="A461">
        <f>IFERROR(VLOOKUP(BD[[#This Row],[BK]],DICT[[EEFF]:[Ppto]],2,FALSE),"No Encontrado")</f>
        <v/>
      </c>
      <c r="B461">
        <f>MID(BD[[#This Row],[SUC]],2,1)&amp;"-"&amp;BD[[#This Row],[CC]]&amp;"-"&amp;BD[[#This Row],[REGI_RES]]&amp;"-"&amp;MID(BD[[#This Row],[CTA]],1,9)</f>
        <v/>
      </c>
      <c r="C461" t="inlineStr">
        <is>
          <t>621110003 - REMUN.BASICA-LAUDO 2023</t>
        </is>
      </c>
      <c r="D461">
        <f>TRIM(MID('BD6'!E461,3,2))</f>
        <v/>
      </c>
      <c r="E461" s="33" t="inlineStr">
        <is>
          <t xml:space="preserve">  09 - 11 - 2</t>
        </is>
      </c>
      <c r="F461" s="32" t="n">
        <v>45919</v>
      </c>
      <c r="G461">
        <f>IF(MID(BD[[#This Row],[Suc - Tipo - Nro]],8,2)="11",LEFT(BD[[#This Row],[REGIMEN]], 1) &amp; LEFT(RIGHT(BD[[#This Row],[REGIMEN]], LEN(BD[[#This Row],[REGIMEN]]) - FIND(" ", BD[[#This Row],[REGIMEN]])), 1),"")</f>
        <v/>
      </c>
      <c r="H461">
        <f>IF(MID(BD[[#This Row],[Suc - Tipo - Nro]],8,2)="11",TRIM(RIGHT(SUBSTITUTE(BD[[#This Row],[Glosa / Proveedor]]," ",REPT(" ",LEN(BD[[#This Row],[Glosa / Proveedor]]))),LEN(BD[[#This Row],[Glosa / Proveedor]])*2)),"")</f>
        <v/>
      </c>
      <c r="I461" s="31" t="inlineStr">
        <is>
          <t>Generacion de Planilla Normal EMPLEADO ESTABLE</t>
        </is>
      </c>
      <c r="J461" s="38" t="n">
        <v>96</v>
      </c>
      <c r="K461" s="22">
        <f>IF('BD6'!J461=90,"AGUA",IF('BD6'!J461=91,"ALCANTARILLADO",IF('BD6'!J461=93,"ALCANTARILLADO",IF('BD6'!J461=95,"ADMIN",IF('BD6'!J461=96,"COMERCIAL","G_Finan")))))</f>
        <v/>
      </c>
      <c r="L461" s="49" t="n">
        <v>100</v>
      </c>
      <c r="M461" s="37" t="n"/>
      <c r="N461" s="51" t="n"/>
      <c r="O461" s="51" t="n"/>
    </row>
    <row r="462">
      <c r="A462" s="42">
        <f>IFERROR(VLOOKUP(BD[[#This Row],[BK]],DICT[[EEFF]:[Ppto]],2,FALSE),"No Encontrado")</f>
        <v/>
      </c>
      <c r="B462">
        <f>MID(BD[[#This Row],[SUC]],2,1)&amp;"-"&amp;BD[[#This Row],[CC]]&amp;"-"&amp;BD[[#This Row],[REGI_RES]]&amp;"-"&amp;MID(BD[[#This Row],[CTA]],1,9)</f>
        <v/>
      </c>
      <c r="C462" t="inlineStr">
        <is>
          <t>621120000 - JORNAL BASICO</t>
        </is>
      </c>
      <c r="D462">
        <f>TRIM(MID('BD6'!E462,3,2))</f>
        <v/>
      </c>
      <c r="E462" s="33" t="inlineStr">
        <is>
          <t xml:space="preserve">  01 - 11 - 3</t>
        </is>
      </c>
      <c r="F462" s="32" t="n">
        <v>45919</v>
      </c>
      <c r="G462">
        <f>IF(MID(BD[[#This Row],[Suc - Tipo - Nro]],8,2)="11",LEFT(BD[[#This Row],[REGIMEN]], 1) &amp; LEFT(RIGHT(BD[[#This Row],[REGIMEN]], LEN(BD[[#This Row],[REGIMEN]]) - FIND(" ", BD[[#This Row],[REGIMEN]])), 1),"")</f>
        <v/>
      </c>
      <c r="H462">
        <f>IF(MID(BD[[#This Row],[Suc - Tipo - Nro]],8,2)="11",TRIM(RIGHT(SUBSTITUTE(BD[[#This Row],[Glosa / Proveedor]]," ",REPT(" ",LEN(BD[[#This Row],[Glosa / Proveedor]]))),LEN(BD[[#This Row],[Glosa / Proveedor]])*2)),"")</f>
        <v/>
      </c>
      <c r="I462" s="31" t="inlineStr">
        <is>
          <t>Generacion de Planilla Normal OBRERO CONTRATADO</t>
        </is>
      </c>
      <c r="J462" s="38" t="n">
        <v>90</v>
      </c>
      <c r="K462" s="22">
        <f>IF('BD6'!J462=90,"AGUA",IF('BD6'!J462=91,"ALCANTARILLADO",IF('BD6'!J462=93,"ALCANTARILLADO",IF('BD6'!J462=95,"ADMIN",IF('BD6'!J462=96,"COMERCIAL","G_Finan")))))</f>
        <v/>
      </c>
      <c r="L462" s="49" t="n">
        <v>930</v>
      </c>
      <c r="M462" s="37" t="n"/>
      <c r="N462" s="51" t="n"/>
      <c r="O462" s="51" t="n"/>
    </row>
    <row r="463">
      <c r="A463" s="42">
        <f>IFERROR(VLOOKUP(BD[[#This Row],[BK]],DICT[[EEFF]:[Ppto]],2,FALSE),"No Encontrado")</f>
        <v/>
      </c>
      <c r="B463">
        <f>MID(BD[[#This Row],[SUC]],2,1)&amp;"-"&amp;BD[[#This Row],[CC]]&amp;"-"&amp;BD[[#This Row],[REGI_RES]]&amp;"-"&amp;MID(BD[[#This Row],[CTA]],1,9)</f>
        <v/>
      </c>
      <c r="C463" t="inlineStr">
        <is>
          <t>621120000 - JORNAL BASICO</t>
        </is>
      </c>
      <c r="D463">
        <f>TRIM(MID('BD6'!E463,3,2))</f>
        <v/>
      </c>
      <c r="E463" s="33" t="inlineStr">
        <is>
          <t xml:space="preserve">  01 - 11 - 3</t>
        </is>
      </c>
      <c r="F463" s="32" t="n">
        <v>45919</v>
      </c>
      <c r="G463">
        <f>IF(MID(BD[[#This Row],[Suc - Tipo - Nro]],8,2)="11",LEFT(BD[[#This Row],[REGIMEN]], 1) &amp; LEFT(RIGHT(BD[[#This Row],[REGIMEN]], LEN(BD[[#This Row],[REGIMEN]]) - FIND(" ", BD[[#This Row],[REGIMEN]])), 1),"")</f>
        <v/>
      </c>
      <c r="H463">
        <f>IF(MID(BD[[#This Row],[Suc - Tipo - Nro]],8,2)="11",TRIM(RIGHT(SUBSTITUTE(BD[[#This Row],[Glosa / Proveedor]]," ",REPT(" ",LEN(BD[[#This Row],[Glosa / Proveedor]]))),LEN(BD[[#This Row],[Glosa / Proveedor]])*2)),"")</f>
        <v/>
      </c>
      <c r="I463" s="31" t="inlineStr">
        <is>
          <t>Generacion de Planilla Normal OBRERO CONTRATADO</t>
        </is>
      </c>
      <c r="J463" s="38" t="n">
        <v>96</v>
      </c>
      <c r="K463" s="22">
        <f>IF('BD6'!J463=90,"AGUA",IF('BD6'!J463=91,"ALCANTARILLADO",IF('BD6'!J463=93,"ALCANTARILLADO",IF('BD6'!J463=95,"ADMIN",IF('BD6'!J463=96,"COMERCIAL","G_Finan")))))</f>
        <v/>
      </c>
      <c r="L463" s="49" t="n">
        <v>1860</v>
      </c>
      <c r="M463" s="37" t="n"/>
      <c r="N463" s="51" t="n"/>
      <c r="O463" s="51" t="n"/>
    </row>
    <row r="464">
      <c r="A464" s="42">
        <f>IFERROR(VLOOKUP(BD[[#This Row],[BK]],DICT[[EEFF]:[Ppto]],2,FALSE),"No Encontrado")</f>
        <v/>
      </c>
      <c r="B464">
        <f>MID(BD[[#This Row],[SUC]],2,1)&amp;"-"&amp;BD[[#This Row],[CC]]&amp;"-"&amp;BD[[#This Row],[REGI_RES]]&amp;"-"&amp;MID(BD[[#This Row],[CTA]],1,9)</f>
        <v/>
      </c>
      <c r="C464" t="inlineStr">
        <is>
          <t>621120000 - JORNAL BASICO</t>
        </is>
      </c>
      <c r="D464">
        <f>TRIM(MID('BD6'!E464,3,2))</f>
        <v/>
      </c>
      <c r="E464" s="33" t="inlineStr">
        <is>
          <t xml:space="preserve">  01 - 11 - 3</t>
        </is>
      </c>
      <c r="F464" s="32" t="n">
        <v>45919</v>
      </c>
      <c r="G464">
        <f>IF(MID(BD[[#This Row],[Suc - Tipo - Nro]],8,2)="11",LEFT(BD[[#This Row],[REGIMEN]], 1) &amp; LEFT(RIGHT(BD[[#This Row],[REGIMEN]], LEN(BD[[#This Row],[REGIMEN]]) - FIND(" ", BD[[#This Row],[REGIMEN]])), 1),"")</f>
        <v/>
      </c>
      <c r="H464">
        <f>IF(MID(BD[[#This Row],[Suc - Tipo - Nro]],8,2)="11",TRIM(RIGHT(SUBSTITUTE(BD[[#This Row],[Glosa / Proveedor]]," ",REPT(" ",LEN(BD[[#This Row],[Glosa / Proveedor]]))),LEN(BD[[#This Row],[Glosa / Proveedor]])*2)),"")</f>
        <v/>
      </c>
      <c r="I464" s="31" t="inlineStr">
        <is>
          <t>Generacion de Planilla Normal OBRERO CONTRATADO</t>
        </is>
      </c>
      <c r="J464" s="38" t="n">
        <v>90</v>
      </c>
      <c r="K464" s="22">
        <f>IF('BD6'!J464=90,"AGUA",IF('BD6'!J464=91,"ALCANTARILLADO",IF('BD6'!J464=93,"ALCANTARILLADO",IF('BD6'!J464=95,"ADMIN",IF('BD6'!J464=96,"COMERCIAL","G_Finan")))))</f>
        <v/>
      </c>
      <c r="L464" s="49" t="n">
        <v>120</v>
      </c>
      <c r="M464" s="37" t="n"/>
      <c r="N464" s="51" t="n"/>
      <c r="O464" s="51" t="n"/>
    </row>
    <row r="465">
      <c r="A465" s="42">
        <f>IFERROR(VLOOKUP(BD[[#This Row],[BK]],DICT[[EEFF]:[Ppto]],2,FALSE),"No Encontrado")</f>
        <v/>
      </c>
      <c r="B465">
        <f>MID(BD[[#This Row],[SUC]],2,1)&amp;"-"&amp;BD[[#This Row],[CC]]&amp;"-"&amp;BD[[#This Row],[REGI_RES]]&amp;"-"&amp;MID(BD[[#This Row],[CTA]],1,9)</f>
        <v/>
      </c>
      <c r="C465" t="inlineStr">
        <is>
          <t>621120000 - JORNAL BASICO</t>
        </is>
      </c>
      <c r="D465">
        <f>TRIM(MID('BD6'!E465,3,2))</f>
        <v/>
      </c>
      <c r="E465" s="33" t="inlineStr">
        <is>
          <t xml:space="preserve">  01 - 11 - 3</t>
        </is>
      </c>
      <c r="F465" s="32" t="n">
        <v>45919</v>
      </c>
      <c r="G465">
        <f>IF(MID(BD[[#This Row],[Suc - Tipo - Nro]],8,2)="11",LEFT(BD[[#This Row],[REGIMEN]], 1) &amp; LEFT(RIGHT(BD[[#This Row],[REGIMEN]], LEN(BD[[#This Row],[REGIMEN]]) - FIND(" ", BD[[#This Row],[REGIMEN]])), 1),"")</f>
        <v/>
      </c>
      <c r="H465">
        <f>IF(MID(BD[[#This Row],[Suc - Tipo - Nro]],8,2)="11",TRIM(RIGHT(SUBSTITUTE(BD[[#This Row],[Glosa / Proveedor]]," ",REPT(" ",LEN(BD[[#This Row],[Glosa / Proveedor]]))),LEN(BD[[#This Row],[Glosa / Proveedor]])*2)),"")</f>
        <v/>
      </c>
      <c r="I465" s="31" t="inlineStr">
        <is>
          <t>Generacion de Planilla Normal OBRERO CONTRATADO</t>
        </is>
      </c>
      <c r="J465" s="38" t="n">
        <v>90</v>
      </c>
      <c r="K465" s="22">
        <f>IF('BD6'!J465=90,"AGUA",IF('BD6'!J465=91,"ALCANTARILLADO",IF('BD6'!J465=93,"ALCANTARILLADO",IF('BD6'!J465=95,"ADMIN",IF('BD6'!J465=96,"COMERCIAL","G_Finan")))))</f>
        <v/>
      </c>
      <c r="L465" s="49" t="n">
        <v>930</v>
      </c>
      <c r="M465" s="37" t="n"/>
      <c r="N465" s="51" t="n"/>
      <c r="O465" s="51" t="n"/>
    </row>
    <row r="466">
      <c r="A466" s="10">
        <f>IFERROR(VLOOKUP(BD[[#This Row],[BK]],DICT[[EEFF]:[Ppto]],2,FALSE),"No Encontrado")</f>
        <v/>
      </c>
      <c r="B466" s="54">
        <f>MID(BD[[#This Row],[SUC]],2,1)&amp;"-"&amp;BD[[#This Row],[CC]]&amp;"-"&amp;BD[[#This Row],[REGI_RES]]&amp;"-"&amp;MID(BD[[#This Row],[CTA]],1,9)</f>
        <v/>
      </c>
      <c r="C466" t="inlineStr">
        <is>
          <t>621120000 - JORNAL BASICO</t>
        </is>
      </c>
      <c r="D466" s="54">
        <f>TRIM(MID('BD6'!E466,3,2))</f>
        <v/>
      </c>
      <c r="E466" s="33" t="inlineStr">
        <is>
          <t xml:space="preserve">  01 - 11 - 3</t>
        </is>
      </c>
      <c r="F466" s="34" t="n">
        <v>45919</v>
      </c>
      <c r="G466" s="54">
        <f>IF(MID(BD[[#This Row],[Suc - Tipo - Nro]],8,2)="11",LEFT(BD[[#This Row],[REGIMEN]], 1) &amp; LEFT(RIGHT(BD[[#This Row],[REGIMEN]], LEN(BD[[#This Row],[REGIMEN]]) - FIND(" ", BD[[#This Row],[REGIMEN]])), 1),"")</f>
        <v/>
      </c>
      <c r="H466" s="54">
        <f>IF(MID(BD[[#This Row],[Suc - Tipo - Nro]],8,2)="11",TRIM(RIGHT(SUBSTITUTE(BD[[#This Row],[Glosa / Proveedor]]," ",REPT(" ",LEN(BD[[#This Row],[Glosa / Proveedor]]))),LEN(BD[[#This Row],[Glosa / Proveedor]])*2)),"")</f>
        <v/>
      </c>
      <c r="I466" s="33" t="inlineStr">
        <is>
          <t>Generacion de Planilla Normal OBRERO CONTRATADO</t>
        </is>
      </c>
      <c r="J466" s="35" t="n">
        <v>95</v>
      </c>
      <c r="K466" s="36">
        <f>IF('BD6'!J466=90,"AGUA",IF('BD6'!J466=91,"ALCANTARILLADO",IF('BD6'!J466=93,"ALCANTARILLADO",IF('BD6'!J466=95,"ADMIN",IF('BD6'!J466=96,"COMERCIAL","G_Finan")))))</f>
        <v/>
      </c>
      <c r="L466" s="40" t="n">
        <v>930</v>
      </c>
      <c r="M466" s="37" t="n"/>
      <c r="N466" s="51" t="n"/>
      <c r="O466" s="51" t="n"/>
    </row>
    <row r="467">
      <c r="A467">
        <f>IFERROR(VLOOKUP(BD[[#This Row],[BK]],DICT[[EEFF]:[Ppto]],2,FALSE),"No Encontrado")</f>
        <v/>
      </c>
      <c r="B467">
        <f>MID(BD[[#This Row],[SUC]],2,1)&amp;"-"&amp;BD[[#This Row],[CC]]&amp;"-"&amp;BD[[#This Row],[REGI_RES]]&amp;"-"&amp;MID(BD[[#This Row],[CTA]],1,9)</f>
        <v/>
      </c>
      <c r="C467" t="inlineStr">
        <is>
          <t>621120000 - JORNAL BASICO</t>
        </is>
      </c>
      <c r="D467">
        <f>TRIM(MID('BD6'!E467,3,2))</f>
        <v/>
      </c>
      <c r="E467" s="33" t="inlineStr">
        <is>
          <t xml:space="preserve">  01 - 11 - 3</t>
        </is>
      </c>
      <c r="F467" s="32" t="n">
        <v>45919</v>
      </c>
      <c r="G467">
        <f>IF(MID(BD[[#This Row],[Suc - Tipo - Nro]],8,2)="11",LEFT(BD[[#This Row],[REGIMEN]], 1) &amp; LEFT(RIGHT(BD[[#This Row],[REGIMEN]], LEN(BD[[#This Row],[REGIMEN]]) - FIND(" ", BD[[#This Row],[REGIMEN]])), 1),"")</f>
        <v/>
      </c>
      <c r="H467">
        <f>IF(MID(BD[[#This Row],[Suc - Tipo - Nro]],8,2)="11",TRIM(RIGHT(SUBSTITUTE(BD[[#This Row],[Glosa / Proveedor]]," ",REPT(" ",LEN(BD[[#This Row],[Glosa / Proveedor]]))),LEN(BD[[#This Row],[Glosa / Proveedor]])*2)),"")</f>
        <v/>
      </c>
      <c r="I467" s="31" t="inlineStr">
        <is>
          <t>Generacion de Planilla Normal OBRERO CONTRATADO</t>
        </is>
      </c>
      <c r="J467" s="38" t="n">
        <v>90</v>
      </c>
      <c r="K467" s="22">
        <f>IF('BD6'!J467=90,"AGUA",IF('BD6'!J467=91,"ALCANTARILLADO",IF('BD6'!J467=93,"ALCANTARILLADO",IF('BD6'!J467=95,"ADMIN",IF('BD6'!J467=96,"COMERCIAL","G_Finan")))))</f>
        <v/>
      </c>
      <c r="L467" s="49" t="n">
        <v>2790</v>
      </c>
      <c r="M467" s="37" t="n"/>
      <c r="N467" s="51" t="n"/>
      <c r="O467" s="51" t="n"/>
    </row>
    <row r="468">
      <c r="A468" s="39">
        <f>IFERROR(VLOOKUP(BD[[#This Row],[BK]],DICT[[EEFF]:[Ppto]],2,FALSE),"No Encontrado")</f>
        <v/>
      </c>
      <c r="B468">
        <f>MID(BD[[#This Row],[SUC]],2,1)&amp;"-"&amp;BD[[#This Row],[CC]]&amp;"-"&amp;BD[[#This Row],[REGI_RES]]&amp;"-"&amp;MID(BD[[#This Row],[CTA]],1,9)</f>
        <v/>
      </c>
      <c r="C468" t="inlineStr">
        <is>
          <t>621120000 - JORNAL BASICO</t>
        </is>
      </c>
      <c r="D468">
        <f>TRIM(MID('BD6'!E468,3,2))</f>
        <v/>
      </c>
      <c r="E468" s="33" t="inlineStr">
        <is>
          <t xml:space="preserve">  01 - 11 - 3</t>
        </is>
      </c>
      <c r="F468" s="34" t="n">
        <v>45919</v>
      </c>
      <c r="G468">
        <f>IF(MID(BD[[#This Row],[Suc - Tipo - Nro]],8,2)="11",LEFT(BD[[#This Row],[REGIMEN]], 1) &amp; LEFT(RIGHT(BD[[#This Row],[REGIMEN]], LEN(BD[[#This Row],[REGIMEN]]) - FIND(" ", BD[[#This Row],[REGIMEN]])), 1),"")</f>
        <v/>
      </c>
      <c r="H468">
        <f>IF(MID(BD[[#This Row],[Suc - Tipo - Nro]],8,2)="11",TRIM(RIGHT(SUBSTITUTE(BD[[#This Row],[Glosa / Proveedor]]," ",REPT(" ",LEN(BD[[#This Row],[Glosa / Proveedor]]))),LEN(BD[[#This Row],[Glosa / Proveedor]])*2)),"")</f>
        <v/>
      </c>
      <c r="I468" s="33" t="inlineStr">
        <is>
          <t>Generacion de Planilla Normal OBRERO CONTRATADO</t>
        </is>
      </c>
      <c r="J468" s="35" t="n">
        <v>96</v>
      </c>
      <c r="K468" s="22">
        <f>IF('BD6'!J468=90,"AGUA",IF('BD6'!J468=91,"ALCANTARILLADO",IF('BD6'!J468=93,"ALCANTARILLADO",IF('BD6'!J468=95,"ADMIN",IF('BD6'!J468=96,"COMERCIAL","G_Finan")))))</f>
        <v/>
      </c>
      <c r="L468" s="49" t="n">
        <v>3720</v>
      </c>
      <c r="M468" s="37" t="n"/>
      <c r="N468" s="51" t="n"/>
      <c r="O468" s="51" t="n"/>
    </row>
    <row r="469">
      <c r="A469" s="10">
        <f>IFERROR(VLOOKUP(BD[[#This Row],[BK]],DICT[[EEFF]:[Ppto]],2,FALSE),"No Encontrado")</f>
        <v/>
      </c>
      <c r="B469" s="54">
        <f>MID(BD[[#This Row],[SUC]],2,1)&amp;"-"&amp;BD[[#This Row],[CC]]&amp;"-"&amp;BD[[#This Row],[REGI_RES]]&amp;"-"&amp;MID(BD[[#This Row],[CTA]],1,9)</f>
        <v/>
      </c>
      <c r="C469" t="inlineStr">
        <is>
          <t>621120000 - JORNAL BASICO</t>
        </is>
      </c>
      <c r="D469" s="54">
        <f>TRIM(MID('BD6'!E469,3,2))</f>
        <v/>
      </c>
      <c r="E469" s="33" t="inlineStr">
        <is>
          <t xml:space="preserve">  01 - 11 - 3</t>
        </is>
      </c>
      <c r="F469" s="34" t="n">
        <v>45919</v>
      </c>
      <c r="G469" s="54">
        <f>IF(MID(BD[[#This Row],[Suc - Tipo - Nro]],8,2)="11",LEFT(BD[[#This Row],[REGIMEN]], 1) &amp; LEFT(RIGHT(BD[[#This Row],[REGIMEN]], LEN(BD[[#This Row],[REGIMEN]]) - FIND(" ", BD[[#This Row],[REGIMEN]])), 1),"")</f>
        <v/>
      </c>
      <c r="H469" s="54">
        <f>IF(MID(BD[[#This Row],[Suc - Tipo - Nro]],8,2)="11",TRIM(RIGHT(SUBSTITUTE(BD[[#This Row],[Glosa / Proveedor]]," ",REPT(" ",LEN(BD[[#This Row],[Glosa / Proveedor]]))),LEN(BD[[#This Row],[Glosa / Proveedor]])*2)),"")</f>
        <v/>
      </c>
      <c r="I469" s="33" t="inlineStr">
        <is>
          <t>Generacion de Planilla Normal OBRERO CONTRATADO</t>
        </is>
      </c>
      <c r="J469" s="35" t="n">
        <v>90</v>
      </c>
      <c r="K469" s="36">
        <f>IF('BD6'!J469=90,"AGUA",IF('BD6'!J469=91,"ALCANTARILLADO",IF('BD6'!J469=93,"ALCANTARILLADO",IF('BD6'!J469=95,"ADMIN",IF('BD6'!J469=96,"COMERCIAL","G_Finan")))))</f>
        <v/>
      </c>
      <c r="L469" s="40" t="n">
        <v>5580</v>
      </c>
      <c r="M469" s="37" t="n"/>
      <c r="N469" s="51" t="n"/>
      <c r="O469" s="51" t="n"/>
    </row>
    <row r="470">
      <c r="A470" s="42">
        <f>IFERROR(VLOOKUP(BD[[#This Row],[BK]],DICT[[EEFF]:[Ppto]],2,FALSE),"No Encontrado")</f>
        <v/>
      </c>
      <c r="B470">
        <f>MID(BD[[#This Row],[SUC]],2,1)&amp;"-"&amp;BD[[#This Row],[CC]]&amp;"-"&amp;BD[[#This Row],[REGI_RES]]&amp;"-"&amp;MID(BD[[#This Row],[CTA]],1,9)</f>
        <v/>
      </c>
      <c r="C470" t="inlineStr">
        <is>
          <t>621120000 - JORNAL BASICO</t>
        </is>
      </c>
      <c r="D470">
        <f>TRIM(MID('BD6'!E470,3,2))</f>
        <v/>
      </c>
      <c r="E470" s="33" t="inlineStr">
        <is>
          <t xml:space="preserve">  01 - 11 - 4</t>
        </is>
      </c>
      <c r="F470" s="32" t="n">
        <v>45919</v>
      </c>
      <c r="G470">
        <f>IF(MID(BD[[#This Row],[Suc - Tipo - Nro]],8,2)="11",LEFT(BD[[#This Row],[REGIMEN]], 1) &amp; LEFT(RIGHT(BD[[#This Row],[REGIMEN]], LEN(BD[[#This Row],[REGIMEN]]) - FIND(" ", BD[[#This Row],[REGIMEN]])), 1),"")</f>
        <v/>
      </c>
      <c r="H470">
        <f>IF(MID(BD[[#This Row],[Suc - Tipo - Nro]],8,2)="11",TRIM(RIGHT(SUBSTITUTE(BD[[#This Row],[Glosa / Proveedor]]," ",REPT(" ",LEN(BD[[#This Row],[Glosa / Proveedor]]))),LEN(BD[[#This Row],[Glosa / Proveedor]])*2)),"")</f>
        <v/>
      </c>
      <c r="I470" s="31" t="inlineStr">
        <is>
          <t>Generacion de Planilla Normal OBRERO ESTABLE</t>
        </is>
      </c>
      <c r="J470" s="38" t="n">
        <v>90</v>
      </c>
      <c r="K470" s="22">
        <f>IF('BD6'!J470=90,"AGUA",IF('BD6'!J470=91,"ALCANTARILLADO",IF('BD6'!J470=93,"ALCANTARILLADO",IF('BD6'!J470=95,"ADMIN",IF('BD6'!J470=96,"COMERCIAL","G_Finan")))))</f>
        <v/>
      </c>
      <c r="L470" s="49" t="n">
        <v>3240</v>
      </c>
      <c r="M470" s="37" t="n"/>
      <c r="N470" s="51" t="n"/>
      <c r="O470" s="51" t="n"/>
    </row>
    <row r="471">
      <c r="A471">
        <f>IFERROR(VLOOKUP(BD[[#This Row],[BK]],DICT[[EEFF]:[Ppto]],2,FALSE),"No Encontrado")</f>
        <v/>
      </c>
      <c r="B471">
        <f>MID(BD[[#This Row],[SUC]],2,1)&amp;"-"&amp;BD[[#This Row],[CC]]&amp;"-"&amp;BD[[#This Row],[REGI_RES]]&amp;"-"&amp;MID(BD[[#This Row],[CTA]],1,9)</f>
        <v/>
      </c>
      <c r="C471" t="inlineStr">
        <is>
          <t>621120000 - JORNAL BASICO</t>
        </is>
      </c>
      <c r="D471">
        <f>TRIM(MID('BD6'!E471,3,2))</f>
        <v/>
      </c>
      <c r="E471" s="33" t="inlineStr">
        <is>
          <t xml:space="preserve">  01 - 11 - 4</t>
        </is>
      </c>
      <c r="F471" s="32" t="n">
        <v>45919</v>
      </c>
      <c r="G471">
        <f>IF(MID(BD[[#This Row],[Suc - Tipo - Nro]],8,2)="11",LEFT(BD[[#This Row],[REGIMEN]], 1) &amp; LEFT(RIGHT(BD[[#This Row],[REGIMEN]], LEN(BD[[#This Row],[REGIMEN]]) - FIND(" ", BD[[#This Row],[REGIMEN]])), 1),"")</f>
        <v/>
      </c>
      <c r="H471">
        <f>IF(MID(BD[[#This Row],[Suc - Tipo - Nro]],8,2)="11",TRIM(RIGHT(SUBSTITUTE(BD[[#This Row],[Glosa / Proveedor]]," ",REPT(" ",LEN(BD[[#This Row],[Glosa / Proveedor]]))),LEN(BD[[#This Row],[Glosa / Proveedor]])*2)),"")</f>
        <v/>
      </c>
      <c r="I471" s="31" t="inlineStr">
        <is>
          <t>Generacion de Planilla Normal OBRERO ESTABLE</t>
        </is>
      </c>
      <c r="J471" s="38" t="n">
        <v>90</v>
      </c>
      <c r="K471" s="22">
        <f>IF('BD6'!J471=90,"AGUA",IF('BD6'!J471=91,"ALCANTARILLADO",IF('BD6'!J471=93,"ALCANTARILLADO",IF('BD6'!J471=95,"ADMIN",IF('BD6'!J471=96,"COMERCIAL","G_Finan")))))</f>
        <v/>
      </c>
      <c r="L471" s="49" t="n">
        <v>772</v>
      </c>
      <c r="M471" s="37" t="n"/>
      <c r="N471" s="51" t="n"/>
      <c r="O471" s="51" t="n"/>
    </row>
    <row r="472">
      <c r="A472" s="10">
        <f>IFERROR(VLOOKUP(BD[[#This Row],[BK]],DICT[[EEFF]:[Ppto]],2,FALSE),"No Encontrado")</f>
        <v/>
      </c>
      <c r="B472" s="54">
        <f>MID(BD[[#This Row],[SUC]],2,1)&amp;"-"&amp;BD[[#This Row],[CC]]&amp;"-"&amp;BD[[#This Row],[REGI_RES]]&amp;"-"&amp;MID(BD[[#This Row],[CTA]],1,9)</f>
        <v/>
      </c>
      <c r="C472" t="inlineStr">
        <is>
          <t>621120000 - JORNAL BASICO</t>
        </is>
      </c>
      <c r="D472" s="54">
        <f>TRIM(MID('BD6'!E472,3,2))</f>
        <v/>
      </c>
      <c r="E472" s="33" t="inlineStr">
        <is>
          <t xml:space="preserve">  01 - 11 - 4</t>
        </is>
      </c>
      <c r="F472" s="34" t="n">
        <v>45919</v>
      </c>
      <c r="G472" s="54">
        <f>IF(MID(BD[[#This Row],[Suc - Tipo - Nro]],8,2)="11",LEFT(BD[[#This Row],[REGIMEN]], 1) &amp; LEFT(RIGHT(BD[[#This Row],[REGIMEN]], LEN(BD[[#This Row],[REGIMEN]]) - FIND(" ", BD[[#This Row],[REGIMEN]])), 1),"")</f>
        <v/>
      </c>
      <c r="H472" s="54">
        <f>IF(MID(BD[[#This Row],[Suc - Tipo - Nro]],8,2)="11",TRIM(RIGHT(SUBSTITUTE(BD[[#This Row],[Glosa / Proveedor]]," ",REPT(" ",LEN(BD[[#This Row],[Glosa / Proveedor]]))),LEN(BD[[#This Row],[Glosa / Proveedor]])*2)),"")</f>
        <v/>
      </c>
      <c r="I472" s="33" t="inlineStr">
        <is>
          <t>Generacion de Planilla Normal OBRERO ESTABLE</t>
        </is>
      </c>
      <c r="J472" s="35" t="n">
        <v>90</v>
      </c>
      <c r="K472" s="36">
        <f>IF('BD6'!J472=90,"AGUA",IF('BD6'!J472=91,"ALCANTARILLADO",IF('BD6'!J472=93,"ALCANTARILLADO",IF('BD6'!J472=95,"ADMIN",IF('BD6'!J472=96,"COMERCIAL","G_Finan")))))</f>
        <v/>
      </c>
      <c r="L472" s="40" t="n">
        <v>1474</v>
      </c>
      <c r="M472" s="37" t="n"/>
      <c r="N472" s="51" t="n"/>
      <c r="O472" s="51" t="n"/>
    </row>
    <row r="473">
      <c r="A473" s="10">
        <f>IFERROR(VLOOKUP(BD[[#This Row],[BK]],DICT[[EEFF]:[Ppto]],2,FALSE),"No Encontrado")</f>
        <v/>
      </c>
      <c r="B473" s="54">
        <f>MID(BD[[#This Row],[SUC]],2,1)&amp;"-"&amp;BD[[#This Row],[CC]]&amp;"-"&amp;BD[[#This Row],[REGI_RES]]&amp;"-"&amp;MID(BD[[#This Row],[CTA]],1,9)</f>
        <v/>
      </c>
      <c r="C473" t="inlineStr">
        <is>
          <t>621120000 - JORNAL BASICO</t>
        </is>
      </c>
      <c r="D473" s="54">
        <f>TRIM(MID('BD6'!E473,3,2))</f>
        <v/>
      </c>
      <c r="E473" s="33" t="inlineStr">
        <is>
          <t xml:space="preserve">  01 - 11 - 4</t>
        </is>
      </c>
      <c r="F473" s="34" t="n">
        <v>45919</v>
      </c>
      <c r="G473" s="54">
        <f>IF(MID(BD[[#This Row],[Suc - Tipo - Nro]],8,2)="11",LEFT(BD[[#This Row],[REGIMEN]], 1) &amp; LEFT(RIGHT(BD[[#This Row],[REGIMEN]], LEN(BD[[#This Row],[REGIMEN]]) - FIND(" ", BD[[#This Row],[REGIMEN]])), 1),"")</f>
        <v/>
      </c>
      <c r="H473" s="54">
        <f>IF(MID(BD[[#This Row],[Suc - Tipo - Nro]],8,2)="11",TRIM(RIGHT(SUBSTITUTE(BD[[#This Row],[Glosa / Proveedor]]," ",REPT(" ",LEN(BD[[#This Row],[Glosa / Proveedor]]))),LEN(BD[[#This Row],[Glosa / Proveedor]])*2)),"")</f>
        <v/>
      </c>
      <c r="I473" s="33" t="inlineStr">
        <is>
          <t>Generacion de Planilla Normal OBRERO ESTABLE</t>
        </is>
      </c>
      <c r="J473" s="35" t="n">
        <v>90</v>
      </c>
      <c r="K473" s="36">
        <f>IF('BD6'!J473=90,"AGUA",IF('BD6'!J473=91,"ALCANTARILLADO",IF('BD6'!J473=93,"ALCANTARILLADO",IF('BD6'!J473=95,"ADMIN",IF('BD6'!J473=96,"COMERCIAL","G_Finan")))))</f>
        <v/>
      </c>
      <c r="L473" s="40" t="n">
        <v>772</v>
      </c>
      <c r="M473" s="37" t="n"/>
      <c r="N473" s="51" t="n"/>
      <c r="O473" s="51" t="n"/>
    </row>
    <row r="474">
      <c r="A474" s="42">
        <f>IFERROR(VLOOKUP(BD[[#This Row],[BK]],DICT[[EEFF]:[Ppto]],2,FALSE),"No Encontrado")</f>
        <v/>
      </c>
      <c r="B474">
        <f>MID(BD[[#This Row],[SUC]],2,1)&amp;"-"&amp;BD[[#This Row],[CC]]&amp;"-"&amp;BD[[#This Row],[REGI_RES]]&amp;"-"&amp;MID(BD[[#This Row],[CTA]],1,9)</f>
        <v/>
      </c>
      <c r="C474" t="inlineStr">
        <is>
          <t>621120000 - JORNAL BASICO</t>
        </is>
      </c>
      <c r="D474">
        <f>TRIM(MID('BD6'!E474,3,2))</f>
        <v/>
      </c>
      <c r="E474" s="33" t="inlineStr">
        <is>
          <t xml:space="preserve">  01 - 11 - 4</t>
        </is>
      </c>
      <c r="F474" s="32" t="n">
        <v>45919</v>
      </c>
      <c r="G474">
        <f>IF(MID(BD[[#This Row],[Suc - Tipo - Nro]],8,2)="11",LEFT(BD[[#This Row],[REGIMEN]], 1) &amp; LEFT(RIGHT(BD[[#This Row],[REGIMEN]], LEN(BD[[#This Row],[REGIMEN]]) - FIND(" ", BD[[#This Row],[REGIMEN]])), 1),"")</f>
        <v/>
      </c>
      <c r="H474">
        <f>IF(MID(BD[[#This Row],[Suc - Tipo - Nro]],8,2)="11",TRIM(RIGHT(SUBSTITUTE(BD[[#This Row],[Glosa / Proveedor]]," ",REPT(" ",LEN(BD[[#This Row],[Glosa / Proveedor]]))),LEN(BD[[#This Row],[Glosa / Proveedor]])*2)),"")</f>
        <v/>
      </c>
      <c r="I474" s="31" t="inlineStr">
        <is>
          <t>Generacion de Planilla Normal OBRERO ESTABLE</t>
        </is>
      </c>
      <c r="J474" s="38" t="n">
        <v>90</v>
      </c>
      <c r="K474" s="22">
        <f>IF('BD6'!J474=90,"AGUA",IF('BD6'!J474=91,"ALCANTARILLADO",IF('BD6'!J474=93,"ALCANTARILLADO",IF('BD6'!J474=95,"ADMIN",IF('BD6'!J474=96,"COMERCIAL","G_Finan")))))</f>
        <v/>
      </c>
      <c r="L474" s="49" t="n">
        <v>702</v>
      </c>
      <c r="M474" s="37" t="n"/>
      <c r="N474" s="51" t="n"/>
      <c r="O474" s="51" t="n"/>
    </row>
    <row r="475">
      <c r="A475" s="10">
        <f>IFERROR(VLOOKUP(BD[[#This Row],[BK]],DICT[[EEFF]:[Ppto]],2,FALSE),"No Encontrado")</f>
        <v/>
      </c>
      <c r="B475" s="54">
        <f>MID(BD[[#This Row],[SUC]],2,1)&amp;"-"&amp;BD[[#This Row],[CC]]&amp;"-"&amp;BD[[#This Row],[REGI_RES]]&amp;"-"&amp;MID(BD[[#This Row],[CTA]],1,9)</f>
        <v/>
      </c>
      <c r="C475" t="inlineStr">
        <is>
          <t>621120000 - JORNAL BASICO</t>
        </is>
      </c>
      <c r="D475" s="54">
        <f>TRIM(MID('BD6'!E475,3,2))</f>
        <v/>
      </c>
      <c r="E475" s="33" t="inlineStr">
        <is>
          <t xml:space="preserve">  01 - 11 - 4</t>
        </is>
      </c>
      <c r="F475" s="34" t="n">
        <v>45919</v>
      </c>
      <c r="G475" s="54">
        <f>IF(MID(BD[[#This Row],[Suc - Tipo - Nro]],8,2)="11",LEFT(BD[[#This Row],[REGIMEN]], 1) &amp; LEFT(RIGHT(BD[[#This Row],[REGIMEN]], LEN(BD[[#This Row],[REGIMEN]]) - FIND(" ", BD[[#This Row],[REGIMEN]])), 1),"")</f>
        <v/>
      </c>
      <c r="H475" s="54">
        <f>IF(MID(BD[[#This Row],[Suc - Tipo - Nro]],8,2)="11",TRIM(RIGHT(SUBSTITUTE(BD[[#This Row],[Glosa / Proveedor]]," ",REPT(" ",LEN(BD[[#This Row],[Glosa / Proveedor]]))),LEN(BD[[#This Row],[Glosa / Proveedor]])*2)),"")</f>
        <v/>
      </c>
      <c r="I475" s="33" t="inlineStr">
        <is>
          <t>Generacion de Planilla Normal OBRERO ESTABLE</t>
        </is>
      </c>
      <c r="J475" s="35" t="n">
        <v>90</v>
      </c>
      <c r="K475" s="36">
        <f>IF('BD6'!J475=90,"AGUA",IF('BD6'!J475=91,"ALCANTARILLADO",IF('BD6'!J475=93,"ALCANTARILLADO",IF('BD6'!J475=95,"ADMIN",IF('BD6'!J475=96,"COMERCIAL","G_Finan")))))</f>
        <v/>
      </c>
      <c r="L475" s="40" t="n">
        <v>2632</v>
      </c>
      <c r="M475" s="37" t="n"/>
      <c r="N475" s="51" t="n"/>
      <c r="O475" s="51" t="n"/>
    </row>
    <row r="476">
      <c r="A476" s="42">
        <f>IFERROR(VLOOKUP(BD[[#This Row],[BK]],DICT[[EEFF]:[Ppto]],2,FALSE),"No Encontrado")</f>
        <v/>
      </c>
      <c r="B476">
        <f>MID(BD[[#This Row],[SUC]],2,1)&amp;"-"&amp;BD[[#This Row],[CC]]&amp;"-"&amp;BD[[#This Row],[REGI_RES]]&amp;"-"&amp;MID(BD[[#This Row],[CTA]],1,9)</f>
        <v/>
      </c>
      <c r="C476" t="inlineStr">
        <is>
          <t>621120000 - JORNAL BASICO</t>
        </is>
      </c>
      <c r="D476">
        <f>TRIM(MID('BD6'!E476,3,2))</f>
        <v/>
      </c>
      <c r="E476" s="33" t="inlineStr">
        <is>
          <t xml:space="preserve">  01 - 11 - 4</t>
        </is>
      </c>
      <c r="F476" s="32" t="n">
        <v>45919</v>
      </c>
      <c r="G476">
        <f>IF(MID(BD[[#This Row],[Suc - Tipo - Nro]],8,2)="11",LEFT(BD[[#This Row],[REGIMEN]], 1) &amp; LEFT(RIGHT(BD[[#This Row],[REGIMEN]], LEN(BD[[#This Row],[REGIMEN]]) - FIND(" ", BD[[#This Row],[REGIMEN]])), 1),"")</f>
        <v/>
      </c>
      <c r="H476">
        <f>IF(MID(BD[[#This Row],[Suc - Tipo - Nro]],8,2)="11",TRIM(RIGHT(SUBSTITUTE(BD[[#This Row],[Glosa / Proveedor]]," ",REPT(" ",LEN(BD[[#This Row],[Glosa / Proveedor]]))),LEN(BD[[#This Row],[Glosa / Proveedor]])*2)),"")</f>
        <v/>
      </c>
      <c r="I476" s="31" t="inlineStr">
        <is>
          <t>Generacion de Planilla Normal OBRERO ESTABLE</t>
        </is>
      </c>
      <c r="J476" s="38" t="n">
        <v>90</v>
      </c>
      <c r="K476" s="22">
        <f>IF('BD6'!J476=90,"AGUA",IF('BD6'!J476=91,"ALCANTARILLADO",IF('BD6'!J476=93,"ALCANTARILLADO",IF('BD6'!J476=95,"ADMIN",IF('BD6'!J476=96,"COMERCIAL","G_Finan")))))</f>
        <v/>
      </c>
      <c r="L476" s="49" t="n">
        <v>2334</v>
      </c>
      <c r="M476" s="37" t="n"/>
      <c r="N476" s="51" t="n"/>
      <c r="O476" s="51" t="n"/>
    </row>
    <row r="477">
      <c r="A477" s="42">
        <f>IFERROR(VLOOKUP(BD[[#This Row],[BK]],DICT[[EEFF]:[Ppto]],2,FALSE),"No Encontrado")</f>
        <v/>
      </c>
      <c r="B477">
        <f>MID(BD[[#This Row],[SUC]],2,1)&amp;"-"&amp;BD[[#This Row],[CC]]&amp;"-"&amp;BD[[#This Row],[REGI_RES]]&amp;"-"&amp;MID(BD[[#This Row],[CTA]],1,9)</f>
        <v/>
      </c>
      <c r="C477" t="inlineStr">
        <is>
          <t>621120000 - JORNAL BASICO</t>
        </is>
      </c>
      <c r="D477">
        <f>TRIM(MID('BD6'!E477,3,2))</f>
        <v/>
      </c>
      <c r="E477" s="33" t="inlineStr">
        <is>
          <t xml:space="preserve">  01 - 11 - 4</t>
        </is>
      </c>
      <c r="F477" s="32" t="n">
        <v>45919</v>
      </c>
      <c r="G477">
        <f>IF(MID(BD[[#This Row],[Suc - Tipo - Nro]],8,2)="11",LEFT(BD[[#This Row],[REGIMEN]], 1) &amp; LEFT(RIGHT(BD[[#This Row],[REGIMEN]], LEN(BD[[#This Row],[REGIMEN]]) - FIND(" ", BD[[#This Row],[REGIMEN]])), 1),"")</f>
        <v/>
      </c>
      <c r="H477">
        <f>IF(MID(BD[[#This Row],[Suc - Tipo - Nro]],8,2)="11",TRIM(RIGHT(SUBSTITUTE(BD[[#This Row],[Glosa / Proveedor]]," ",REPT(" ",LEN(BD[[#This Row],[Glosa / Proveedor]]))),LEN(BD[[#This Row],[Glosa / Proveedor]])*2)),"")</f>
        <v/>
      </c>
      <c r="I477" s="31" t="inlineStr">
        <is>
          <t>Generacion de Planilla Normal OBRERO ESTABLE</t>
        </is>
      </c>
      <c r="J477" s="38" t="n">
        <v>90</v>
      </c>
      <c r="K477" s="22">
        <f>IF('BD6'!J477=90,"AGUA",IF('BD6'!J477=91,"ALCANTARILLADO",IF('BD6'!J477=93,"ALCANTARILLADO",IF('BD6'!J477=95,"ADMIN",IF('BD6'!J477=96,"COMERCIAL","G_Finan")))))</f>
        <v/>
      </c>
      <c r="L477" s="49" t="n">
        <v>702</v>
      </c>
      <c r="M477" s="37" t="n"/>
      <c r="N477" s="51" t="n"/>
      <c r="O477" s="51" t="n"/>
    </row>
    <row r="478">
      <c r="A478" s="42">
        <f>IFERROR(VLOOKUP(BD[[#This Row],[BK]],DICT[[EEFF]:[Ppto]],2,FALSE),"No Encontrado")</f>
        <v/>
      </c>
      <c r="B478">
        <f>MID(BD[[#This Row],[SUC]],2,1)&amp;"-"&amp;BD[[#This Row],[CC]]&amp;"-"&amp;BD[[#This Row],[REGI_RES]]&amp;"-"&amp;MID(BD[[#This Row],[CTA]],1,9)</f>
        <v/>
      </c>
      <c r="C478" t="inlineStr">
        <is>
          <t>621120000 - JORNAL BASICO</t>
        </is>
      </c>
      <c r="D478">
        <f>TRIM(MID('BD6'!E478,3,2))</f>
        <v/>
      </c>
      <c r="E478" s="33" t="inlineStr">
        <is>
          <t xml:space="preserve">  01 - 11 - 4</t>
        </is>
      </c>
      <c r="F478" s="32" t="n">
        <v>45919</v>
      </c>
      <c r="G478">
        <f>IF(MID(BD[[#This Row],[Suc - Tipo - Nro]],8,2)="11",LEFT(BD[[#This Row],[REGIMEN]], 1) &amp; LEFT(RIGHT(BD[[#This Row],[REGIMEN]], LEN(BD[[#This Row],[REGIMEN]]) - FIND(" ", BD[[#This Row],[REGIMEN]])), 1),"")</f>
        <v/>
      </c>
      <c r="H478">
        <f>IF(MID(BD[[#This Row],[Suc - Tipo - Nro]],8,2)="11",TRIM(RIGHT(SUBSTITUTE(BD[[#This Row],[Glosa / Proveedor]]," ",REPT(" ",LEN(BD[[#This Row],[Glosa / Proveedor]]))),LEN(BD[[#This Row],[Glosa / Proveedor]])*2)),"")</f>
        <v/>
      </c>
      <c r="I478" s="31" t="inlineStr">
        <is>
          <t>Generacion de Planilla Normal OBRERO ESTABLE</t>
        </is>
      </c>
      <c r="J478" s="38" t="n">
        <v>90</v>
      </c>
      <c r="K478" s="22">
        <f>IF('BD6'!J478=90,"AGUA",IF('BD6'!J478=91,"ALCANTARILLADO",IF('BD6'!J478=93,"ALCANTARILLADO",IF('BD6'!J478=95,"ADMIN",IF('BD6'!J478=96,"COMERCIAL","G_Finan")))))</f>
        <v/>
      </c>
      <c r="L478" s="49" t="n">
        <v>26141</v>
      </c>
      <c r="M478" s="37" t="n"/>
      <c r="N478" s="51" t="n"/>
      <c r="O478" s="51" t="n"/>
    </row>
    <row r="479">
      <c r="A479" s="10">
        <f>IFERROR(VLOOKUP(BD[[#This Row],[BK]],DICT[[EEFF]:[Ppto]],2,FALSE),"No Encontrado")</f>
        <v/>
      </c>
      <c r="B479" s="54">
        <f>MID(BD[[#This Row],[SUC]],2,1)&amp;"-"&amp;BD[[#This Row],[CC]]&amp;"-"&amp;BD[[#This Row],[REGI_RES]]&amp;"-"&amp;MID(BD[[#This Row],[CTA]],1,9)</f>
        <v/>
      </c>
      <c r="C479" t="inlineStr">
        <is>
          <t>621120000 - JORNAL BASICO</t>
        </is>
      </c>
      <c r="D479" s="54">
        <f>TRIM(MID('BD6'!E479,3,2))</f>
        <v/>
      </c>
      <c r="E479" s="33" t="inlineStr">
        <is>
          <t xml:space="preserve">  01 - 11 - 4</t>
        </is>
      </c>
      <c r="F479" s="34" t="n">
        <v>45919</v>
      </c>
      <c r="G479" s="54">
        <f>IF(MID(BD[[#This Row],[Suc - Tipo - Nro]],8,2)="11",LEFT(BD[[#This Row],[REGIMEN]], 1) &amp; LEFT(RIGHT(BD[[#This Row],[REGIMEN]], LEN(BD[[#This Row],[REGIMEN]]) - FIND(" ", BD[[#This Row],[REGIMEN]])), 1),"")</f>
        <v/>
      </c>
      <c r="H479" s="54">
        <f>IF(MID(BD[[#This Row],[Suc - Tipo - Nro]],8,2)="11",TRIM(RIGHT(SUBSTITUTE(BD[[#This Row],[Glosa / Proveedor]]," ",REPT(" ",LEN(BD[[#This Row],[Glosa / Proveedor]]))),LEN(BD[[#This Row],[Glosa / Proveedor]])*2)),"")</f>
        <v/>
      </c>
      <c r="I479" s="33" t="inlineStr">
        <is>
          <t>Generacion de Planilla Normal OBRERO ESTABLE</t>
        </is>
      </c>
      <c r="J479" s="35" t="n">
        <v>90</v>
      </c>
      <c r="K479" s="36">
        <f>IF('BD6'!J479=90,"AGUA",IF('BD6'!J479=91,"ALCANTARILLADO",IF('BD6'!J479=93,"ALCANTARILLADO",IF('BD6'!J479=95,"ADMIN",IF('BD6'!J479=96,"COMERCIAL","G_Finan")))))</f>
        <v/>
      </c>
      <c r="L479" s="40" t="n">
        <v>3547</v>
      </c>
      <c r="M479" s="37" t="n"/>
      <c r="N479" s="51" t="n"/>
      <c r="O479" s="51" t="n"/>
    </row>
    <row r="480">
      <c r="A480" s="39">
        <f>IFERROR(VLOOKUP(BD[[#This Row],[BK]],DICT[[EEFF]:[Ppto]],2,FALSE),"No Encontrado")</f>
        <v/>
      </c>
      <c r="B480">
        <f>MID(BD[[#This Row],[SUC]],2,1)&amp;"-"&amp;BD[[#This Row],[CC]]&amp;"-"&amp;BD[[#This Row],[REGI_RES]]&amp;"-"&amp;MID(BD[[#This Row],[CTA]],1,9)</f>
        <v/>
      </c>
      <c r="C480" t="inlineStr">
        <is>
          <t>621120000 - JORNAL BASICO</t>
        </is>
      </c>
      <c r="D480">
        <f>TRIM(MID('BD6'!E480,3,2))</f>
        <v/>
      </c>
      <c r="E480" s="33" t="inlineStr">
        <is>
          <t xml:space="preserve">  01 - 11 - 4</t>
        </is>
      </c>
      <c r="F480" s="34" t="n">
        <v>45919</v>
      </c>
      <c r="G480">
        <f>IF(MID(BD[[#This Row],[Suc - Tipo - Nro]],8,2)="11",LEFT(BD[[#This Row],[REGIMEN]], 1) &amp; LEFT(RIGHT(BD[[#This Row],[REGIMEN]], LEN(BD[[#This Row],[REGIMEN]]) - FIND(" ", BD[[#This Row],[REGIMEN]])), 1),"")</f>
        <v/>
      </c>
      <c r="H480">
        <f>IF(MID(BD[[#This Row],[Suc - Tipo - Nro]],8,2)="11",TRIM(RIGHT(SUBSTITUTE(BD[[#This Row],[Glosa / Proveedor]]," ",REPT(" ",LEN(BD[[#This Row],[Glosa / Proveedor]]))),LEN(BD[[#This Row],[Glosa / Proveedor]])*2)),"")</f>
        <v/>
      </c>
      <c r="I480" s="33" t="inlineStr">
        <is>
          <t>Generacion de Planilla Normal OBRERO ESTABLE</t>
        </is>
      </c>
      <c r="J480" s="35" t="n">
        <v>96</v>
      </c>
      <c r="K480" s="22">
        <f>IF('BD6'!J480=90,"AGUA",IF('BD6'!J480=91,"ALCANTARILLADO",IF('BD6'!J480=93,"ALCANTARILLADO",IF('BD6'!J480=95,"ADMIN",IF('BD6'!J480=96,"COMERCIAL","G_Finan")))))</f>
        <v/>
      </c>
      <c r="L480" s="49" t="n">
        <v>772</v>
      </c>
      <c r="M480" s="37" t="n"/>
      <c r="N480" s="51" t="n"/>
      <c r="O480" s="51" t="n"/>
    </row>
    <row r="481">
      <c r="A481" s="42">
        <f>IFERROR(VLOOKUP(BD[[#This Row],[BK]],DICT[[EEFF]:[Ppto]],2,FALSE),"No Encontrado")</f>
        <v/>
      </c>
      <c r="B481">
        <f>MID(BD[[#This Row],[SUC]],2,1)&amp;"-"&amp;BD[[#This Row],[CC]]&amp;"-"&amp;BD[[#This Row],[REGI_RES]]&amp;"-"&amp;MID(BD[[#This Row],[CTA]],1,9)</f>
        <v/>
      </c>
      <c r="C481" t="inlineStr">
        <is>
          <t>621120000 - JORNAL BASICO</t>
        </is>
      </c>
      <c r="D481">
        <f>TRIM(MID('BD6'!E481,3,2))</f>
        <v/>
      </c>
      <c r="E481" s="33" t="inlineStr">
        <is>
          <t xml:space="preserve">  01 - 11 - 4</t>
        </is>
      </c>
      <c r="F481" s="32" t="n">
        <v>45919</v>
      </c>
      <c r="G481">
        <f>IF(MID(BD[[#This Row],[Suc - Tipo - Nro]],8,2)="11",LEFT(BD[[#This Row],[REGIMEN]], 1) &amp; LEFT(RIGHT(BD[[#This Row],[REGIMEN]], LEN(BD[[#This Row],[REGIMEN]]) - FIND(" ", BD[[#This Row],[REGIMEN]])), 1),"")</f>
        <v/>
      </c>
      <c r="H481">
        <f>IF(MID(BD[[#This Row],[Suc - Tipo - Nro]],8,2)="11",TRIM(RIGHT(SUBSTITUTE(BD[[#This Row],[Glosa / Proveedor]]," ",REPT(" ",LEN(BD[[#This Row],[Glosa / Proveedor]]))),LEN(BD[[#This Row],[Glosa / Proveedor]])*2)),"")</f>
        <v/>
      </c>
      <c r="I481" s="31" t="inlineStr">
        <is>
          <t>Generacion de Planilla Normal OBRERO ESTABLE</t>
        </is>
      </c>
      <c r="J481" s="38" t="n">
        <v>96</v>
      </c>
      <c r="K481" s="22">
        <f>IF('BD6'!J481=90,"AGUA",IF('BD6'!J481=91,"ALCANTARILLADO",IF('BD6'!J481=93,"ALCANTARILLADO",IF('BD6'!J481=95,"ADMIN",IF('BD6'!J481=96,"COMERCIAL","G_Finan")))))</f>
        <v/>
      </c>
      <c r="L481" s="49" t="n">
        <v>5796</v>
      </c>
      <c r="M481" s="37" t="n"/>
      <c r="N481" s="51" t="n"/>
      <c r="O481" s="51" t="n"/>
    </row>
    <row r="482">
      <c r="A482" s="42">
        <f>IFERROR(VLOOKUP(BD[[#This Row],[BK]],DICT[[EEFF]:[Ppto]],2,FALSE),"No Encontrado")</f>
        <v/>
      </c>
      <c r="B482">
        <f>MID(BD[[#This Row],[SUC]],2,1)&amp;"-"&amp;BD[[#This Row],[CC]]&amp;"-"&amp;BD[[#This Row],[REGI_RES]]&amp;"-"&amp;MID(BD[[#This Row],[CTA]],1,9)</f>
        <v/>
      </c>
      <c r="C482" t="inlineStr">
        <is>
          <t>621120000 - JORNAL BASICO</t>
        </is>
      </c>
      <c r="D482">
        <f>TRIM(MID('BD6'!E482,3,2))</f>
        <v/>
      </c>
      <c r="E482" s="33" t="inlineStr">
        <is>
          <t xml:space="preserve">  01 - 11 - 4</t>
        </is>
      </c>
      <c r="F482" s="32" t="n">
        <v>45919</v>
      </c>
      <c r="G482">
        <f>IF(MID(BD[[#This Row],[Suc - Tipo - Nro]],8,2)="11",LEFT(BD[[#This Row],[REGIMEN]], 1) &amp; LEFT(RIGHT(BD[[#This Row],[REGIMEN]], LEN(BD[[#This Row],[REGIMEN]]) - FIND(" ", BD[[#This Row],[REGIMEN]])), 1),"")</f>
        <v/>
      </c>
      <c r="H482">
        <f>IF(MID(BD[[#This Row],[Suc - Tipo - Nro]],8,2)="11",TRIM(RIGHT(SUBSTITUTE(BD[[#This Row],[Glosa / Proveedor]]," ",REPT(" ",LEN(BD[[#This Row],[Glosa / Proveedor]]))),LEN(BD[[#This Row],[Glosa / Proveedor]])*2)),"")</f>
        <v/>
      </c>
      <c r="I482" s="31" t="inlineStr">
        <is>
          <t>Generacion de Planilla Normal OBRERO ESTABLE</t>
        </is>
      </c>
      <c r="J482" s="38" t="n">
        <v>95</v>
      </c>
      <c r="K482" s="22">
        <f>IF('BD6'!J482=90,"AGUA",IF('BD6'!J482=91,"ALCANTARILLADO",IF('BD6'!J482=93,"ALCANTARILLADO",IF('BD6'!J482=95,"ADMIN",IF('BD6'!J482=96,"COMERCIAL","G_Finan")))))</f>
        <v/>
      </c>
      <c r="L482" s="49" t="n">
        <v>1673</v>
      </c>
      <c r="M482" s="37" t="n"/>
      <c r="N482" s="51" t="n"/>
      <c r="O482" s="51" t="n"/>
    </row>
    <row r="483">
      <c r="A483" s="42">
        <f>IFERROR(VLOOKUP(BD[[#This Row],[BK]],DICT[[EEFF]:[Ppto]],2,FALSE),"No Encontrado")</f>
        <v/>
      </c>
      <c r="B483">
        <f>MID(BD[[#This Row],[SUC]],2,1)&amp;"-"&amp;BD[[#This Row],[CC]]&amp;"-"&amp;BD[[#This Row],[REGI_RES]]&amp;"-"&amp;MID(BD[[#This Row],[CTA]],1,9)</f>
        <v/>
      </c>
      <c r="C483" t="inlineStr">
        <is>
          <t>621120000 - JORNAL BASICO</t>
        </is>
      </c>
      <c r="D483">
        <f>TRIM(MID('BD6'!E483,3,2))</f>
        <v/>
      </c>
      <c r="E483" s="33" t="inlineStr">
        <is>
          <t xml:space="preserve">  01 - 11 - 4</t>
        </is>
      </c>
      <c r="F483" s="32" t="n">
        <v>45919</v>
      </c>
      <c r="G483">
        <f>IF(MID(BD[[#This Row],[Suc - Tipo - Nro]],8,2)="11",LEFT(BD[[#This Row],[REGIMEN]], 1) &amp; LEFT(RIGHT(BD[[#This Row],[REGIMEN]], LEN(BD[[#This Row],[REGIMEN]]) - FIND(" ", BD[[#This Row],[REGIMEN]])), 1),"")</f>
        <v/>
      </c>
      <c r="H483">
        <f>IF(MID(BD[[#This Row],[Suc - Tipo - Nro]],8,2)="11",TRIM(RIGHT(SUBSTITUTE(BD[[#This Row],[Glosa / Proveedor]]," ",REPT(" ",LEN(BD[[#This Row],[Glosa / Proveedor]]))),LEN(BD[[#This Row],[Glosa / Proveedor]])*2)),"")</f>
        <v/>
      </c>
      <c r="I483" s="31" t="inlineStr">
        <is>
          <t>Generacion de Planilla Normal OBRERO ESTABLE</t>
        </is>
      </c>
      <c r="J483" s="38" t="n">
        <v>95</v>
      </c>
      <c r="K483" s="22">
        <f>IF('BD6'!J483=90,"AGUA",IF('BD6'!J483=91,"ALCANTARILLADO",IF('BD6'!J483=93,"ALCANTARILLADO",IF('BD6'!J483=95,"ADMIN",IF('BD6'!J483=96,"COMERCIAL","G_Finan")))))</f>
        <v/>
      </c>
      <c r="L483" s="49" t="n">
        <v>930</v>
      </c>
      <c r="M483" s="37" t="n"/>
      <c r="N483" s="51" t="n"/>
      <c r="O483" s="51" t="n"/>
    </row>
    <row r="484">
      <c r="A484" s="42">
        <f>IFERROR(VLOOKUP(BD[[#This Row],[BK]],DICT[[EEFF]:[Ppto]],2,FALSE),"No Encontrado")</f>
        <v/>
      </c>
      <c r="B484">
        <f>MID(BD[[#This Row],[SUC]],2,1)&amp;"-"&amp;BD[[#This Row],[CC]]&amp;"-"&amp;BD[[#This Row],[REGI_RES]]&amp;"-"&amp;MID(BD[[#This Row],[CTA]],1,9)</f>
        <v/>
      </c>
      <c r="C484" t="inlineStr">
        <is>
          <t>621120000 - JORNAL BASICO</t>
        </is>
      </c>
      <c r="D484">
        <f>TRIM(MID('BD6'!E484,3,2))</f>
        <v/>
      </c>
      <c r="E484" s="33" t="inlineStr">
        <is>
          <t xml:space="preserve">  01 - 11 - 4</t>
        </is>
      </c>
      <c r="F484" s="32" t="n">
        <v>45919</v>
      </c>
      <c r="G484">
        <f>IF(MID(BD[[#This Row],[Suc - Tipo - Nro]],8,2)="11",LEFT(BD[[#This Row],[REGIMEN]], 1) &amp; LEFT(RIGHT(BD[[#This Row],[REGIMEN]], LEN(BD[[#This Row],[REGIMEN]]) - FIND(" ", BD[[#This Row],[REGIMEN]])), 1),"")</f>
        <v/>
      </c>
      <c r="H484">
        <f>IF(MID(BD[[#This Row],[Suc - Tipo - Nro]],8,2)="11",TRIM(RIGHT(SUBSTITUTE(BD[[#This Row],[Glosa / Proveedor]]," ",REPT(" ",LEN(BD[[#This Row],[Glosa / Proveedor]]))),LEN(BD[[#This Row],[Glosa / Proveedor]])*2)),"")</f>
        <v/>
      </c>
      <c r="I484" s="31" t="inlineStr">
        <is>
          <t>Generacion de Planilla Normal OBRERO ESTABLE</t>
        </is>
      </c>
      <c r="J484" s="38" t="n">
        <v>90</v>
      </c>
      <c r="K484" s="22">
        <f>IF('BD6'!J484=90,"AGUA",IF('BD6'!J484=91,"ALCANTARILLADO",IF('BD6'!J484=93,"ALCANTARILLADO",IF('BD6'!J484=95,"ADMIN",IF('BD6'!J484=96,"COMERCIAL","G_Finan")))))</f>
        <v/>
      </c>
      <c r="L484" s="49" t="n">
        <v>120</v>
      </c>
      <c r="M484" s="37" t="n"/>
      <c r="N484" s="51" t="n"/>
      <c r="O484" s="51" t="n"/>
    </row>
    <row r="485">
      <c r="A485" s="42">
        <f>IFERROR(VLOOKUP(BD[[#This Row],[BK]],DICT[[EEFF]:[Ppto]],2,FALSE),"No Encontrado")</f>
        <v/>
      </c>
      <c r="B485">
        <f>MID(BD[[#This Row],[SUC]],2,1)&amp;"-"&amp;BD[[#This Row],[CC]]&amp;"-"&amp;BD[[#This Row],[REGI_RES]]&amp;"-"&amp;MID(BD[[#This Row],[CTA]],1,9)</f>
        <v/>
      </c>
      <c r="C485" t="inlineStr">
        <is>
          <t>621120000 - JORNAL BASICO</t>
        </is>
      </c>
      <c r="D485">
        <f>TRIM(MID('BD6'!E485,3,2))</f>
        <v/>
      </c>
      <c r="E485" s="33" t="inlineStr">
        <is>
          <t xml:space="preserve">  01 - 11 - 4</t>
        </is>
      </c>
      <c r="F485" s="32" t="n">
        <v>45919</v>
      </c>
      <c r="G485">
        <f>IF(MID(BD[[#This Row],[Suc - Tipo - Nro]],8,2)="11",LEFT(BD[[#This Row],[REGIMEN]], 1) &amp; LEFT(RIGHT(BD[[#This Row],[REGIMEN]], LEN(BD[[#This Row],[REGIMEN]]) - FIND(" ", BD[[#This Row],[REGIMEN]])), 1),"")</f>
        <v/>
      </c>
      <c r="H485">
        <f>IF(MID(BD[[#This Row],[Suc - Tipo - Nro]],8,2)="11",TRIM(RIGHT(SUBSTITUTE(BD[[#This Row],[Glosa / Proveedor]]," ",REPT(" ",LEN(BD[[#This Row],[Glosa / Proveedor]]))),LEN(BD[[#This Row],[Glosa / Proveedor]])*2)),"")</f>
        <v/>
      </c>
      <c r="I485" s="31" t="inlineStr">
        <is>
          <t>Generacion de Planilla Normal OBRERO ESTABLE</t>
        </is>
      </c>
      <c r="J485" s="38" t="n">
        <v>90</v>
      </c>
      <c r="K485" s="22">
        <f>IF('BD6'!J485=90,"AGUA",IF('BD6'!J485=91,"ALCANTARILLADO",IF('BD6'!J485=93,"ALCANTARILLADO",IF('BD6'!J485=95,"ADMIN",IF('BD6'!J485=96,"COMERCIAL","G_Finan")))))</f>
        <v/>
      </c>
      <c r="L485" s="49" t="n">
        <v>240</v>
      </c>
      <c r="M485" s="37" t="n"/>
      <c r="N485" s="51" t="n"/>
      <c r="O485" s="51" t="n"/>
    </row>
    <row r="486">
      <c r="A486" s="42">
        <f>IFERROR(VLOOKUP(BD[[#This Row],[BK]],DICT[[EEFF]:[Ppto]],2,FALSE),"No Encontrado")</f>
        <v/>
      </c>
      <c r="B486">
        <f>MID(BD[[#This Row],[SUC]],2,1)&amp;"-"&amp;BD[[#This Row],[CC]]&amp;"-"&amp;BD[[#This Row],[REGI_RES]]&amp;"-"&amp;MID(BD[[#This Row],[CTA]],1,9)</f>
        <v/>
      </c>
      <c r="C486" t="inlineStr">
        <is>
          <t>621120000 - JORNAL BASICO</t>
        </is>
      </c>
      <c r="D486">
        <f>TRIM(MID('BD6'!E486,3,2))</f>
        <v/>
      </c>
      <c r="E486" s="33" t="inlineStr">
        <is>
          <t xml:space="preserve">  01 - 11 - 4</t>
        </is>
      </c>
      <c r="F486" s="32" t="n">
        <v>45919</v>
      </c>
      <c r="G486">
        <f>IF(MID(BD[[#This Row],[Suc - Tipo - Nro]],8,2)="11",LEFT(BD[[#This Row],[REGIMEN]], 1) &amp; LEFT(RIGHT(BD[[#This Row],[REGIMEN]], LEN(BD[[#This Row],[REGIMEN]]) - FIND(" ", BD[[#This Row],[REGIMEN]])), 1),"")</f>
        <v/>
      </c>
      <c r="H486">
        <f>IF(MID(BD[[#This Row],[Suc - Tipo - Nro]],8,2)="11",TRIM(RIGHT(SUBSTITUTE(BD[[#This Row],[Glosa / Proveedor]]," ",REPT(" ",LEN(BD[[#This Row],[Glosa / Proveedor]]))),LEN(BD[[#This Row],[Glosa / Proveedor]])*2)),"")</f>
        <v/>
      </c>
      <c r="I486" s="31" t="inlineStr">
        <is>
          <t>Generacion de Planilla Normal OBRERO ESTABLE</t>
        </is>
      </c>
      <c r="J486" s="38" t="n">
        <v>90</v>
      </c>
      <c r="K486" s="22">
        <f>IF('BD6'!J486=90,"AGUA",IF('BD6'!J486=91,"ALCANTARILLADO",IF('BD6'!J486=93,"ALCANTARILLADO",IF('BD6'!J486=95,"ADMIN",IF('BD6'!J486=96,"COMERCIAL","G_Finan")))))</f>
        <v/>
      </c>
      <c r="L486" s="49" t="n">
        <v>120</v>
      </c>
      <c r="M486" s="37" t="n"/>
      <c r="N486" s="51" t="n"/>
      <c r="O486" s="51" t="n"/>
    </row>
    <row r="487">
      <c r="A487" s="42">
        <f>IFERROR(VLOOKUP(BD[[#This Row],[BK]],DICT[[EEFF]:[Ppto]],2,FALSE),"No Encontrado")</f>
        <v/>
      </c>
      <c r="B487">
        <f>MID(BD[[#This Row],[SUC]],2,1)&amp;"-"&amp;BD[[#This Row],[CC]]&amp;"-"&amp;BD[[#This Row],[REGI_RES]]&amp;"-"&amp;MID(BD[[#This Row],[CTA]],1,9)</f>
        <v/>
      </c>
      <c r="C487" t="inlineStr">
        <is>
          <t>621120000 - JORNAL BASICO</t>
        </is>
      </c>
      <c r="D487">
        <f>TRIM(MID('BD6'!E487,3,2))</f>
        <v/>
      </c>
      <c r="E487" s="33" t="inlineStr">
        <is>
          <t xml:space="preserve">  01 - 11 - 4</t>
        </is>
      </c>
      <c r="F487" s="32" t="n">
        <v>45919</v>
      </c>
      <c r="G487">
        <f>IF(MID(BD[[#This Row],[Suc - Tipo - Nro]],8,2)="11",LEFT(BD[[#This Row],[REGIMEN]], 1) &amp; LEFT(RIGHT(BD[[#This Row],[REGIMEN]], LEN(BD[[#This Row],[REGIMEN]]) - FIND(" ", BD[[#This Row],[REGIMEN]])), 1),"")</f>
        <v/>
      </c>
      <c r="H487">
        <f>IF(MID(BD[[#This Row],[Suc - Tipo - Nro]],8,2)="11",TRIM(RIGHT(SUBSTITUTE(BD[[#This Row],[Glosa / Proveedor]]," ",REPT(" ",LEN(BD[[#This Row],[Glosa / Proveedor]]))),LEN(BD[[#This Row],[Glosa / Proveedor]])*2)),"")</f>
        <v/>
      </c>
      <c r="I487" s="31" t="inlineStr">
        <is>
          <t>Generacion de Planilla Normal OBRERO ESTABLE</t>
        </is>
      </c>
      <c r="J487" s="38" t="n">
        <v>90</v>
      </c>
      <c r="K487" s="22">
        <f>IF('BD6'!J487=90,"AGUA",IF('BD6'!J487=91,"ALCANTARILLADO",IF('BD6'!J487=93,"ALCANTARILLADO",IF('BD6'!J487=95,"ADMIN",IF('BD6'!J487=96,"COMERCIAL","G_Finan")))))</f>
        <v/>
      </c>
      <c r="L487" s="49" t="n">
        <v>120</v>
      </c>
      <c r="M487" s="37" t="n"/>
      <c r="N487" s="51" t="n"/>
      <c r="O487" s="51" t="n"/>
    </row>
    <row r="488">
      <c r="A488" s="39">
        <f>IFERROR(VLOOKUP(BD[[#This Row],[BK]],DICT[[EEFF]:[Ppto]],2,FALSE),"No Encontrado")</f>
        <v/>
      </c>
      <c r="B488">
        <f>MID(BD[[#This Row],[SUC]],2,1)&amp;"-"&amp;BD[[#This Row],[CC]]&amp;"-"&amp;BD[[#This Row],[REGI_RES]]&amp;"-"&amp;MID(BD[[#This Row],[CTA]],1,9)</f>
        <v/>
      </c>
      <c r="C488" t="inlineStr">
        <is>
          <t>621120000 - JORNAL BASICO</t>
        </is>
      </c>
      <c r="D488">
        <f>TRIM(MID('BD6'!E488,3,2))</f>
        <v/>
      </c>
      <c r="E488" s="33" t="inlineStr">
        <is>
          <t xml:space="preserve">  01 - 11 - 4</t>
        </is>
      </c>
      <c r="F488" s="34" t="n">
        <v>45919</v>
      </c>
      <c r="G488">
        <f>IF(MID(BD[[#This Row],[Suc - Tipo - Nro]],8,2)="11",LEFT(BD[[#This Row],[REGIMEN]], 1) &amp; LEFT(RIGHT(BD[[#This Row],[REGIMEN]], LEN(BD[[#This Row],[REGIMEN]]) - FIND(" ", BD[[#This Row],[REGIMEN]])), 1),"")</f>
        <v/>
      </c>
      <c r="H488">
        <f>IF(MID(BD[[#This Row],[Suc - Tipo - Nro]],8,2)="11",TRIM(RIGHT(SUBSTITUTE(BD[[#This Row],[Glosa / Proveedor]]," ",REPT(" ",LEN(BD[[#This Row],[Glosa / Proveedor]]))),LEN(BD[[#This Row],[Glosa / Proveedor]])*2)),"")</f>
        <v/>
      </c>
      <c r="I488" s="33" t="inlineStr">
        <is>
          <t>Generacion de Planilla Normal OBRERO ESTABLE</t>
        </is>
      </c>
      <c r="J488" s="35" t="n">
        <v>90</v>
      </c>
      <c r="K488" s="22">
        <f>IF('BD6'!J488=90,"AGUA",IF('BD6'!J488=91,"ALCANTARILLADO",IF('BD6'!J488=93,"ALCANTARILLADO",IF('BD6'!J488=95,"ADMIN",IF('BD6'!J488=96,"COMERCIAL","G_Finan")))))</f>
        <v/>
      </c>
      <c r="L488" s="49" t="n">
        <v>360</v>
      </c>
      <c r="M488" s="37" t="n"/>
      <c r="N488" s="51" t="n"/>
      <c r="O488" s="51" t="n"/>
    </row>
    <row r="489">
      <c r="A489" s="39">
        <f>IFERROR(VLOOKUP(BD[[#This Row],[BK]],DICT[[EEFF]:[Ppto]],2,FALSE),"No Encontrado")</f>
        <v/>
      </c>
      <c r="B489">
        <f>MID(BD[[#This Row],[SUC]],2,1)&amp;"-"&amp;BD[[#This Row],[CC]]&amp;"-"&amp;BD[[#This Row],[REGI_RES]]&amp;"-"&amp;MID(BD[[#This Row],[CTA]],1,9)</f>
        <v/>
      </c>
      <c r="C489" t="inlineStr">
        <is>
          <t>621120000 - JORNAL BASICO</t>
        </is>
      </c>
      <c r="D489">
        <f>TRIM(MID('BD6'!E489,3,2))</f>
        <v/>
      </c>
      <c r="E489" s="33" t="inlineStr">
        <is>
          <t xml:space="preserve">  01 - 11 - 4</t>
        </is>
      </c>
      <c r="F489" s="34" t="n">
        <v>45919</v>
      </c>
      <c r="G489">
        <f>IF(MID(BD[[#This Row],[Suc - Tipo - Nro]],8,2)="11",LEFT(BD[[#This Row],[REGIMEN]], 1) &amp; LEFT(RIGHT(BD[[#This Row],[REGIMEN]], LEN(BD[[#This Row],[REGIMEN]]) - FIND(" ", BD[[#This Row],[REGIMEN]])), 1),"")</f>
        <v/>
      </c>
      <c r="H489">
        <f>IF(MID(BD[[#This Row],[Suc - Tipo - Nro]],8,2)="11",TRIM(RIGHT(SUBSTITUTE(BD[[#This Row],[Glosa / Proveedor]]," ",REPT(" ",LEN(BD[[#This Row],[Glosa / Proveedor]]))),LEN(BD[[#This Row],[Glosa / Proveedor]])*2)),"")</f>
        <v/>
      </c>
      <c r="I489" s="33" t="inlineStr">
        <is>
          <t>Generacion de Planilla Normal OBRERO ESTABLE</t>
        </is>
      </c>
      <c r="J489" s="35" t="n">
        <v>90</v>
      </c>
      <c r="K489" s="22">
        <f>IF('BD6'!J489=90,"AGUA",IF('BD6'!J489=91,"ALCANTARILLADO",IF('BD6'!J489=93,"ALCANTARILLADO",IF('BD6'!J489=95,"ADMIN",IF('BD6'!J489=96,"COMERCIAL","G_Finan")))))</f>
        <v/>
      </c>
      <c r="L489" s="49" t="n">
        <v>360</v>
      </c>
      <c r="M489" s="37" t="n"/>
      <c r="N489" s="51" t="n"/>
      <c r="O489" s="51" t="n"/>
    </row>
    <row r="490">
      <c r="A490" s="10">
        <f>IFERROR(VLOOKUP(BD[[#This Row],[BK]],DICT[[EEFF]:[Ppto]],2,FALSE),"No Encontrado")</f>
        <v/>
      </c>
      <c r="B490" s="54">
        <f>MID(BD[[#This Row],[SUC]],2,1)&amp;"-"&amp;BD[[#This Row],[CC]]&amp;"-"&amp;BD[[#This Row],[REGI_RES]]&amp;"-"&amp;MID(BD[[#This Row],[CTA]],1,9)</f>
        <v/>
      </c>
      <c r="C490" t="inlineStr">
        <is>
          <t>621120000 - JORNAL BASICO</t>
        </is>
      </c>
      <c r="D490" s="54">
        <f>TRIM(MID('BD6'!E490,3,2))</f>
        <v/>
      </c>
      <c r="E490" s="33" t="inlineStr">
        <is>
          <t xml:space="preserve">  01 - 11 - 4</t>
        </is>
      </c>
      <c r="F490" s="34" t="n">
        <v>45919</v>
      </c>
      <c r="G490" s="54">
        <f>IF(MID(BD[[#This Row],[Suc - Tipo - Nro]],8,2)="11",LEFT(BD[[#This Row],[REGIMEN]], 1) &amp; LEFT(RIGHT(BD[[#This Row],[REGIMEN]], LEN(BD[[#This Row],[REGIMEN]]) - FIND(" ", BD[[#This Row],[REGIMEN]])), 1),"")</f>
        <v/>
      </c>
      <c r="H490" s="54">
        <f>IF(MID(BD[[#This Row],[Suc - Tipo - Nro]],8,2)="11",TRIM(RIGHT(SUBSTITUTE(BD[[#This Row],[Glosa / Proveedor]]," ",REPT(" ",LEN(BD[[#This Row],[Glosa / Proveedor]]))),LEN(BD[[#This Row],[Glosa / Proveedor]])*2)),"")</f>
        <v/>
      </c>
      <c r="I490" s="33" t="inlineStr">
        <is>
          <t>Generacion de Planilla Normal OBRERO ESTABLE</t>
        </is>
      </c>
      <c r="J490" s="35" t="n">
        <v>90</v>
      </c>
      <c r="K490" s="36">
        <f>IF('BD6'!J490=90,"AGUA",IF('BD6'!J490=91,"ALCANTARILLADO",IF('BD6'!J490=93,"ALCANTARILLADO",IF('BD6'!J490=95,"ADMIN",IF('BD6'!J490=96,"COMERCIAL","G_Finan")))))</f>
        <v/>
      </c>
      <c r="L490" s="40" t="n">
        <v>120</v>
      </c>
      <c r="M490" s="37" t="n"/>
      <c r="N490" s="51" t="n"/>
      <c r="O490" s="51" t="n"/>
    </row>
    <row r="491">
      <c r="A491">
        <f>IFERROR(VLOOKUP(BD[[#This Row],[BK]],DICT[[EEFF]:[Ppto]],2,FALSE),"No Encontrado")</f>
        <v/>
      </c>
      <c r="B491">
        <f>MID(BD[[#This Row],[SUC]],2,1)&amp;"-"&amp;BD[[#This Row],[CC]]&amp;"-"&amp;BD[[#This Row],[REGI_RES]]&amp;"-"&amp;MID(BD[[#This Row],[CTA]],1,9)</f>
        <v/>
      </c>
      <c r="C491" t="inlineStr">
        <is>
          <t>621120000 - JORNAL BASICO</t>
        </is>
      </c>
      <c r="D491">
        <f>TRIM(MID('BD6'!E491,3,2))</f>
        <v/>
      </c>
      <c r="E491" s="33" t="inlineStr">
        <is>
          <t xml:space="preserve">  01 - 11 - 4</t>
        </is>
      </c>
      <c r="F491" s="32" t="n">
        <v>45919</v>
      </c>
      <c r="G491">
        <f>IF(MID(BD[[#This Row],[Suc - Tipo - Nro]],8,2)="11",LEFT(BD[[#This Row],[REGIMEN]], 1) &amp; LEFT(RIGHT(BD[[#This Row],[REGIMEN]], LEN(BD[[#This Row],[REGIMEN]]) - FIND(" ", BD[[#This Row],[REGIMEN]])), 1),"")</f>
        <v/>
      </c>
      <c r="H491">
        <f>IF(MID(BD[[#This Row],[Suc - Tipo - Nro]],8,2)="11",TRIM(RIGHT(SUBSTITUTE(BD[[#This Row],[Glosa / Proveedor]]," ",REPT(" ",LEN(BD[[#This Row],[Glosa / Proveedor]]))),LEN(BD[[#This Row],[Glosa / Proveedor]])*2)),"")</f>
        <v/>
      </c>
      <c r="I491" s="31" t="inlineStr">
        <is>
          <t>Generacion de Planilla Normal OBRERO ESTABLE</t>
        </is>
      </c>
      <c r="J491" s="38" t="n">
        <v>90</v>
      </c>
      <c r="K491" s="22">
        <f>IF('BD6'!J491=90,"AGUA",IF('BD6'!J491=91,"ALCANTARILLADO",IF('BD6'!J491=93,"ALCANTARILLADO",IF('BD6'!J491=95,"ADMIN",IF('BD6'!J491=96,"COMERCIAL","G_Finan")))))</f>
        <v/>
      </c>
      <c r="L491" s="49" t="n">
        <v>240</v>
      </c>
      <c r="M491" s="37" t="n"/>
      <c r="N491" s="51" t="n"/>
      <c r="O491" s="51" t="n"/>
    </row>
    <row r="492">
      <c r="A492">
        <f>IFERROR(VLOOKUP(BD[[#This Row],[BK]],DICT[[EEFF]:[Ppto]],2,FALSE),"No Encontrado")</f>
        <v/>
      </c>
      <c r="B492">
        <f>MID(BD[[#This Row],[SUC]],2,1)&amp;"-"&amp;BD[[#This Row],[CC]]&amp;"-"&amp;BD[[#This Row],[REGI_RES]]&amp;"-"&amp;MID(BD[[#This Row],[CTA]],1,9)</f>
        <v/>
      </c>
      <c r="C492" t="inlineStr">
        <is>
          <t>621120000 - JORNAL BASICO</t>
        </is>
      </c>
      <c r="D492">
        <f>TRIM(MID('BD6'!E492,3,2))</f>
        <v/>
      </c>
      <c r="E492" s="33" t="inlineStr">
        <is>
          <t xml:space="preserve">  01 - 11 - 4</t>
        </is>
      </c>
      <c r="F492" s="32" t="n">
        <v>45919</v>
      </c>
      <c r="G492">
        <f>IF(MID(BD[[#This Row],[Suc - Tipo - Nro]],8,2)="11",LEFT(BD[[#This Row],[REGIMEN]], 1) &amp; LEFT(RIGHT(BD[[#This Row],[REGIMEN]], LEN(BD[[#This Row],[REGIMEN]]) - FIND(" ", BD[[#This Row],[REGIMEN]])), 1),"")</f>
        <v/>
      </c>
      <c r="H492">
        <f>IF(MID(BD[[#This Row],[Suc - Tipo - Nro]],8,2)="11",TRIM(RIGHT(SUBSTITUTE(BD[[#This Row],[Glosa / Proveedor]]," ",REPT(" ",LEN(BD[[#This Row],[Glosa / Proveedor]]))),LEN(BD[[#This Row],[Glosa / Proveedor]])*2)),"")</f>
        <v/>
      </c>
      <c r="I492" s="31" t="inlineStr">
        <is>
          <t>Generacion de Planilla Normal OBRERO ESTABLE</t>
        </is>
      </c>
      <c r="J492" s="38" t="n">
        <v>96</v>
      </c>
      <c r="K492" s="22">
        <f>IF('BD6'!J492=90,"AGUA",IF('BD6'!J492=91,"ALCANTARILLADO",IF('BD6'!J492=93,"ALCANTARILLADO",IF('BD6'!J492=95,"ADMIN",IF('BD6'!J492=96,"COMERCIAL","G_Finan")))))</f>
        <v/>
      </c>
      <c r="L492" s="49" t="n">
        <v>120</v>
      </c>
      <c r="M492" s="37" t="n"/>
      <c r="N492" s="51" t="n"/>
      <c r="O492" s="51" t="n"/>
    </row>
    <row r="493">
      <c r="A493" s="42">
        <f>IFERROR(VLOOKUP(BD[[#This Row],[BK]],DICT[[EEFF]:[Ppto]],2,FALSE),"No Encontrado")</f>
        <v/>
      </c>
      <c r="B493">
        <f>MID(BD[[#This Row],[SUC]],2,1)&amp;"-"&amp;BD[[#This Row],[CC]]&amp;"-"&amp;BD[[#This Row],[REGI_RES]]&amp;"-"&amp;MID(BD[[#This Row],[CTA]],1,9)</f>
        <v/>
      </c>
      <c r="C493" t="inlineStr">
        <is>
          <t>621120000 - JORNAL BASICO</t>
        </is>
      </c>
      <c r="D493">
        <f>TRIM(MID('BD6'!E493,3,2))</f>
        <v/>
      </c>
      <c r="E493" s="33" t="inlineStr">
        <is>
          <t xml:space="preserve">  01 - 11 - 4</t>
        </is>
      </c>
      <c r="F493" s="32" t="n">
        <v>45919</v>
      </c>
      <c r="G493">
        <f>IF(MID(BD[[#This Row],[Suc - Tipo - Nro]],8,2)="11",LEFT(BD[[#This Row],[REGIMEN]], 1) &amp; LEFT(RIGHT(BD[[#This Row],[REGIMEN]], LEN(BD[[#This Row],[REGIMEN]]) - FIND(" ", BD[[#This Row],[REGIMEN]])), 1),"")</f>
        <v/>
      </c>
      <c r="H493">
        <f>IF(MID(BD[[#This Row],[Suc - Tipo - Nro]],8,2)="11",TRIM(RIGHT(SUBSTITUTE(BD[[#This Row],[Glosa / Proveedor]]," ",REPT(" ",LEN(BD[[#This Row],[Glosa / Proveedor]]))),LEN(BD[[#This Row],[Glosa / Proveedor]])*2)),"")</f>
        <v/>
      </c>
      <c r="I493" s="31" t="inlineStr">
        <is>
          <t>Generacion de Planilla Normal OBRERO ESTABLE</t>
        </is>
      </c>
      <c r="J493" s="38" t="n">
        <v>96</v>
      </c>
      <c r="K493" s="22">
        <f>IF('BD6'!J493=90,"AGUA",IF('BD6'!J493=91,"ALCANTARILLADO",IF('BD6'!J493=93,"ALCANTARILLADO",IF('BD6'!J493=95,"ADMIN",IF('BD6'!J493=96,"COMERCIAL","G_Finan")))))</f>
        <v/>
      </c>
      <c r="L493" s="49" t="n">
        <v>600</v>
      </c>
      <c r="M493" s="37" t="n"/>
      <c r="N493" s="51" t="n"/>
      <c r="O493" s="51" t="n"/>
    </row>
    <row r="494">
      <c r="A494" s="39">
        <f>IFERROR(VLOOKUP(BD[[#This Row],[BK]],DICT[[EEFF]:[Ppto]],2,FALSE),"No Encontrado")</f>
        <v/>
      </c>
      <c r="B494">
        <f>MID(BD[[#This Row],[SUC]],2,1)&amp;"-"&amp;BD[[#This Row],[CC]]&amp;"-"&amp;BD[[#This Row],[REGI_RES]]&amp;"-"&amp;MID(BD[[#This Row],[CTA]],1,9)</f>
        <v/>
      </c>
      <c r="C494" t="inlineStr">
        <is>
          <t>621120000 - JORNAL BASICO</t>
        </is>
      </c>
      <c r="D494">
        <f>TRIM(MID('BD6'!E494,3,2))</f>
        <v/>
      </c>
      <c r="E494" s="33" t="inlineStr">
        <is>
          <t xml:space="preserve">  01 - 11 - 4</t>
        </is>
      </c>
      <c r="F494" s="34" t="n">
        <v>45919</v>
      </c>
      <c r="G494">
        <f>IF(MID(BD[[#This Row],[Suc - Tipo - Nro]],8,2)="11",LEFT(BD[[#This Row],[REGIMEN]], 1) &amp; LEFT(RIGHT(BD[[#This Row],[REGIMEN]], LEN(BD[[#This Row],[REGIMEN]]) - FIND(" ", BD[[#This Row],[REGIMEN]])), 1),"")</f>
        <v/>
      </c>
      <c r="H494">
        <f>IF(MID(BD[[#This Row],[Suc - Tipo - Nro]],8,2)="11",TRIM(RIGHT(SUBSTITUTE(BD[[#This Row],[Glosa / Proveedor]]," ",REPT(" ",LEN(BD[[#This Row],[Glosa / Proveedor]]))),LEN(BD[[#This Row],[Glosa / Proveedor]])*2)),"")</f>
        <v/>
      </c>
      <c r="I494" s="33" t="inlineStr">
        <is>
          <t>Generacion de Planilla Normal OBRERO ESTABLE</t>
        </is>
      </c>
      <c r="J494" s="35" t="n">
        <v>95</v>
      </c>
      <c r="K494" s="22">
        <f>IF('BD6'!J494=90,"AGUA",IF('BD6'!J494=91,"ALCANTARILLADO",IF('BD6'!J494=93,"ALCANTARILLADO",IF('BD6'!J494=95,"ADMIN",IF('BD6'!J494=96,"COMERCIAL","G_Finan")))))</f>
        <v/>
      </c>
      <c r="L494" s="49" t="n">
        <v>240</v>
      </c>
      <c r="M494" s="37" t="n"/>
      <c r="N494" s="51" t="n"/>
      <c r="O494" s="51" t="n"/>
    </row>
    <row r="495">
      <c r="A495" s="10">
        <f>IFERROR(VLOOKUP(BD[[#This Row],[BK]],DICT[[EEFF]:[Ppto]],2,FALSE),"No Encontrado")</f>
        <v/>
      </c>
      <c r="B495" s="54">
        <f>MID(BD[[#This Row],[SUC]],2,1)&amp;"-"&amp;BD[[#This Row],[CC]]&amp;"-"&amp;BD[[#This Row],[REGI_RES]]&amp;"-"&amp;MID(BD[[#This Row],[CTA]],1,9)</f>
        <v/>
      </c>
      <c r="C495" t="inlineStr">
        <is>
          <t>621120000 - JORNAL BASICO</t>
        </is>
      </c>
      <c r="D495" s="54">
        <f>TRIM(MID('BD6'!E495,3,2))</f>
        <v/>
      </c>
      <c r="E495" s="33" t="inlineStr">
        <is>
          <t xml:space="preserve">  01 - 11 - 4</t>
        </is>
      </c>
      <c r="F495" s="34" t="n">
        <v>45919</v>
      </c>
      <c r="G495" s="54">
        <f>IF(MID(BD[[#This Row],[Suc - Tipo - Nro]],8,2)="11",LEFT(BD[[#This Row],[REGIMEN]], 1) &amp; LEFT(RIGHT(BD[[#This Row],[REGIMEN]], LEN(BD[[#This Row],[REGIMEN]]) - FIND(" ", BD[[#This Row],[REGIMEN]])), 1),"")</f>
        <v/>
      </c>
      <c r="H495" s="54">
        <f>IF(MID(BD[[#This Row],[Suc - Tipo - Nro]],8,2)="11",TRIM(RIGHT(SUBSTITUTE(BD[[#This Row],[Glosa / Proveedor]]," ",REPT(" ",LEN(BD[[#This Row],[Glosa / Proveedor]]))),LEN(BD[[#This Row],[Glosa / Proveedor]])*2)),"")</f>
        <v/>
      </c>
      <c r="I495" s="33" t="inlineStr">
        <is>
          <t>Generacion de Planilla Normal OBRERO ESTABLE</t>
        </is>
      </c>
      <c r="J495" s="35" t="n">
        <v>95</v>
      </c>
      <c r="K495" s="36">
        <f>IF('BD6'!J495=90,"AGUA",IF('BD6'!J495=91,"ALCANTARILLADO",IF('BD6'!J495=93,"ALCANTARILLADO",IF('BD6'!J495=95,"ADMIN",IF('BD6'!J495=96,"COMERCIAL","G_Finan")))))</f>
        <v/>
      </c>
      <c r="L495" s="40" t="n">
        <v>120</v>
      </c>
      <c r="M495" s="37" t="n"/>
      <c r="N495" s="51" t="n"/>
      <c r="O495" s="51" t="n"/>
    </row>
    <row r="496">
      <c r="A496" s="10">
        <f>IFERROR(VLOOKUP(BD[[#This Row],[BK]],DICT[[EEFF]:[Ppto]],2,FALSE),"No Encontrado")</f>
        <v/>
      </c>
      <c r="B496" s="54">
        <f>MID(BD[[#This Row],[SUC]],2,1)&amp;"-"&amp;BD[[#This Row],[CC]]&amp;"-"&amp;BD[[#This Row],[REGI_RES]]&amp;"-"&amp;MID(BD[[#This Row],[CTA]],1,9)</f>
        <v/>
      </c>
      <c r="C496" t="inlineStr">
        <is>
          <t>621120000 - JORNAL BASICO</t>
        </is>
      </c>
      <c r="D496" s="54">
        <f>TRIM(MID('BD6'!E496,3,2))</f>
        <v/>
      </c>
      <c r="E496" s="33" t="inlineStr">
        <is>
          <t xml:space="preserve">  01 - 11 - 4</t>
        </is>
      </c>
      <c r="F496" s="34" t="n">
        <v>45919</v>
      </c>
      <c r="G496" s="54">
        <f>IF(MID(BD[[#This Row],[Suc - Tipo - Nro]],8,2)="11",LEFT(BD[[#This Row],[REGIMEN]], 1) &amp; LEFT(RIGHT(BD[[#This Row],[REGIMEN]], LEN(BD[[#This Row],[REGIMEN]]) - FIND(" ", BD[[#This Row],[REGIMEN]])), 1),"")</f>
        <v/>
      </c>
      <c r="H496" s="54">
        <f>IF(MID(BD[[#This Row],[Suc - Tipo - Nro]],8,2)="11",TRIM(RIGHT(SUBSTITUTE(BD[[#This Row],[Glosa / Proveedor]]," ",REPT(" ",LEN(BD[[#This Row],[Glosa / Proveedor]]))),LEN(BD[[#This Row],[Glosa / Proveedor]])*2)),"")</f>
        <v/>
      </c>
      <c r="I496" s="33" t="inlineStr">
        <is>
          <t>Generacion de Planilla Normal OBRERO ESTABLE</t>
        </is>
      </c>
      <c r="J496" s="35" t="n">
        <v>90</v>
      </c>
      <c r="K496" s="36">
        <f>IF('BD6'!J496=90,"AGUA",IF('BD6'!J496=91,"ALCANTARILLADO",IF('BD6'!J496=93,"ALCANTARILLADO",IF('BD6'!J496=95,"ADMIN",IF('BD6'!J496=96,"COMERCIAL","G_Finan")))))</f>
        <v/>
      </c>
      <c r="L496" s="40" t="n">
        <v>430</v>
      </c>
      <c r="M496" s="37" t="n"/>
      <c r="N496" s="51" t="n"/>
      <c r="O496" s="51" t="n"/>
    </row>
    <row r="497">
      <c r="A497" s="39">
        <f>IFERROR(VLOOKUP(BD[[#This Row],[BK]],DICT[[EEFF]:[Ppto]],2,FALSE),"No Encontrado")</f>
        <v/>
      </c>
      <c r="B497">
        <f>MID(BD[[#This Row],[SUC]],2,1)&amp;"-"&amp;BD[[#This Row],[CC]]&amp;"-"&amp;BD[[#This Row],[REGI_RES]]&amp;"-"&amp;MID(BD[[#This Row],[CTA]],1,9)</f>
        <v/>
      </c>
      <c r="C497" t="inlineStr">
        <is>
          <t>621120000 - JORNAL BASICO</t>
        </is>
      </c>
      <c r="D497">
        <f>TRIM(MID('BD6'!E497,3,2))</f>
        <v/>
      </c>
      <c r="E497" s="33" t="inlineStr">
        <is>
          <t xml:space="preserve">  01 - 11 - 4</t>
        </is>
      </c>
      <c r="F497" s="34" t="n">
        <v>45919</v>
      </c>
      <c r="G497">
        <f>IF(MID(BD[[#This Row],[Suc - Tipo - Nro]],8,2)="11",LEFT(BD[[#This Row],[REGIMEN]], 1) &amp; LEFT(RIGHT(BD[[#This Row],[REGIMEN]], LEN(BD[[#This Row],[REGIMEN]]) - FIND(" ", BD[[#This Row],[REGIMEN]])), 1),"")</f>
        <v/>
      </c>
      <c r="H497">
        <f>IF(MID(BD[[#This Row],[Suc - Tipo - Nro]],8,2)="11",TRIM(RIGHT(SUBSTITUTE(BD[[#This Row],[Glosa / Proveedor]]," ",REPT(" ",LEN(BD[[#This Row],[Glosa / Proveedor]]))),LEN(BD[[#This Row],[Glosa / Proveedor]])*2)),"")</f>
        <v/>
      </c>
      <c r="I497" s="33" t="inlineStr">
        <is>
          <t>Generacion de Planilla Normal OBRERO ESTABLE</t>
        </is>
      </c>
      <c r="J497" s="35" t="n">
        <v>90</v>
      </c>
      <c r="K497" s="22">
        <f>IF('BD6'!J497=90,"AGUA",IF('BD6'!J497=91,"ALCANTARILLADO",IF('BD6'!J497=93,"ALCANTARILLADO",IF('BD6'!J497=95,"ADMIN",IF('BD6'!J497=96,"COMERCIAL","G_Finan")))))</f>
        <v/>
      </c>
      <c r="L497" s="49" t="n">
        <v>720</v>
      </c>
      <c r="M497" s="37" t="n"/>
      <c r="N497" s="51" t="n"/>
      <c r="O497" s="51" t="n"/>
    </row>
    <row r="498">
      <c r="A498" s="10">
        <f>IFERROR(VLOOKUP(BD[[#This Row],[BK]],DICT[[EEFF]:[Ppto]],2,FALSE),"No Encontrado")</f>
        <v/>
      </c>
      <c r="B498" s="54">
        <f>MID(BD[[#This Row],[SUC]],2,1)&amp;"-"&amp;BD[[#This Row],[CC]]&amp;"-"&amp;BD[[#This Row],[REGI_RES]]&amp;"-"&amp;MID(BD[[#This Row],[CTA]],1,9)</f>
        <v/>
      </c>
      <c r="C498" t="inlineStr">
        <is>
          <t>621120000 - JORNAL BASICO</t>
        </is>
      </c>
      <c r="D498" s="54">
        <f>TRIM(MID('BD6'!E498,3,2))</f>
        <v/>
      </c>
      <c r="E498" s="33" t="inlineStr">
        <is>
          <t xml:space="preserve">  01 - 11 - 4</t>
        </is>
      </c>
      <c r="F498" s="34" t="n">
        <v>45919</v>
      </c>
      <c r="G498" s="54">
        <f>IF(MID(BD[[#This Row],[Suc - Tipo - Nro]],8,2)="11",LEFT(BD[[#This Row],[REGIMEN]], 1) &amp; LEFT(RIGHT(BD[[#This Row],[REGIMEN]], LEN(BD[[#This Row],[REGIMEN]]) - FIND(" ", BD[[#This Row],[REGIMEN]])), 1),"")</f>
        <v/>
      </c>
      <c r="H498" s="54">
        <f>IF(MID(BD[[#This Row],[Suc - Tipo - Nro]],8,2)="11",TRIM(RIGHT(SUBSTITUTE(BD[[#This Row],[Glosa / Proveedor]]," ",REPT(" ",LEN(BD[[#This Row],[Glosa / Proveedor]]))),LEN(BD[[#This Row],[Glosa / Proveedor]])*2)),"")</f>
        <v/>
      </c>
      <c r="I498" s="33" t="inlineStr">
        <is>
          <t>Generacion de Planilla Normal OBRERO ESTABLE</t>
        </is>
      </c>
      <c r="J498" s="35" t="n">
        <v>90</v>
      </c>
      <c r="K498" s="36">
        <f>IF('BD6'!J498=90,"AGUA",IF('BD6'!J498=91,"ALCANTARILLADO",IF('BD6'!J498=93,"ALCANTARILLADO",IF('BD6'!J498=95,"ADMIN",IF('BD6'!J498=96,"COMERCIAL","G_Finan")))))</f>
        <v/>
      </c>
      <c r="L498" s="40" t="n">
        <v>430</v>
      </c>
      <c r="M498" s="37" t="n"/>
      <c r="N498" s="51" t="n"/>
      <c r="O498" s="51" t="n"/>
    </row>
    <row r="499">
      <c r="A499" s="10">
        <f>IFERROR(VLOOKUP(BD[[#This Row],[BK]],DICT[[EEFF]:[Ppto]],2,FALSE),"No Encontrado")</f>
        <v/>
      </c>
      <c r="B499" s="54">
        <f>MID(BD[[#This Row],[SUC]],2,1)&amp;"-"&amp;BD[[#This Row],[CC]]&amp;"-"&amp;BD[[#This Row],[REGI_RES]]&amp;"-"&amp;MID(BD[[#This Row],[CTA]],1,9)</f>
        <v/>
      </c>
      <c r="C499" t="inlineStr">
        <is>
          <t>621120000 - JORNAL BASICO</t>
        </is>
      </c>
      <c r="D499" s="54">
        <f>TRIM(MID('BD6'!E499,3,2))</f>
        <v/>
      </c>
      <c r="E499" s="33" t="inlineStr">
        <is>
          <t xml:space="preserve">  01 - 11 - 4</t>
        </is>
      </c>
      <c r="F499" s="34" t="n">
        <v>45919</v>
      </c>
      <c r="G499" s="54">
        <f>IF(MID(BD[[#This Row],[Suc - Tipo - Nro]],8,2)="11",LEFT(BD[[#This Row],[REGIMEN]], 1) &amp; LEFT(RIGHT(BD[[#This Row],[REGIMEN]], LEN(BD[[#This Row],[REGIMEN]]) - FIND(" ", BD[[#This Row],[REGIMEN]])), 1),"")</f>
        <v/>
      </c>
      <c r="H499" s="54">
        <f>IF(MID(BD[[#This Row],[Suc - Tipo - Nro]],8,2)="11",TRIM(RIGHT(SUBSTITUTE(BD[[#This Row],[Glosa / Proveedor]]," ",REPT(" ",LEN(BD[[#This Row],[Glosa / Proveedor]]))),LEN(BD[[#This Row],[Glosa / Proveedor]])*2)),"")</f>
        <v/>
      </c>
      <c r="I499" s="33" t="inlineStr">
        <is>
          <t>Generacion de Planilla Normal OBRERO ESTABLE</t>
        </is>
      </c>
      <c r="J499" s="35" t="n">
        <v>90</v>
      </c>
      <c r="K499" s="36">
        <f>IF('BD6'!J499=90,"AGUA",IF('BD6'!J499=91,"ALCANTARILLADO",IF('BD6'!J499=93,"ALCANTARILLADO",IF('BD6'!J499=95,"ADMIN",IF('BD6'!J499=96,"COMERCIAL","G_Finan")))))</f>
        <v/>
      </c>
      <c r="L499" s="40" t="n">
        <v>290</v>
      </c>
      <c r="M499" s="37" t="n"/>
      <c r="N499" s="51" t="n"/>
      <c r="O499" s="51" t="n"/>
    </row>
    <row r="500">
      <c r="A500">
        <f>IFERROR(VLOOKUP(BD[[#This Row],[BK]],DICT[[EEFF]:[Ppto]],2,FALSE),"No Encontrado")</f>
        <v/>
      </c>
      <c r="B500">
        <f>MID(BD[[#This Row],[SUC]],2,1)&amp;"-"&amp;BD[[#This Row],[CC]]&amp;"-"&amp;BD[[#This Row],[REGI_RES]]&amp;"-"&amp;MID(BD[[#This Row],[CTA]],1,9)</f>
        <v/>
      </c>
      <c r="C500" t="inlineStr">
        <is>
          <t>621120000 - JORNAL BASICO</t>
        </is>
      </c>
      <c r="D500">
        <f>TRIM(MID('BD6'!E500,3,2))</f>
        <v/>
      </c>
      <c r="E500" s="33" t="inlineStr">
        <is>
          <t xml:space="preserve">  01 - 11 - 4</t>
        </is>
      </c>
      <c r="F500" s="32" t="n">
        <v>45919</v>
      </c>
      <c r="G500">
        <f>IF(MID(BD[[#This Row],[Suc - Tipo - Nro]],8,2)="11",LEFT(BD[[#This Row],[REGIMEN]], 1) &amp; LEFT(RIGHT(BD[[#This Row],[REGIMEN]], LEN(BD[[#This Row],[REGIMEN]]) - FIND(" ", BD[[#This Row],[REGIMEN]])), 1),"")</f>
        <v/>
      </c>
      <c r="H500">
        <f>IF(MID(BD[[#This Row],[Suc - Tipo - Nro]],8,2)="11",TRIM(RIGHT(SUBSTITUTE(BD[[#This Row],[Glosa / Proveedor]]," ",REPT(" ",LEN(BD[[#This Row],[Glosa / Proveedor]]))),LEN(BD[[#This Row],[Glosa / Proveedor]])*2)),"")</f>
        <v/>
      </c>
      <c r="I500" s="31" t="inlineStr">
        <is>
          <t>Generacion de Planilla Normal OBRERO ESTABLE</t>
        </is>
      </c>
      <c r="J500" s="38" t="n">
        <v>90</v>
      </c>
      <c r="K500" s="22">
        <f>IF('BD6'!J500=90,"AGUA",IF('BD6'!J500=91,"ALCANTARILLADO",IF('BD6'!J500=93,"ALCANTARILLADO",IF('BD6'!J500=95,"ADMIN",IF('BD6'!J500=96,"COMERCIAL","G_Finan")))))</f>
        <v/>
      </c>
      <c r="L500" s="49" t="n">
        <v>430</v>
      </c>
      <c r="M500" s="37" t="n"/>
      <c r="N500" s="51" t="n"/>
      <c r="O500" s="51" t="n"/>
    </row>
    <row r="501">
      <c r="A501" s="10">
        <f>IFERROR(VLOOKUP(BD[[#This Row],[BK]],DICT[[EEFF]:[Ppto]],2,FALSE),"No Encontrado")</f>
        <v/>
      </c>
      <c r="B501" s="54">
        <f>MID(BD[[#This Row],[SUC]],2,1)&amp;"-"&amp;BD[[#This Row],[CC]]&amp;"-"&amp;BD[[#This Row],[REGI_RES]]&amp;"-"&amp;MID(BD[[#This Row],[CTA]],1,9)</f>
        <v/>
      </c>
      <c r="C501" t="inlineStr">
        <is>
          <t>621120000 - JORNAL BASICO</t>
        </is>
      </c>
      <c r="D501" s="54">
        <f>TRIM(MID('BD6'!E501,3,2))</f>
        <v/>
      </c>
      <c r="E501" s="33" t="inlineStr">
        <is>
          <t xml:space="preserve">  01 - 11 - 4</t>
        </is>
      </c>
      <c r="F501" s="34" t="n">
        <v>45919</v>
      </c>
      <c r="G501" s="54">
        <f>IF(MID(BD[[#This Row],[Suc - Tipo - Nro]],8,2)="11",LEFT(BD[[#This Row],[REGIMEN]], 1) &amp; LEFT(RIGHT(BD[[#This Row],[REGIMEN]], LEN(BD[[#This Row],[REGIMEN]]) - FIND(" ", BD[[#This Row],[REGIMEN]])), 1),"")</f>
        <v/>
      </c>
      <c r="H501" s="54">
        <f>IF(MID(BD[[#This Row],[Suc - Tipo - Nro]],8,2)="11",TRIM(RIGHT(SUBSTITUTE(BD[[#This Row],[Glosa / Proveedor]]," ",REPT(" ",LEN(BD[[#This Row],[Glosa / Proveedor]]))),LEN(BD[[#This Row],[Glosa / Proveedor]])*2)),"")</f>
        <v/>
      </c>
      <c r="I501" s="33" t="inlineStr">
        <is>
          <t>Generacion de Planilla Normal OBRERO ESTABLE</t>
        </is>
      </c>
      <c r="J501" s="35" t="n">
        <v>90</v>
      </c>
      <c r="K501" s="36">
        <f>IF('BD6'!J501=90,"AGUA",IF('BD6'!J501=91,"ALCANTARILLADO",IF('BD6'!J501=93,"ALCANTARILLADO",IF('BD6'!J501=95,"ADMIN",IF('BD6'!J501=96,"COMERCIAL","G_Finan")))))</f>
        <v/>
      </c>
      <c r="L501" s="40" t="n">
        <v>530</v>
      </c>
      <c r="M501" s="37" t="n"/>
      <c r="N501" s="51" t="n"/>
      <c r="O501" s="51" t="n"/>
    </row>
    <row r="502">
      <c r="A502">
        <f>IFERROR(VLOOKUP(BD[[#This Row],[BK]],DICT[[EEFF]:[Ppto]],2,FALSE),"No Encontrado")</f>
        <v/>
      </c>
      <c r="B502">
        <f>MID(BD[[#This Row],[SUC]],2,1)&amp;"-"&amp;BD[[#This Row],[CC]]&amp;"-"&amp;BD[[#This Row],[REGI_RES]]&amp;"-"&amp;MID(BD[[#This Row],[CTA]],1,9)</f>
        <v/>
      </c>
      <c r="C502" t="inlineStr">
        <is>
          <t>621120000 - JORNAL BASICO</t>
        </is>
      </c>
      <c r="D502">
        <f>TRIM(MID('BD6'!E502,3,2))</f>
        <v/>
      </c>
      <c r="E502" s="33" t="inlineStr">
        <is>
          <t xml:space="preserve">  01 - 11 - 4</t>
        </is>
      </c>
      <c r="F502" s="32" t="n">
        <v>45919</v>
      </c>
      <c r="G502">
        <f>IF(MID(BD[[#This Row],[Suc - Tipo - Nro]],8,2)="11",LEFT(BD[[#This Row],[REGIMEN]], 1) &amp; LEFT(RIGHT(BD[[#This Row],[REGIMEN]], LEN(BD[[#This Row],[REGIMEN]]) - FIND(" ", BD[[#This Row],[REGIMEN]])), 1),"")</f>
        <v/>
      </c>
      <c r="H502">
        <f>IF(MID(BD[[#This Row],[Suc - Tipo - Nro]],8,2)="11",TRIM(RIGHT(SUBSTITUTE(BD[[#This Row],[Glosa / Proveedor]]," ",REPT(" ",LEN(BD[[#This Row],[Glosa / Proveedor]]))),LEN(BD[[#This Row],[Glosa / Proveedor]])*2)),"")</f>
        <v/>
      </c>
      <c r="I502" s="31" t="inlineStr">
        <is>
          <t>Generacion de Planilla Normal OBRERO ESTABLE</t>
        </is>
      </c>
      <c r="J502" s="38" t="n">
        <v>90</v>
      </c>
      <c r="K502" s="22">
        <f>IF('BD6'!J502=90,"AGUA",IF('BD6'!J502=91,"ALCANTARILLADO",IF('BD6'!J502=93,"ALCANTARILLADO",IF('BD6'!J502=95,"ADMIN",IF('BD6'!J502=96,"COMERCIAL","G_Finan")))))</f>
        <v/>
      </c>
      <c r="L502" s="49" t="n">
        <v>290</v>
      </c>
      <c r="M502" s="37" t="n"/>
      <c r="N502" s="51" t="n"/>
      <c r="O502" s="51" t="n"/>
    </row>
    <row r="503">
      <c r="A503">
        <f>IFERROR(VLOOKUP(BD[[#This Row],[BK]],DICT[[EEFF]:[Ppto]],2,FALSE),"No Encontrado")</f>
        <v/>
      </c>
      <c r="B503">
        <f>MID(BD[[#This Row],[SUC]],2,1)&amp;"-"&amp;BD[[#This Row],[CC]]&amp;"-"&amp;BD[[#This Row],[REGI_RES]]&amp;"-"&amp;MID(BD[[#This Row],[CTA]],1,9)</f>
        <v/>
      </c>
      <c r="C503" t="inlineStr">
        <is>
          <t>621120000 - JORNAL BASICO</t>
        </is>
      </c>
      <c r="D503">
        <f>TRIM(MID('BD6'!E503,3,2))</f>
        <v/>
      </c>
      <c r="E503" s="33" t="inlineStr">
        <is>
          <t xml:space="preserve">  01 - 11 - 4</t>
        </is>
      </c>
      <c r="F503" s="32" t="n">
        <v>45919</v>
      </c>
      <c r="G503">
        <f>IF(MID(BD[[#This Row],[Suc - Tipo - Nro]],8,2)="11",LEFT(BD[[#This Row],[REGIMEN]], 1) &amp; LEFT(RIGHT(BD[[#This Row],[REGIMEN]], LEN(BD[[#This Row],[REGIMEN]]) - FIND(" ", BD[[#This Row],[REGIMEN]])), 1),"")</f>
        <v/>
      </c>
      <c r="H503">
        <f>IF(MID(BD[[#This Row],[Suc - Tipo - Nro]],8,2)="11",TRIM(RIGHT(SUBSTITUTE(BD[[#This Row],[Glosa / Proveedor]]," ",REPT(" ",LEN(BD[[#This Row],[Glosa / Proveedor]]))),LEN(BD[[#This Row],[Glosa / Proveedor]])*2)),"")</f>
        <v/>
      </c>
      <c r="I503" s="31" t="inlineStr">
        <is>
          <t>Generacion de Planilla Normal OBRERO ESTABLE</t>
        </is>
      </c>
      <c r="J503" s="38" t="n">
        <v>90</v>
      </c>
      <c r="K503" s="22">
        <f>IF('BD6'!J503=90,"AGUA",IF('BD6'!J503=91,"ALCANTARILLADO",IF('BD6'!J503=93,"ALCANTARILLADO",IF('BD6'!J503=95,"ADMIN",IF('BD6'!J503=96,"COMERCIAL","G_Finan")))))</f>
        <v/>
      </c>
      <c r="L503" s="49" t="n">
        <v>3340</v>
      </c>
      <c r="M503" s="37" t="n"/>
      <c r="N503" s="51" t="n"/>
      <c r="O503" s="51" t="n"/>
    </row>
    <row r="504">
      <c r="A504">
        <f>IFERROR(VLOOKUP(BD[[#This Row],[BK]],DICT[[EEFF]:[Ppto]],2,FALSE),"No Encontrado")</f>
        <v/>
      </c>
      <c r="B504">
        <f>MID(BD[[#This Row],[SUC]],2,1)&amp;"-"&amp;BD[[#This Row],[CC]]&amp;"-"&amp;BD[[#This Row],[REGI_RES]]&amp;"-"&amp;MID(BD[[#This Row],[CTA]],1,9)</f>
        <v/>
      </c>
      <c r="C504" t="inlineStr">
        <is>
          <t>621120000 - JORNAL BASICO</t>
        </is>
      </c>
      <c r="D504">
        <f>TRIM(MID('BD6'!E504,3,2))</f>
        <v/>
      </c>
      <c r="E504" s="33" t="inlineStr">
        <is>
          <t xml:space="preserve">  01 - 11 - 4</t>
        </is>
      </c>
      <c r="F504" s="32" t="n">
        <v>45919</v>
      </c>
      <c r="G504">
        <f>IF(MID(BD[[#This Row],[Suc - Tipo - Nro]],8,2)="11",LEFT(BD[[#This Row],[REGIMEN]], 1) &amp; LEFT(RIGHT(BD[[#This Row],[REGIMEN]], LEN(BD[[#This Row],[REGIMEN]]) - FIND(" ", BD[[#This Row],[REGIMEN]])), 1),"")</f>
        <v/>
      </c>
      <c r="H504">
        <f>IF(MID(BD[[#This Row],[Suc - Tipo - Nro]],8,2)="11",TRIM(RIGHT(SUBSTITUTE(BD[[#This Row],[Glosa / Proveedor]]," ",REPT(" ",LEN(BD[[#This Row],[Glosa / Proveedor]]))),LEN(BD[[#This Row],[Glosa / Proveedor]])*2)),"")</f>
        <v/>
      </c>
      <c r="I504" s="31" t="inlineStr">
        <is>
          <t>Generacion de Planilla Normal OBRERO ESTABLE</t>
        </is>
      </c>
      <c r="J504" s="38" t="n">
        <v>90</v>
      </c>
      <c r="K504" s="22">
        <f>IF('BD6'!J504=90,"AGUA",IF('BD6'!J504=91,"ALCANTARILLADO",IF('BD6'!J504=93,"ALCANTARILLADO",IF('BD6'!J504=95,"ADMIN",IF('BD6'!J504=96,"COMERCIAL","G_Finan")))))</f>
        <v/>
      </c>
      <c r="L504" s="49" t="n">
        <v>590</v>
      </c>
      <c r="M504" s="37" t="n"/>
      <c r="N504" s="51" t="n"/>
      <c r="O504" s="51" t="n"/>
    </row>
    <row r="505">
      <c r="A505">
        <f>IFERROR(VLOOKUP(BD[[#This Row],[BK]],DICT[[EEFF]:[Ppto]],2,FALSE),"No Encontrado")</f>
        <v/>
      </c>
      <c r="B505">
        <f>MID(BD[[#This Row],[SUC]],2,1)&amp;"-"&amp;BD[[#This Row],[CC]]&amp;"-"&amp;BD[[#This Row],[REGI_RES]]&amp;"-"&amp;MID(BD[[#This Row],[CTA]],1,9)</f>
        <v/>
      </c>
      <c r="C505" t="inlineStr">
        <is>
          <t>621120000 - JORNAL BASICO</t>
        </is>
      </c>
      <c r="D505">
        <f>TRIM(MID('BD6'!E505,3,2))</f>
        <v/>
      </c>
      <c r="E505" s="33" t="inlineStr">
        <is>
          <t xml:space="preserve">  01 - 11 - 4</t>
        </is>
      </c>
      <c r="F505" s="32" t="n">
        <v>45919</v>
      </c>
      <c r="G505">
        <f>IF(MID(BD[[#This Row],[Suc - Tipo - Nro]],8,2)="11",LEFT(BD[[#This Row],[REGIMEN]], 1) &amp; LEFT(RIGHT(BD[[#This Row],[REGIMEN]], LEN(BD[[#This Row],[REGIMEN]]) - FIND(" ", BD[[#This Row],[REGIMEN]])), 1),"")</f>
        <v/>
      </c>
      <c r="H505">
        <f>IF(MID(BD[[#This Row],[Suc - Tipo - Nro]],8,2)="11",TRIM(RIGHT(SUBSTITUTE(BD[[#This Row],[Glosa / Proveedor]]," ",REPT(" ",LEN(BD[[#This Row],[Glosa / Proveedor]]))),LEN(BD[[#This Row],[Glosa / Proveedor]])*2)),"")</f>
        <v/>
      </c>
      <c r="I505" s="31" t="inlineStr">
        <is>
          <t>Generacion de Planilla Normal OBRERO ESTABLE</t>
        </is>
      </c>
      <c r="J505" s="38" t="n">
        <v>96</v>
      </c>
      <c r="K505" s="22">
        <f>IF('BD6'!J505=90,"AGUA",IF('BD6'!J505=91,"ALCANTARILLADO",IF('BD6'!J505=93,"ALCANTARILLADO",IF('BD6'!J505=95,"ADMIN",IF('BD6'!J505=96,"COMERCIAL","G_Finan")))))</f>
        <v/>
      </c>
      <c r="L505" s="49" t="n">
        <v>430</v>
      </c>
      <c r="M505" s="37" t="n"/>
      <c r="N505" s="51" t="n"/>
      <c r="O505" s="51" t="n"/>
    </row>
    <row r="506">
      <c r="A506" s="10">
        <f>IFERROR(VLOOKUP(BD[[#This Row],[BK]],DICT[[EEFF]:[Ppto]],2,FALSE),"No Encontrado")</f>
        <v/>
      </c>
      <c r="B506" s="54">
        <f>MID(BD[[#This Row],[SUC]],2,1)&amp;"-"&amp;BD[[#This Row],[CC]]&amp;"-"&amp;BD[[#This Row],[REGI_RES]]&amp;"-"&amp;MID(BD[[#This Row],[CTA]],1,9)</f>
        <v/>
      </c>
      <c r="C506" t="inlineStr">
        <is>
          <t>621120000 - JORNAL BASICO</t>
        </is>
      </c>
      <c r="D506" s="54">
        <f>TRIM(MID('BD6'!E506,3,2))</f>
        <v/>
      </c>
      <c r="E506" s="33" t="inlineStr">
        <is>
          <t xml:space="preserve">  01 - 11 - 4</t>
        </is>
      </c>
      <c r="F506" s="34" t="n">
        <v>45919</v>
      </c>
      <c r="G506" s="54">
        <f>IF(MID(BD[[#This Row],[Suc - Tipo - Nro]],8,2)="11",LEFT(BD[[#This Row],[REGIMEN]], 1) &amp; LEFT(RIGHT(BD[[#This Row],[REGIMEN]], LEN(BD[[#This Row],[REGIMEN]]) - FIND(" ", BD[[#This Row],[REGIMEN]])), 1),"")</f>
        <v/>
      </c>
      <c r="H506" s="54">
        <f>IF(MID(BD[[#This Row],[Suc - Tipo - Nro]],8,2)="11",TRIM(RIGHT(SUBSTITUTE(BD[[#This Row],[Glosa / Proveedor]]," ",REPT(" ",LEN(BD[[#This Row],[Glosa / Proveedor]]))),LEN(BD[[#This Row],[Glosa / Proveedor]])*2)),"")</f>
        <v/>
      </c>
      <c r="I506" s="33" t="inlineStr">
        <is>
          <t>Generacion de Planilla Normal OBRERO ESTABLE</t>
        </is>
      </c>
      <c r="J506" s="35" t="n">
        <v>96</v>
      </c>
      <c r="K506" s="36">
        <f>IF('BD6'!J506=90,"AGUA",IF('BD6'!J506=91,"ALCANTARILLADO",IF('BD6'!J506=93,"ALCANTARILLADO",IF('BD6'!J506=95,"ADMIN",IF('BD6'!J506=96,"COMERCIAL","G_Finan")))))</f>
        <v/>
      </c>
      <c r="L506" s="40" t="n">
        <v>720</v>
      </c>
      <c r="M506" s="37" t="n"/>
      <c r="N506" s="51" t="n"/>
      <c r="O506" s="51" t="n"/>
    </row>
    <row r="507">
      <c r="A507">
        <f>IFERROR(VLOOKUP(BD[[#This Row],[BK]],DICT[[EEFF]:[Ppto]],2,FALSE),"No Encontrado")</f>
        <v/>
      </c>
      <c r="B507">
        <f>MID(BD[[#This Row],[SUC]],2,1)&amp;"-"&amp;BD[[#This Row],[CC]]&amp;"-"&amp;BD[[#This Row],[REGI_RES]]&amp;"-"&amp;MID(BD[[#This Row],[CTA]],1,9)</f>
        <v/>
      </c>
      <c r="C507" t="inlineStr">
        <is>
          <t>621120000 - JORNAL BASICO</t>
        </is>
      </c>
      <c r="D507">
        <f>TRIM(MID('BD6'!E507,3,2))</f>
        <v/>
      </c>
      <c r="E507" s="33" t="inlineStr">
        <is>
          <t xml:space="preserve">  01 - 11 - 4</t>
        </is>
      </c>
      <c r="F507" s="32" t="n">
        <v>45919</v>
      </c>
      <c r="G507">
        <f>IF(MID(BD[[#This Row],[Suc - Tipo - Nro]],8,2)="11",LEFT(BD[[#This Row],[REGIMEN]], 1) &amp; LEFT(RIGHT(BD[[#This Row],[REGIMEN]], LEN(BD[[#This Row],[REGIMEN]]) - FIND(" ", BD[[#This Row],[REGIMEN]])), 1),"")</f>
        <v/>
      </c>
      <c r="H507">
        <f>IF(MID(BD[[#This Row],[Suc - Tipo - Nro]],8,2)="11",TRIM(RIGHT(SUBSTITUTE(BD[[#This Row],[Glosa / Proveedor]]," ",REPT(" ",LEN(BD[[#This Row],[Glosa / Proveedor]]))),LEN(BD[[#This Row],[Glosa / Proveedor]])*2)),"")</f>
        <v/>
      </c>
      <c r="I507" s="31" t="inlineStr">
        <is>
          <t>Generacion de Planilla Normal OBRERO ESTABLE</t>
        </is>
      </c>
      <c r="J507" s="38" t="n">
        <v>95</v>
      </c>
      <c r="K507" s="22">
        <f>IF('BD6'!J507=90,"AGUA",IF('BD6'!J507=91,"ALCANTARILLADO",IF('BD6'!J507=93,"ALCANTARILLADO",IF('BD6'!J507=95,"ADMIN",IF('BD6'!J507=96,"COMERCIAL","G_Finan")))))</f>
        <v/>
      </c>
      <c r="L507" s="49" t="n">
        <v>290</v>
      </c>
      <c r="M507" s="37" t="n"/>
      <c r="N507" s="51" t="n"/>
      <c r="O507" s="51" t="n"/>
    </row>
    <row r="508">
      <c r="A508" s="10">
        <f>IFERROR(VLOOKUP(BD[[#This Row],[BK]],DICT[[EEFF]:[Ppto]],2,FALSE),"No Encontrado")</f>
        <v/>
      </c>
      <c r="B508" s="54">
        <f>MID(BD[[#This Row],[SUC]],2,1)&amp;"-"&amp;BD[[#This Row],[CC]]&amp;"-"&amp;BD[[#This Row],[REGI_RES]]&amp;"-"&amp;MID(BD[[#This Row],[CTA]],1,9)</f>
        <v/>
      </c>
      <c r="C508" t="inlineStr">
        <is>
          <t>621120000 - JORNAL BASICO</t>
        </is>
      </c>
      <c r="D508" s="54">
        <f>TRIM(MID('BD6'!E508,3,2))</f>
        <v/>
      </c>
      <c r="E508" s="33" t="inlineStr">
        <is>
          <t xml:space="preserve">  05 - 11 - 2</t>
        </is>
      </c>
      <c r="F508" s="34" t="n">
        <v>45919</v>
      </c>
      <c r="G508" s="54">
        <f>IF(MID(BD[[#This Row],[Suc - Tipo - Nro]],8,2)="11",LEFT(BD[[#This Row],[REGIMEN]], 1) &amp; LEFT(RIGHT(BD[[#This Row],[REGIMEN]], LEN(BD[[#This Row],[REGIMEN]]) - FIND(" ", BD[[#This Row],[REGIMEN]])), 1),"")</f>
        <v/>
      </c>
      <c r="H508" s="54">
        <f>IF(MID(BD[[#This Row],[Suc - Tipo - Nro]],8,2)="11",TRIM(RIGHT(SUBSTITUTE(BD[[#This Row],[Glosa / Proveedor]]," ",REPT(" ",LEN(BD[[#This Row],[Glosa / Proveedor]]))),LEN(BD[[#This Row],[Glosa / Proveedor]])*2)),"")</f>
        <v/>
      </c>
      <c r="I508" s="33" t="inlineStr">
        <is>
          <t>Generacion de Planilla Normal OBRERO CONTRATADO</t>
        </is>
      </c>
      <c r="J508" s="35" t="n">
        <v>90</v>
      </c>
      <c r="K508" s="36">
        <f>IF('BD6'!J508=90,"AGUA",IF('BD6'!J508=91,"ALCANTARILLADO",IF('BD6'!J508=93,"ALCANTARILLADO",IF('BD6'!J508=95,"ADMIN",IF('BD6'!J508=96,"COMERCIAL","G_Finan")))))</f>
        <v/>
      </c>
      <c r="L508" s="40" t="n">
        <v>2790</v>
      </c>
      <c r="M508" s="37" t="n"/>
      <c r="N508" s="51" t="n"/>
      <c r="O508" s="51" t="n"/>
    </row>
    <row r="509">
      <c r="A509">
        <f>IFERROR(VLOOKUP(BD[[#This Row],[BK]],DICT[[EEFF]:[Ppto]],2,FALSE),"No Encontrado")</f>
        <v/>
      </c>
      <c r="B509">
        <f>MID(BD[[#This Row],[SUC]],2,1)&amp;"-"&amp;BD[[#This Row],[CC]]&amp;"-"&amp;BD[[#This Row],[REGI_RES]]&amp;"-"&amp;MID(BD[[#This Row],[CTA]],1,9)</f>
        <v/>
      </c>
      <c r="C509" t="inlineStr">
        <is>
          <t>621120000 - JORNAL BASICO</t>
        </is>
      </c>
      <c r="D509">
        <f>TRIM(MID('BD6'!E509,3,2))</f>
        <v/>
      </c>
      <c r="E509" s="33" t="inlineStr">
        <is>
          <t xml:space="preserve">  05 - 11 - 2</t>
        </is>
      </c>
      <c r="F509" s="32" t="n">
        <v>45919</v>
      </c>
      <c r="G509">
        <f>IF(MID(BD[[#This Row],[Suc - Tipo - Nro]],8,2)="11",LEFT(BD[[#This Row],[REGIMEN]], 1) &amp; LEFT(RIGHT(BD[[#This Row],[REGIMEN]], LEN(BD[[#This Row],[REGIMEN]]) - FIND(" ", BD[[#This Row],[REGIMEN]])), 1),"")</f>
        <v/>
      </c>
      <c r="H509">
        <f>IF(MID(BD[[#This Row],[Suc - Tipo - Nro]],8,2)="11",TRIM(RIGHT(SUBSTITUTE(BD[[#This Row],[Glosa / Proveedor]]," ",REPT(" ",LEN(BD[[#This Row],[Glosa / Proveedor]]))),LEN(BD[[#This Row],[Glosa / Proveedor]])*2)),"")</f>
        <v/>
      </c>
      <c r="I509" s="31" t="inlineStr">
        <is>
          <t>Generacion de Planilla Normal OBRERO CONTRATADO</t>
        </is>
      </c>
      <c r="J509" s="38" t="n">
        <v>90</v>
      </c>
      <c r="K509" s="22">
        <f>IF('BD6'!J509=90,"AGUA",IF('BD6'!J509=91,"ALCANTARILLADO",IF('BD6'!J509=93,"ALCANTARILLADO",IF('BD6'!J509=95,"ADMIN",IF('BD6'!J509=96,"COMERCIAL","G_Finan")))))</f>
        <v/>
      </c>
      <c r="L509" s="49" t="n">
        <v>1860</v>
      </c>
      <c r="M509" s="37" t="n"/>
      <c r="N509" s="51" t="n"/>
      <c r="O509" s="51" t="n"/>
    </row>
    <row r="510">
      <c r="A510" s="42">
        <f>IFERROR(VLOOKUP(BD[[#This Row],[BK]],DICT[[EEFF]:[Ppto]],2,FALSE),"No Encontrado")</f>
        <v/>
      </c>
      <c r="B510">
        <f>MID(BD[[#This Row],[SUC]],2,1)&amp;"-"&amp;BD[[#This Row],[CC]]&amp;"-"&amp;BD[[#This Row],[REGI_RES]]&amp;"-"&amp;MID(BD[[#This Row],[CTA]],1,9)</f>
        <v/>
      </c>
      <c r="C510" t="inlineStr">
        <is>
          <t>621120000 - JORNAL BASICO</t>
        </is>
      </c>
      <c r="D510">
        <f>TRIM(MID('BD6'!E510,3,2))</f>
        <v/>
      </c>
      <c r="E510" s="33" t="inlineStr">
        <is>
          <t xml:space="preserve">  05 - 11 - 2</t>
        </is>
      </c>
      <c r="F510" s="32" t="n">
        <v>45919</v>
      </c>
      <c r="G510">
        <f>IF(MID(BD[[#This Row],[Suc - Tipo - Nro]],8,2)="11",LEFT(BD[[#This Row],[REGIMEN]], 1) &amp; LEFT(RIGHT(BD[[#This Row],[REGIMEN]], LEN(BD[[#This Row],[REGIMEN]]) - FIND(" ", BD[[#This Row],[REGIMEN]])), 1),"")</f>
        <v/>
      </c>
      <c r="H510">
        <f>IF(MID(BD[[#This Row],[Suc - Tipo - Nro]],8,2)="11",TRIM(RIGHT(SUBSTITUTE(BD[[#This Row],[Glosa / Proveedor]]," ",REPT(" ",LEN(BD[[#This Row],[Glosa / Proveedor]]))),LEN(BD[[#This Row],[Glosa / Proveedor]])*2)),"")</f>
        <v/>
      </c>
      <c r="I510" s="31" t="inlineStr">
        <is>
          <t>Generacion de Planilla Normal OBRERO CONTRATADO</t>
        </is>
      </c>
      <c r="J510" s="38" t="n">
        <v>90</v>
      </c>
      <c r="K510" s="22">
        <f>IF('BD6'!J510=90,"AGUA",IF('BD6'!J510=91,"ALCANTARILLADO",IF('BD6'!J510=93,"ALCANTARILLADO",IF('BD6'!J510=95,"ADMIN",IF('BD6'!J510=96,"COMERCIAL","G_Finan")))))</f>
        <v/>
      </c>
      <c r="L510" s="49" t="n">
        <v>360</v>
      </c>
      <c r="M510" s="37" t="n"/>
      <c r="N510" s="51" t="n"/>
      <c r="O510" s="51" t="n"/>
    </row>
    <row r="511">
      <c r="A511" s="10">
        <f>IFERROR(VLOOKUP(BD[[#This Row],[BK]],DICT[[EEFF]:[Ppto]],2,FALSE),"No Encontrado")</f>
        <v/>
      </c>
      <c r="B511" s="54">
        <f>MID(BD[[#This Row],[SUC]],2,1)&amp;"-"&amp;BD[[#This Row],[CC]]&amp;"-"&amp;BD[[#This Row],[REGI_RES]]&amp;"-"&amp;MID(BD[[#This Row],[CTA]],1,9)</f>
        <v/>
      </c>
      <c r="C511" t="inlineStr">
        <is>
          <t>621120000 - JORNAL BASICO</t>
        </is>
      </c>
      <c r="D511" s="54">
        <f>TRIM(MID('BD6'!E511,3,2))</f>
        <v/>
      </c>
      <c r="E511" s="33" t="inlineStr">
        <is>
          <t xml:space="preserve">  05 - 11 - 2</t>
        </is>
      </c>
      <c r="F511" s="34" t="n">
        <v>45919</v>
      </c>
      <c r="G511" s="54">
        <f>IF(MID(BD[[#This Row],[Suc - Tipo - Nro]],8,2)="11",LEFT(BD[[#This Row],[REGIMEN]], 1) &amp; LEFT(RIGHT(BD[[#This Row],[REGIMEN]], LEN(BD[[#This Row],[REGIMEN]]) - FIND(" ", BD[[#This Row],[REGIMEN]])), 1),"")</f>
        <v/>
      </c>
      <c r="H511" s="54">
        <f>IF(MID(BD[[#This Row],[Suc - Tipo - Nro]],8,2)="11",TRIM(RIGHT(SUBSTITUTE(BD[[#This Row],[Glosa / Proveedor]]," ",REPT(" ",LEN(BD[[#This Row],[Glosa / Proveedor]]))),LEN(BD[[#This Row],[Glosa / Proveedor]])*2)),"")</f>
        <v/>
      </c>
      <c r="I511" s="33" t="inlineStr">
        <is>
          <t>Generacion de Planilla Normal OBRERO CONTRATADO</t>
        </is>
      </c>
      <c r="J511" s="35" t="n">
        <v>90</v>
      </c>
      <c r="K511" s="36">
        <f>IF('BD6'!J511=90,"AGUA",IF('BD6'!J511=91,"ALCANTARILLADO",IF('BD6'!J511=93,"ALCANTARILLADO",IF('BD6'!J511=95,"ADMIN",IF('BD6'!J511=96,"COMERCIAL","G_Finan")))))</f>
        <v/>
      </c>
      <c r="L511" s="40" t="n">
        <v>930</v>
      </c>
      <c r="M511" s="37" t="n"/>
      <c r="N511" s="51" t="n"/>
      <c r="O511" s="51" t="n"/>
    </row>
    <row r="512">
      <c r="A512" s="10">
        <f>IFERROR(VLOOKUP(BD[[#This Row],[BK]],DICT[[EEFF]:[Ppto]],2,FALSE),"No Encontrado")</f>
        <v/>
      </c>
      <c r="B512" s="54">
        <f>MID(BD[[#This Row],[SUC]],2,1)&amp;"-"&amp;BD[[#This Row],[CC]]&amp;"-"&amp;BD[[#This Row],[REGI_RES]]&amp;"-"&amp;MID(BD[[#This Row],[CTA]],1,9)</f>
        <v/>
      </c>
      <c r="C512" t="inlineStr">
        <is>
          <t>621120000 - JORNAL BASICO</t>
        </is>
      </c>
      <c r="D512" s="54">
        <f>TRIM(MID('BD6'!E512,3,2))</f>
        <v/>
      </c>
      <c r="E512" s="33" t="inlineStr">
        <is>
          <t xml:space="preserve">  05 - 11 - 3</t>
        </is>
      </c>
      <c r="F512" s="34" t="n">
        <v>45919</v>
      </c>
      <c r="G512" s="54">
        <f>IF(MID(BD[[#This Row],[Suc - Tipo - Nro]],8,2)="11",LEFT(BD[[#This Row],[REGIMEN]], 1) &amp; LEFT(RIGHT(BD[[#This Row],[REGIMEN]], LEN(BD[[#This Row],[REGIMEN]]) - FIND(" ", BD[[#This Row],[REGIMEN]])), 1),"")</f>
        <v/>
      </c>
      <c r="H512" s="54">
        <f>IF(MID(BD[[#This Row],[Suc - Tipo - Nro]],8,2)="11",TRIM(RIGHT(SUBSTITUTE(BD[[#This Row],[Glosa / Proveedor]]," ",REPT(" ",LEN(BD[[#This Row],[Glosa / Proveedor]]))),LEN(BD[[#This Row],[Glosa / Proveedor]])*2)),"")</f>
        <v/>
      </c>
      <c r="I512" s="33" t="inlineStr">
        <is>
          <t>Generacion de Planilla Normal OBRERO ESTABLE</t>
        </is>
      </c>
      <c r="J512" s="35" t="n">
        <v>95</v>
      </c>
      <c r="K512" s="36">
        <f>IF('BD6'!J512=90,"AGUA",IF('BD6'!J512=91,"ALCANTARILLADO",IF('BD6'!J512=93,"ALCANTARILLADO",IF('BD6'!J512=95,"ADMIN",IF('BD6'!J512=96,"COMERCIAL","G_Finan")))))</f>
        <v/>
      </c>
      <c r="L512" s="40" t="n">
        <v>400</v>
      </c>
      <c r="M512" s="37" t="n"/>
      <c r="N512" s="51" t="n"/>
      <c r="O512" s="51" t="n"/>
    </row>
    <row r="513">
      <c r="A513">
        <f>IFERROR(VLOOKUP(BD[[#This Row],[BK]],DICT[[EEFF]:[Ppto]],2,FALSE),"No Encontrado")</f>
        <v/>
      </c>
      <c r="B513">
        <f>MID(BD[[#This Row],[SUC]],2,1)&amp;"-"&amp;BD[[#This Row],[CC]]&amp;"-"&amp;BD[[#This Row],[REGI_RES]]&amp;"-"&amp;MID(BD[[#This Row],[CTA]],1,9)</f>
        <v/>
      </c>
      <c r="C513" t="inlineStr">
        <is>
          <t>621120000 - JORNAL BASICO</t>
        </is>
      </c>
      <c r="D513">
        <f>TRIM(MID('BD6'!E513,3,2))</f>
        <v/>
      </c>
      <c r="E513" s="33" t="inlineStr">
        <is>
          <t xml:space="preserve">  05 - 11 - 3</t>
        </is>
      </c>
      <c r="F513" s="32" t="n">
        <v>45919</v>
      </c>
      <c r="G513">
        <f>IF(MID(BD[[#This Row],[Suc - Tipo - Nro]],8,2)="11",LEFT(BD[[#This Row],[REGIMEN]], 1) &amp; LEFT(RIGHT(BD[[#This Row],[REGIMEN]], LEN(BD[[#This Row],[REGIMEN]]) - FIND(" ", BD[[#This Row],[REGIMEN]])), 1),"")</f>
        <v/>
      </c>
      <c r="H513">
        <f>IF(MID(BD[[#This Row],[Suc - Tipo - Nro]],8,2)="11",TRIM(RIGHT(SUBSTITUTE(BD[[#This Row],[Glosa / Proveedor]]," ",REPT(" ",LEN(BD[[#This Row],[Glosa / Proveedor]]))),LEN(BD[[#This Row],[Glosa / Proveedor]])*2)),"")</f>
        <v/>
      </c>
      <c r="I513" s="31" t="inlineStr">
        <is>
          <t>Generacion de Planilla Normal OBRERO ESTABLE</t>
        </is>
      </c>
      <c r="J513" s="38" t="n">
        <v>90</v>
      </c>
      <c r="K513" s="22">
        <f>IF('BD6'!J513=90,"AGUA",IF('BD6'!J513=91,"ALCANTARILLADO",IF('BD6'!J513=93,"ALCANTARILLADO",IF('BD6'!J513=95,"ADMIN",IF('BD6'!J513=96,"COMERCIAL","G_Finan")))))</f>
        <v/>
      </c>
      <c r="L513" s="49" t="n">
        <v>2395</v>
      </c>
      <c r="M513" s="37" t="n"/>
      <c r="N513" s="51" t="n"/>
      <c r="O513" s="51" t="n"/>
    </row>
    <row r="514">
      <c r="A514" s="10">
        <f>IFERROR(VLOOKUP(BD[[#This Row],[BK]],DICT[[EEFF]:[Ppto]],2,FALSE),"No Encontrado")</f>
        <v/>
      </c>
      <c r="B514" s="54">
        <f>MID(BD[[#This Row],[SUC]],2,1)&amp;"-"&amp;BD[[#This Row],[CC]]&amp;"-"&amp;BD[[#This Row],[REGI_RES]]&amp;"-"&amp;MID(BD[[#This Row],[CTA]],1,9)</f>
        <v/>
      </c>
      <c r="C514" t="inlineStr">
        <is>
          <t>621120000 - JORNAL BASICO</t>
        </is>
      </c>
      <c r="D514" s="54">
        <f>TRIM(MID('BD6'!E514,3,2))</f>
        <v/>
      </c>
      <c r="E514" s="33" t="inlineStr">
        <is>
          <t xml:space="preserve">  05 - 11 - 3</t>
        </is>
      </c>
      <c r="F514" s="34" t="n">
        <v>45919</v>
      </c>
      <c r="G514" s="54">
        <f>IF(MID(BD[[#This Row],[Suc - Tipo - Nro]],8,2)="11",LEFT(BD[[#This Row],[REGIMEN]], 1) &amp; LEFT(RIGHT(BD[[#This Row],[REGIMEN]], LEN(BD[[#This Row],[REGIMEN]]) - FIND(" ", BD[[#This Row],[REGIMEN]])), 1),"")</f>
        <v/>
      </c>
      <c r="H514" s="54">
        <f>IF(MID(BD[[#This Row],[Suc - Tipo - Nro]],8,2)="11",TRIM(RIGHT(SUBSTITUTE(BD[[#This Row],[Glosa / Proveedor]]," ",REPT(" ",LEN(BD[[#This Row],[Glosa / Proveedor]]))),LEN(BD[[#This Row],[Glosa / Proveedor]])*2)),"")</f>
        <v/>
      </c>
      <c r="I514" s="33" t="inlineStr">
        <is>
          <t>Generacion de Planilla Normal OBRERO ESTABLE</t>
        </is>
      </c>
      <c r="J514" s="35" t="n">
        <v>95</v>
      </c>
      <c r="K514" s="36">
        <f>IF('BD6'!J514=90,"AGUA",IF('BD6'!J514=91,"ALCANTARILLADO",IF('BD6'!J514=93,"ALCANTARILLADO",IF('BD6'!J514=95,"ADMIN",IF('BD6'!J514=96,"COMERCIAL","G_Finan")))))</f>
        <v/>
      </c>
      <c r="L514" s="40" t="n">
        <v>702</v>
      </c>
      <c r="M514" s="37" t="n"/>
      <c r="N514" s="51" t="n"/>
      <c r="O514" s="51" t="n"/>
    </row>
    <row r="515">
      <c r="A515" s="10">
        <f>IFERROR(VLOOKUP(BD[[#This Row],[BK]],DICT[[EEFF]:[Ppto]],2,FALSE),"No Encontrado")</f>
        <v/>
      </c>
      <c r="B515" s="54">
        <f>MID(BD[[#This Row],[SUC]],2,1)&amp;"-"&amp;BD[[#This Row],[CC]]&amp;"-"&amp;BD[[#This Row],[REGI_RES]]&amp;"-"&amp;MID(BD[[#This Row],[CTA]],1,9)</f>
        <v/>
      </c>
      <c r="C515" t="inlineStr">
        <is>
          <t>621120000 - JORNAL BASICO</t>
        </is>
      </c>
      <c r="D515" s="54">
        <f>TRIM(MID('BD6'!E515,3,2))</f>
        <v/>
      </c>
      <c r="E515" s="33" t="inlineStr">
        <is>
          <t xml:space="preserve">  05 - 11 - 3</t>
        </is>
      </c>
      <c r="F515" s="34" t="n">
        <v>45919</v>
      </c>
      <c r="G515" s="54">
        <f>IF(MID(BD[[#This Row],[Suc - Tipo - Nro]],8,2)="11",LEFT(BD[[#This Row],[REGIMEN]], 1) &amp; LEFT(RIGHT(BD[[#This Row],[REGIMEN]], LEN(BD[[#This Row],[REGIMEN]]) - FIND(" ", BD[[#This Row],[REGIMEN]])), 1),"")</f>
        <v/>
      </c>
      <c r="H515" s="54">
        <f>IF(MID(BD[[#This Row],[Suc - Tipo - Nro]],8,2)="11",TRIM(RIGHT(SUBSTITUTE(BD[[#This Row],[Glosa / Proveedor]]," ",REPT(" ",LEN(BD[[#This Row],[Glosa / Proveedor]]))),LEN(BD[[#This Row],[Glosa / Proveedor]])*2)),"")</f>
        <v/>
      </c>
      <c r="I515" s="33" t="inlineStr">
        <is>
          <t>Generacion de Planilla Normal OBRERO ESTABLE</t>
        </is>
      </c>
      <c r="J515" s="35" t="n">
        <v>90</v>
      </c>
      <c r="K515" s="36">
        <f>IF('BD6'!J515=90,"AGUA",IF('BD6'!J515=91,"ALCANTARILLADO",IF('BD6'!J515=93,"ALCANTARILLADO",IF('BD6'!J515=95,"ADMIN",IF('BD6'!J515=96,"COMERCIAL","G_Finan")))))</f>
        <v/>
      </c>
      <c r="L515" s="40" t="n">
        <v>240</v>
      </c>
      <c r="M515" s="37" t="n"/>
      <c r="N515" s="51" t="n"/>
      <c r="O515" s="51" t="n"/>
    </row>
    <row r="516">
      <c r="A516">
        <f>IFERROR(VLOOKUP(BD[[#This Row],[BK]],DICT[[EEFF]:[Ppto]],2,FALSE),"No Encontrado")</f>
        <v/>
      </c>
      <c r="B516">
        <f>MID(BD[[#This Row],[SUC]],2,1)&amp;"-"&amp;BD[[#This Row],[CC]]&amp;"-"&amp;BD[[#This Row],[REGI_RES]]&amp;"-"&amp;MID(BD[[#This Row],[CTA]],1,9)</f>
        <v/>
      </c>
      <c r="C516" t="inlineStr">
        <is>
          <t>621120000 - JORNAL BASICO</t>
        </is>
      </c>
      <c r="D516">
        <f>TRIM(MID('BD6'!E516,3,2))</f>
        <v/>
      </c>
      <c r="E516" s="33" t="inlineStr">
        <is>
          <t xml:space="preserve">  05 - 11 - 3</t>
        </is>
      </c>
      <c r="F516" s="32" t="n">
        <v>45919</v>
      </c>
      <c r="G516">
        <f>IF(MID(BD[[#This Row],[Suc - Tipo - Nro]],8,2)="11",LEFT(BD[[#This Row],[REGIMEN]], 1) &amp; LEFT(RIGHT(BD[[#This Row],[REGIMEN]], LEN(BD[[#This Row],[REGIMEN]]) - FIND(" ", BD[[#This Row],[REGIMEN]])), 1),"")</f>
        <v/>
      </c>
      <c r="H516">
        <f>IF(MID(BD[[#This Row],[Suc - Tipo - Nro]],8,2)="11",TRIM(RIGHT(SUBSTITUTE(BD[[#This Row],[Glosa / Proveedor]]," ",REPT(" ",LEN(BD[[#This Row],[Glosa / Proveedor]]))),LEN(BD[[#This Row],[Glosa / Proveedor]])*2)),"")</f>
        <v/>
      </c>
      <c r="I516" s="31" t="inlineStr">
        <is>
          <t>Generacion de Planilla Normal OBRERO ESTABLE</t>
        </is>
      </c>
      <c r="J516" s="38" t="n">
        <v>95</v>
      </c>
      <c r="K516" s="22">
        <f>IF('BD6'!J516=90,"AGUA",IF('BD6'!J516=91,"ALCANTARILLADO",IF('BD6'!J516=93,"ALCANTARILLADO",IF('BD6'!J516=95,"ADMIN",IF('BD6'!J516=96,"COMERCIAL","G_Finan")))))</f>
        <v/>
      </c>
      <c r="L516" s="49" t="n">
        <v>120</v>
      </c>
      <c r="M516" s="37" t="n"/>
      <c r="N516" s="51" t="n"/>
      <c r="O516" s="51" t="n"/>
    </row>
    <row r="517">
      <c r="A517" s="42">
        <f>IFERROR(VLOOKUP(BD[[#This Row],[BK]],DICT[[EEFF]:[Ppto]],2,FALSE),"No Encontrado")</f>
        <v/>
      </c>
      <c r="B517">
        <f>MID(BD[[#This Row],[SUC]],2,1)&amp;"-"&amp;BD[[#This Row],[CC]]&amp;"-"&amp;BD[[#This Row],[REGI_RES]]&amp;"-"&amp;MID(BD[[#This Row],[CTA]],1,9)</f>
        <v/>
      </c>
      <c r="C517" t="inlineStr">
        <is>
          <t>621120000 - JORNAL BASICO</t>
        </is>
      </c>
      <c r="D517">
        <f>TRIM(MID('BD6'!E517,3,2))</f>
        <v/>
      </c>
      <c r="E517" s="33" t="inlineStr">
        <is>
          <t xml:space="preserve">  05 - 11 - 3</t>
        </is>
      </c>
      <c r="F517" s="32" t="n">
        <v>45919</v>
      </c>
      <c r="G517">
        <f>IF(MID(BD[[#This Row],[Suc - Tipo - Nro]],8,2)="11",LEFT(BD[[#This Row],[REGIMEN]], 1) &amp; LEFT(RIGHT(BD[[#This Row],[REGIMEN]], LEN(BD[[#This Row],[REGIMEN]]) - FIND(" ", BD[[#This Row],[REGIMEN]])), 1),"")</f>
        <v/>
      </c>
      <c r="H517">
        <f>IF(MID(BD[[#This Row],[Suc - Tipo - Nro]],8,2)="11",TRIM(RIGHT(SUBSTITUTE(BD[[#This Row],[Glosa / Proveedor]]," ",REPT(" ",LEN(BD[[#This Row],[Glosa / Proveedor]]))),LEN(BD[[#This Row],[Glosa / Proveedor]])*2)),"")</f>
        <v/>
      </c>
      <c r="I517" s="31" t="inlineStr">
        <is>
          <t>Generacion de Planilla Normal OBRERO ESTABLE</t>
        </is>
      </c>
      <c r="J517" s="38" t="n">
        <v>90</v>
      </c>
      <c r="K517" s="22">
        <f>IF('BD6'!J517=90,"AGUA",IF('BD6'!J517=91,"ALCANTARILLADO",IF('BD6'!J517=93,"ALCANTARILLADO",IF('BD6'!J517=95,"ADMIN",IF('BD6'!J517=96,"COMERCIAL","G_Finan")))))</f>
        <v/>
      </c>
      <c r="L517" s="49" t="n">
        <v>860</v>
      </c>
      <c r="M517" s="37" t="n"/>
      <c r="N517" s="51" t="n"/>
      <c r="O517" s="51" t="n"/>
    </row>
    <row r="518">
      <c r="A518" s="10">
        <f>IFERROR(VLOOKUP(BD[[#This Row],[BK]],DICT[[EEFF]:[Ppto]],2,FALSE),"No Encontrado")</f>
        <v/>
      </c>
      <c r="B518" s="54">
        <f>MID(BD[[#This Row],[SUC]],2,1)&amp;"-"&amp;BD[[#This Row],[CC]]&amp;"-"&amp;BD[[#This Row],[REGI_RES]]&amp;"-"&amp;MID(BD[[#This Row],[CTA]],1,9)</f>
        <v/>
      </c>
      <c r="C518" t="inlineStr">
        <is>
          <t>621120000 - JORNAL BASICO</t>
        </is>
      </c>
      <c r="D518" s="54">
        <f>TRIM(MID('BD6'!E518,3,2))</f>
        <v/>
      </c>
      <c r="E518" s="33" t="inlineStr">
        <is>
          <t xml:space="preserve">  06 - 11 - 2</t>
        </is>
      </c>
      <c r="F518" s="34" t="n">
        <v>45919</v>
      </c>
      <c r="G518" s="54">
        <f>IF(MID(BD[[#This Row],[Suc - Tipo - Nro]],8,2)="11",LEFT(BD[[#This Row],[REGIMEN]], 1) &amp; LEFT(RIGHT(BD[[#This Row],[REGIMEN]], LEN(BD[[#This Row],[REGIMEN]]) - FIND(" ", BD[[#This Row],[REGIMEN]])), 1),"")</f>
        <v/>
      </c>
      <c r="H518" s="54">
        <f>IF(MID(BD[[#This Row],[Suc - Tipo - Nro]],8,2)="11",TRIM(RIGHT(SUBSTITUTE(BD[[#This Row],[Glosa / Proveedor]]," ",REPT(" ",LEN(BD[[#This Row],[Glosa / Proveedor]]))),LEN(BD[[#This Row],[Glosa / Proveedor]])*2)),"")</f>
        <v/>
      </c>
      <c r="I518" s="33" t="inlineStr">
        <is>
          <t>Generacion de Planilla Normal OBRERO CONTRATADO</t>
        </is>
      </c>
      <c r="J518" s="35" t="n">
        <v>90</v>
      </c>
      <c r="K518" s="36">
        <f>IF('BD6'!J518=90,"AGUA",IF('BD6'!J518=91,"ALCANTARILLADO",IF('BD6'!J518=93,"ALCANTARILLADO",IF('BD6'!J518=95,"ADMIN",IF('BD6'!J518=96,"COMERCIAL","G_Finan")))))</f>
        <v/>
      </c>
      <c r="L518" s="40" t="n">
        <v>120</v>
      </c>
      <c r="M518" s="37" t="n"/>
      <c r="N518" s="51" t="n"/>
      <c r="O518" s="51" t="n"/>
    </row>
    <row r="519">
      <c r="A519" s="42">
        <f>IFERROR(VLOOKUP(BD[[#This Row],[BK]],DICT[[EEFF]:[Ppto]],2,FALSE),"No Encontrado")</f>
        <v/>
      </c>
      <c r="B519">
        <f>MID(BD[[#This Row],[SUC]],2,1)&amp;"-"&amp;BD[[#This Row],[CC]]&amp;"-"&amp;BD[[#This Row],[REGI_RES]]&amp;"-"&amp;MID(BD[[#This Row],[CTA]],1,9)</f>
        <v/>
      </c>
      <c r="C519" t="inlineStr">
        <is>
          <t>621120000 - JORNAL BASICO</t>
        </is>
      </c>
      <c r="D519">
        <f>TRIM(MID('BD6'!E519,3,2))</f>
        <v/>
      </c>
      <c r="E519" s="33" t="inlineStr">
        <is>
          <t xml:space="preserve">  06 - 11 - 2</t>
        </is>
      </c>
      <c r="F519" s="32" t="n">
        <v>45919</v>
      </c>
      <c r="G519">
        <f>IF(MID(BD[[#This Row],[Suc - Tipo - Nro]],8,2)="11",LEFT(BD[[#This Row],[REGIMEN]], 1) &amp; LEFT(RIGHT(BD[[#This Row],[REGIMEN]], LEN(BD[[#This Row],[REGIMEN]]) - FIND(" ", BD[[#This Row],[REGIMEN]])), 1),"")</f>
        <v/>
      </c>
      <c r="H519">
        <f>IF(MID(BD[[#This Row],[Suc - Tipo - Nro]],8,2)="11",TRIM(RIGHT(SUBSTITUTE(BD[[#This Row],[Glosa / Proveedor]]," ",REPT(" ",LEN(BD[[#This Row],[Glosa / Proveedor]]))),LEN(BD[[#This Row],[Glosa / Proveedor]])*2)),"")</f>
        <v/>
      </c>
      <c r="I519" s="31" t="inlineStr">
        <is>
          <t>Generacion de Planilla Normal OBRERO CONTRATADO</t>
        </is>
      </c>
      <c r="J519" s="38" t="n">
        <v>90</v>
      </c>
      <c r="K519" s="22">
        <f>IF('BD6'!J519=90,"AGUA",IF('BD6'!J519=91,"ALCANTARILLADO",IF('BD6'!J519=93,"ALCANTARILLADO",IF('BD6'!J519=95,"ADMIN",IF('BD6'!J519=96,"COMERCIAL","G_Finan")))))</f>
        <v/>
      </c>
      <c r="L519" s="49" t="n">
        <v>930</v>
      </c>
      <c r="M519" s="37" t="n"/>
      <c r="N519" s="51" t="n"/>
      <c r="O519" s="51" t="n"/>
    </row>
    <row r="520">
      <c r="A520" s="10">
        <f>IFERROR(VLOOKUP(BD[[#This Row],[BK]],DICT[[EEFF]:[Ppto]],2,FALSE),"No Encontrado")</f>
        <v/>
      </c>
      <c r="B520" s="54">
        <f>MID(BD[[#This Row],[SUC]],2,1)&amp;"-"&amp;BD[[#This Row],[CC]]&amp;"-"&amp;BD[[#This Row],[REGI_RES]]&amp;"-"&amp;MID(BD[[#This Row],[CTA]],1,9)</f>
        <v/>
      </c>
      <c r="C520" t="inlineStr">
        <is>
          <t>621120000 - JORNAL BASICO</t>
        </is>
      </c>
      <c r="D520" s="54">
        <f>TRIM(MID('BD6'!E520,3,2))</f>
        <v/>
      </c>
      <c r="E520" s="33" t="inlineStr">
        <is>
          <t xml:space="preserve">  06 - 11 - 3</t>
        </is>
      </c>
      <c r="F520" s="34" t="n">
        <v>45919</v>
      </c>
      <c r="G520" s="54">
        <f>IF(MID(BD[[#This Row],[Suc - Tipo - Nro]],8,2)="11",LEFT(BD[[#This Row],[REGIMEN]], 1) &amp; LEFT(RIGHT(BD[[#This Row],[REGIMEN]], LEN(BD[[#This Row],[REGIMEN]]) - FIND(" ", BD[[#This Row],[REGIMEN]])), 1),"")</f>
        <v/>
      </c>
      <c r="H520" s="54">
        <f>IF(MID(BD[[#This Row],[Suc - Tipo - Nro]],8,2)="11",TRIM(RIGHT(SUBSTITUTE(BD[[#This Row],[Glosa / Proveedor]]," ",REPT(" ",LEN(BD[[#This Row],[Glosa / Proveedor]]))),LEN(BD[[#This Row],[Glosa / Proveedor]])*2)),"")</f>
        <v/>
      </c>
      <c r="I520" s="33" t="inlineStr">
        <is>
          <t>Generacion de Planilla Normal OBRERO ESTABLE</t>
        </is>
      </c>
      <c r="J520" s="35" t="n">
        <v>90</v>
      </c>
      <c r="K520" s="36">
        <f>IF('BD6'!J520=90,"AGUA",IF('BD6'!J520=91,"ALCANTARILLADO",IF('BD6'!J520=93,"ALCANTARILLADO",IF('BD6'!J520=95,"ADMIN",IF('BD6'!J520=96,"COMERCIAL","G_Finan")))))</f>
        <v/>
      </c>
      <c r="L520" s="40" t="n">
        <v>860</v>
      </c>
      <c r="M520" s="37" t="n"/>
      <c r="N520" s="51" t="n"/>
      <c r="O520" s="51" t="n"/>
    </row>
    <row r="521">
      <c r="A521" s="39">
        <f>IFERROR(VLOOKUP(BD[[#This Row],[BK]],DICT[[EEFF]:[Ppto]],2,FALSE),"No Encontrado")</f>
        <v/>
      </c>
      <c r="B521">
        <f>MID(BD[[#This Row],[SUC]],2,1)&amp;"-"&amp;BD[[#This Row],[CC]]&amp;"-"&amp;BD[[#This Row],[REGI_RES]]&amp;"-"&amp;MID(BD[[#This Row],[CTA]],1,9)</f>
        <v/>
      </c>
      <c r="C521" t="inlineStr">
        <is>
          <t>621120000 - JORNAL BASICO</t>
        </is>
      </c>
      <c r="D521">
        <f>TRIM(MID('BD6'!E521,3,2))</f>
        <v/>
      </c>
      <c r="E521" s="33" t="inlineStr">
        <is>
          <t xml:space="preserve">  06 - 11 - 3</t>
        </is>
      </c>
      <c r="F521" s="34" t="n">
        <v>45919</v>
      </c>
      <c r="G521">
        <f>IF(MID(BD[[#This Row],[Suc - Tipo - Nro]],8,2)="11",LEFT(BD[[#This Row],[REGIMEN]], 1) &amp; LEFT(RIGHT(BD[[#This Row],[REGIMEN]], LEN(BD[[#This Row],[REGIMEN]]) - FIND(" ", BD[[#This Row],[REGIMEN]])), 1),"")</f>
        <v/>
      </c>
      <c r="H521">
        <f>IF(MID(BD[[#This Row],[Suc - Tipo - Nro]],8,2)="11",TRIM(RIGHT(SUBSTITUTE(BD[[#This Row],[Glosa / Proveedor]]," ",REPT(" ",LEN(BD[[#This Row],[Glosa / Proveedor]]))),LEN(BD[[#This Row],[Glosa / Proveedor]])*2)),"")</f>
        <v/>
      </c>
      <c r="I521" s="33" t="inlineStr">
        <is>
          <t>Generacion de Planilla Normal OBRERO ESTABLE</t>
        </is>
      </c>
      <c r="J521" s="35" t="n">
        <v>90</v>
      </c>
      <c r="K521" s="22">
        <f>IF('BD6'!J521=90,"AGUA",IF('BD6'!J521=91,"ALCANTARILLADO",IF('BD6'!J521=93,"ALCANTARILLADO",IF('BD6'!J521=95,"ADMIN",IF('BD6'!J521=96,"COMERCIAL","G_Finan")))))</f>
        <v/>
      </c>
      <c r="L521" s="49" t="n">
        <v>702</v>
      </c>
      <c r="M521" s="37" t="n"/>
      <c r="N521" s="51" t="n"/>
      <c r="O521" s="51" t="n"/>
    </row>
    <row r="522">
      <c r="A522">
        <f>IFERROR(VLOOKUP(BD[[#This Row],[BK]],DICT[[EEFF]:[Ppto]],2,FALSE),"No Encontrado")</f>
        <v/>
      </c>
      <c r="B522">
        <f>MID(BD[[#This Row],[SUC]],2,1)&amp;"-"&amp;BD[[#This Row],[CC]]&amp;"-"&amp;BD[[#This Row],[REGI_RES]]&amp;"-"&amp;MID(BD[[#This Row],[CTA]],1,9)</f>
        <v/>
      </c>
      <c r="C522" t="inlineStr">
        <is>
          <t>621120000 - JORNAL BASICO</t>
        </is>
      </c>
      <c r="D522">
        <f>TRIM(MID('BD6'!E522,3,2))</f>
        <v/>
      </c>
      <c r="E522" s="33" t="inlineStr">
        <is>
          <t xml:space="preserve">  06 - 11 - 3</t>
        </is>
      </c>
      <c r="F522" s="32" t="n">
        <v>45919</v>
      </c>
      <c r="G522">
        <f>IF(MID(BD[[#This Row],[Suc - Tipo - Nro]],8,2)="11",LEFT(BD[[#This Row],[REGIMEN]], 1) &amp; LEFT(RIGHT(BD[[#This Row],[REGIMEN]], LEN(BD[[#This Row],[REGIMEN]]) - FIND(" ", BD[[#This Row],[REGIMEN]])), 1),"")</f>
        <v/>
      </c>
      <c r="H522">
        <f>IF(MID(BD[[#This Row],[Suc - Tipo - Nro]],8,2)="11",TRIM(RIGHT(SUBSTITUTE(BD[[#This Row],[Glosa / Proveedor]]," ",REPT(" ",LEN(BD[[#This Row],[Glosa / Proveedor]]))),LEN(BD[[#This Row],[Glosa / Proveedor]])*2)),"")</f>
        <v/>
      </c>
      <c r="I522" s="31" t="inlineStr">
        <is>
          <t>Generacion de Planilla Normal OBRERO ESTABLE</t>
        </is>
      </c>
      <c r="J522" s="38" t="n">
        <v>93</v>
      </c>
      <c r="K522" s="22">
        <f>IF('BD6'!J522=90,"AGUA",IF('BD6'!J522=91,"ALCANTARILLADO",IF('BD6'!J522=93,"ALCANTARILLADO",IF('BD6'!J522=95,"ADMIN",IF('BD6'!J522=96,"COMERCIAL","G_Finan")))))</f>
        <v/>
      </c>
      <c r="L522" s="49" t="n">
        <v>120</v>
      </c>
      <c r="M522" s="37" t="n"/>
      <c r="N522" s="51" t="n"/>
      <c r="O522" s="51" t="n"/>
    </row>
    <row r="523">
      <c r="A523" s="42">
        <f>IFERROR(VLOOKUP(BD[[#This Row],[BK]],DICT[[EEFF]:[Ppto]],2,FALSE),"No Encontrado")</f>
        <v/>
      </c>
      <c r="B523">
        <f>MID(BD[[#This Row],[SUC]],2,1)&amp;"-"&amp;BD[[#This Row],[CC]]&amp;"-"&amp;BD[[#This Row],[REGI_RES]]&amp;"-"&amp;MID(BD[[#This Row],[CTA]],1,9)</f>
        <v/>
      </c>
      <c r="C523" t="inlineStr">
        <is>
          <t>621120000 - JORNAL BASICO</t>
        </is>
      </c>
      <c r="D523">
        <f>TRIM(MID('BD6'!E523,3,2))</f>
        <v/>
      </c>
      <c r="E523" s="33" t="inlineStr">
        <is>
          <t xml:space="preserve">  06 - 11 - 3</t>
        </is>
      </c>
      <c r="F523" s="32" t="n">
        <v>45919</v>
      </c>
      <c r="G523">
        <f>IF(MID(BD[[#This Row],[Suc - Tipo - Nro]],8,2)="11",LEFT(BD[[#This Row],[REGIMEN]], 1) &amp; LEFT(RIGHT(BD[[#This Row],[REGIMEN]], LEN(BD[[#This Row],[REGIMEN]]) - FIND(" ", BD[[#This Row],[REGIMEN]])), 1),"")</f>
        <v/>
      </c>
      <c r="H523">
        <f>IF(MID(BD[[#This Row],[Suc - Tipo - Nro]],8,2)="11",TRIM(RIGHT(SUBSTITUTE(BD[[#This Row],[Glosa / Proveedor]]," ",REPT(" ",LEN(BD[[#This Row],[Glosa / Proveedor]]))),LEN(BD[[#This Row],[Glosa / Proveedor]])*2)),"")</f>
        <v/>
      </c>
      <c r="I523" s="31" t="inlineStr">
        <is>
          <t>Generacion de Planilla Normal OBRERO ESTABLE</t>
        </is>
      </c>
      <c r="J523" s="38" t="n">
        <v>91</v>
      </c>
      <c r="K523" s="22">
        <f>IF('BD6'!J523=90,"AGUA",IF('BD6'!J523=91,"ALCANTARILLADO",IF('BD6'!J523=93,"ALCANTARILLADO",IF('BD6'!J523=95,"ADMIN",IF('BD6'!J523=96,"COMERCIAL","G_Finan")))))</f>
        <v/>
      </c>
      <c r="L523" s="49" t="n">
        <v>120</v>
      </c>
      <c r="M523" s="37" t="n"/>
      <c r="N523" s="51" t="n"/>
      <c r="O523" s="51" t="n"/>
    </row>
    <row r="524">
      <c r="A524" s="42">
        <f>IFERROR(VLOOKUP(BD[[#This Row],[BK]],DICT[[EEFF]:[Ppto]],2,FALSE),"No Encontrado")</f>
        <v/>
      </c>
      <c r="B524">
        <f>MID(BD[[#This Row],[SUC]],2,1)&amp;"-"&amp;BD[[#This Row],[CC]]&amp;"-"&amp;BD[[#This Row],[REGI_RES]]&amp;"-"&amp;MID(BD[[#This Row],[CTA]],1,9)</f>
        <v/>
      </c>
      <c r="C524" t="inlineStr">
        <is>
          <t>621120000 - JORNAL BASICO</t>
        </is>
      </c>
      <c r="D524">
        <f>TRIM(MID('BD6'!E524,3,2))</f>
        <v/>
      </c>
      <c r="E524" s="33" t="inlineStr">
        <is>
          <t xml:space="preserve">  06 - 11 - 3</t>
        </is>
      </c>
      <c r="F524" s="32" t="n">
        <v>45919</v>
      </c>
      <c r="G524">
        <f>IF(MID(BD[[#This Row],[Suc - Tipo - Nro]],8,2)="11",LEFT(BD[[#This Row],[REGIMEN]], 1) &amp; LEFT(RIGHT(BD[[#This Row],[REGIMEN]], LEN(BD[[#This Row],[REGIMEN]]) - FIND(" ", BD[[#This Row],[REGIMEN]])), 1),"")</f>
        <v/>
      </c>
      <c r="H524">
        <f>IF(MID(BD[[#This Row],[Suc - Tipo - Nro]],8,2)="11",TRIM(RIGHT(SUBSTITUTE(BD[[#This Row],[Glosa / Proveedor]]," ",REPT(" ",LEN(BD[[#This Row],[Glosa / Proveedor]]))),LEN(BD[[#This Row],[Glosa / Proveedor]])*2)),"")</f>
        <v/>
      </c>
      <c r="I524" s="31" t="inlineStr">
        <is>
          <t>Generacion de Planilla Normal OBRERO ESTABLE</t>
        </is>
      </c>
      <c r="J524" s="38" t="n">
        <v>90</v>
      </c>
      <c r="K524" s="22">
        <f>IF('BD6'!J524=90,"AGUA",IF('BD6'!J524=91,"ALCANTARILLADO",IF('BD6'!J524=93,"ALCANTARILLADO",IF('BD6'!J524=95,"ADMIN",IF('BD6'!J524=96,"COMERCIAL","G_Finan")))))</f>
        <v/>
      </c>
      <c r="L524" s="49" t="n">
        <v>240</v>
      </c>
      <c r="M524" s="37" t="n"/>
      <c r="N524" s="51" t="n"/>
      <c r="O524" s="51" t="n"/>
    </row>
    <row r="525">
      <c r="A525" s="42">
        <f>IFERROR(VLOOKUP(BD[[#This Row],[BK]],DICT[[EEFF]:[Ppto]],2,FALSE),"No Encontrado")</f>
        <v/>
      </c>
      <c r="B525">
        <f>MID(BD[[#This Row],[SUC]],2,1)&amp;"-"&amp;BD[[#This Row],[CC]]&amp;"-"&amp;BD[[#This Row],[REGI_RES]]&amp;"-"&amp;MID(BD[[#This Row],[CTA]],1,9)</f>
        <v/>
      </c>
      <c r="C525" t="inlineStr">
        <is>
          <t>621120000 - JORNAL BASICO</t>
        </is>
      </c>
      <c r="D525">
        <f>TRIM(MID('BD6'!E525,3,2))</f>
        <v/>
      </c>
      <c r="E525" s="33" t="inlineStr">
        <is>
          <t xml:space="preserve">  06 - 11 - 3</t>
        </is>
      </c>
      <c r="F525" s="32" t="n">
        <v>45919</v>
      </c>
      <c r="G525">
        <f>IF(MID(BD[[#This Row],[Suc - Tipo - Nro]],8,2)="11",LEFT(BD[[#This Row],[REGIMEN]], 1) &amp; LEFT(RIGHT(BD[[#This Row],[REGIMEN]], LEN(BD[[#This Row],[REGIMEN]]) - FIND(" ", BD[[#This Row],[REGIMEN]])), 1),"")</f>
        <v/>
      </c>
      <c r="H525">
        <f>IF(MID(BD[[#This Row],[Suc - Tipo - Nro]],8,2)="11",TRIM(RIGHT(SUBSTITUTE(BD[[#This Row],[Glosa / Proveedor]]," ",REPT(" ",LEN(BD[[#This Row],[Glosa / Proveedor]]))),LEN(BD[[#This Row],[Glosa / Proveedor]])*2)),"")</f>
        <v/>
      </c>
      <c r="I525" s="31" t="inlineStr">
        <is>
          <t>Generacion de Planilla Normal OBRERO ESTABLE</t>
        </is>
      </c>
      <c r="J525" s="38" t="n">
        <v>90</v>
      </c>
      <c r="K525" s="22">
        <f>IF('BD6'!J525=90,"AGUA",IF('BD6'!J525=91,"ALCANTARILLADO",IF('BD6'!J525=93,"ALCANTARILLADO",IF('BD6'!J525=95,"ADMIN",IF('BD6'!J525=96,"COMERCIAL","G_Finan")))))</f>
        <v/>
      </c>
      <c r="L525" s="49" t="n">
        <v>120</v>
      </c>
      <c r="M525" s="37" t="n"/>
      <c r="N525" s="51" t="n"/>
      <c r="O525" s="51" t="n"/>
    </row>
    <row r="526">
      <c r="A526" s="42">
        <f>IFERROR(VLOOKUP(BD[[#This Row],[BK]],DICT[[EEFF]:[Ppto]],2,FALSE),"No Encontrado")</f>
        <v/>
      </c>
      <c r="B526">
        <f>MID(BD[[#This Row],[SUC]],2,1)&amp;"-"&amp;BD[[#This Row],[CC]]&amp;"-"&amp;BD[[#This Row],[REGI_RES]]&amp;"-"&amp;MID(BD[[#This Row],[CTA]],1,9)</f>
        <v/>
      </c>
      <c r="C526" t="inlineStr">
        <is>
          <t>621120000 - JORNAL BASICO</t>
        </is>
      </c>
      <c r="D526">
        <f>TRIM(MID('BD6'!E526,3,2))</f>
        <v/>
      </c>
      <c r="E526" s="33" t="inlineStr">
        <is>
          <t xml:space="preserve">  06 - 11 - 3</t>
        </is>
      </c>
      <c r="F526" s="32" t="n">
        <v>45919</v>
      </c>
      <c r="G526">
        <f>IF(MID(BD[[#This Row],[Suc - Tipo - Nro]],8,2)="11",LEFT(BD[[#This Row],[REGIMEN]], 1) &amp; LEFT(RIGHT(BD[[#This Row],[REGIMEN]], LEN(BD[[#This Row],[REGIMEN]]) - FIND(" ", BD[[#This Row],[REGIMEN]])), 1),"")</f>
        <v/>
      </c>
      <c r="H526">
        <f>IF(MID(BD[[#This Row],[Suc - Tipo - Nro]],8,2)="11",TRIM(RIGHT(SUBSTITUTE(BD[[#This Row],[Glosa / Proveedor]]," ",REPT(" ",LEN(BD[[#This Row],[Glosa / Proveedor]]))),LEN(BD[[#This Row],[Glosa / Proveedor]])*2)),"")</f>
        <v/>
      </c>
      <c r="I526" s="31" t="inlineStr">
        <is>
          <t>Generacion de Planilla Normal OBRERO ESTABLE</t>
        </is>
      </c>
      <c r="J526" s="38" t="n">
        <v>93</v>
      </c>
      <c r="K526" s="22">
        <f>IF('BD6'!J526=90,"AGUA",IF('BD6'!J526=91,"ALCANTARILLADO",IF('BD6'!J526=93,"ALCANTARILLADO",IF('BD6'!J526=95,"ADMIN",IF('BD6'!J526=96,"COMERCIAL","G_Finan")))))</f>
        <v/>
      </c>
      <c r="L526" s="49" t="n">
        <v>430</v>
      </c>
      <c r="M526" s="37" t="n"/>
      <c r="N526" s="51" t="n"/>
      <c r="O526" s="51" t="n"/>
    </row>
    <row r="527">
      <c r="A527" s="42">
        <f>IFERROR(VLOOKUP(BD[[#This Row],[BK]],DICT[[EEFF]:[Ppto]],2,FALSE),"No Encontrado")</f>
        <v/>
      </c>
      <c r="B527">
        <f>MID(BD[[#This Row],[SUC]],2,1)&amp;"-"&amp;BD[[#This Row],[CC]]&amp;"-"&amp;BD[[#This Row],[REGI_RES]]&amp;"-"&amp;MID(BD[[#This Row],[CTA]],1,9)</f>
        <v/>
      </c>
      <c r="C527" t="inlineStr">
        <is>
          <t>621120000 - JORNAL BASICO</t>
        </is>
      </c>
      <c r="D527">
        <f>TRIM(MID('BD6'!E527,3,2))</f>
        <v/>
      </c>
      <c r="E527" s="33" t="inlineStr">
        <is>
          <t xml:space="preserve">  06 - 11 - 3</t>
        </is>
      </c>
      <c r="F527" s="32" t="n">
        <v>45919</v>
      </c>
      <c r="G527">
        <f>IF(MID(BD[[#This Row],[Suc - Tipo - Nro]],8,2)="11",LEFT(BD[[#This Row],[REGIMEN]], 1) &amp; LEFT(RIGHT(BD[[#This Row],[REGIMEN]], LEN(BD[[#This Row],[REGIMEN]]) - FIND(" ", BD[[#This Row],[REGIMEN]])), 1),"")</f>
        <v/>
      </c>
      <c r="H527">
        <f>IF(MID(BD[[#This Row],[Suc - Tipo - Nro]],8,2)="11",TRIM(RIGHT(SUBSTITUTE(BD[[#This Row],[Glosa / Proveedor]]," ",REPT(" ",LEN(BD[[#This Row],[Glosa / Proveedor]]))),LEN(BD[[#This Row],[Glosa / Proveedor]])*2)),"")</f>
        <v/>
      </c>
      <c r="I527" s="31" t="inlineStr">
        <is>
          <t>Generacion de Planilla Normal OBRERO ESTABLE</t>
        </is>
      </c>
      <c r="J527" s="38" t="n">
        <v>91</v>
      </c>
      <c r="K527" s="22">
        <f>IF('BD6'!J527=90,"AGUA",IF('BD6'!J527=91,"ALCANTARILLADO",IF('BD6'!J527=93,"ALCANTARILLADO",IF('BD6'!J527=95,"ADMIN",IF('BD6'!J527=96,"COMERCIAL","G_Finan")))))</f>
        <v/>
      </c>
      <c r="L527" s="49" t="n">
        <v>160</v>
      </c>
      <c r="M527" s="37" t="n"/>
      <c r="N527" s="51" t="n"/>
      <c r="O527" s="51" t="n"/>
    </row>
    <row r="528">
      <c r="A528" s="42">
        <f>IFERROR(VLOOKUP(BD[[#This Row],[BK]],DICT[[EEFF]:[Ppto]],2,FALSE),"No Encontrado")</f>
        <v/>
      </c>
      <c r="B528">
        <f>MID(BD[[#This Row],[SUC]],2,1)&amp;"-"&amp;BD[[#This Row],[CC]]&amp;"-"&amp;BD[[#This Row],[REGI_RES]]&amp;"-"&amp;MID(BD[[#This Row],[CTA]],1,9)</f>
        <v/>
      </c>
      <c r="C528" t="inlineStr">
        <is>
          <t>621120000 - JORNAL BASICO</t>
        </is>
      </c>
      <c r="D528">
        <f>TRIM(MID('BD6'!E528,3,2))</f>
        <v/>
      </c>
      <c r="E528" s="33" t="inlineStr">
        <is>
          <t xml:space="preserve">  06 - 11 - 3</t>
        </is>
      </c>
      <c r="F528" s="32" t="n">
        <v>45919</v>
      </c>
      <c r="G528">
        <f>IF(MID(BD[[#This Row],[Suc - Tipo - Nro]],8,2)="11",LEFT(BD[[#This Row],[REGIMEN]], 1) &amp; LEFT(RIGHT(BD[[#This Row],[REGIMEN]], LEN(BD[[#This Row],[REGIMEN]]) - FIND(" ", BD[[#This Row],[REGIMEN]])), 1),"")</f>
        <v/>
      </c>
      <c r="H528">
        <f>IF(MID(BD[[#This Row],[Suc - Tipo - Nro]],8,2)="11",TRIM(RIGHT(SUBSTITUTE(BD[[#This Row],[Glosa / Proveedor]]," ",REPT(" ",LEN(BD[[#This Row],[Glosa / Proveedor]]))),LEN(BD[[#This Row],[Glosa / Proveedor]])*2)),"")</f>
        <v/>
      </c>
      <c r="I528" s="31" t="inlineStr">
        <is>
          <t>Generacion de Planilla Normal OBRERO ESTABLE</t>
        </is>
      </c>
      <c r="J528" s="38" t="n">
        <v>90</v>
      </c>
      <c r="K528" s="22">
        <f>IF('BD6'!J528=90,"AGUA",IF('BD6'!J528=91,"ALCANTARILLADO",IF('BD6'!J528=93,"ALCANTARILLADO",IF('BD6'!J528=95,"ADMIN",IF('BD6'!J528=96,"COMERCIAL","G_Finan")))))</f>
        <v/>
      </c>
      <c r="L528" s="49" t="n">
        <v>430</v>
      </c>
      <c r="M528" s="37" t="n"/>
      <c r="N528" s="51" t="n"/>
      <c r="O528" s="51" t="n"/>
    </row>
    <row r="529">
      <c r="A529" s="42">
        <f>IFERROR(VLOOKUP(BD[[#This Row],[BK]],DICT[[EEFF]:[Ppto]],2,FALSE),"No Encontrado")</f>
        <v/>
      </c>
      <c r="B529">
        <f>MID(BD[[#This Row],[SUC]],2,1)&amp;"-"&amp;BD[[#This Row],[CC]]&amp;"-"&amp;BD[[#This Row],[REGI_RES]]&amp;"-"&amp;MID(BD[[#This Row],[CTA]],1,9)</f>
        <v/>
      </c>
      <c r="C529" t="inlineStr">
        <is>
          <t>621120000 - JORNAL BASICO</t>
        </is>
      </c>
      <c r="D529">
        <f>TRIM(MID('BD6'!E529,3,2))</f>
        <v/>
      </c>
      <c r="E529" s="33" t="inlineStr">
        <is>
          <t xml:space="preserve">  06 - 11 - 3</t>
        </is>
      </c>
      <c r="F529" s="32" t="n">
        <v>45919</v>
      </c>
      <c r="G529">
        <f>IF(MID(BD[[#This Row],[Suc - Tipo - Nro]],8,2)="11",LEFT(BD[[#This Row],[REGIMEN]], 1) &amp; LEFT(RIGHT(BD[[#This Row],[REGIMEN]], LEN(BD[[#This Row],[REGIMEN]]) - FIND(" ", BD[[#This Row],[REGIMEN]])), 1),"")</f>
        <v/>
      </c>
      <c r="H529">
        <f>IF(MID(BD[[#This Row],[Suc - Tipo - Nro]],8,2)="11",TRIM(RIGHT(SUBSTITUTE(BD[[#This Row],[Glosa / Proveedor]]," ",REPT(" ",LEN(BD[[#This Row],[Glosa / Proveedor]]))),LEN(BD[[#This Row],[Glosa / Proveedor]])*2)),"")</f>
        <v/>
      </c>
      <c r="I529" s="31" t="inlineStr">
        <is>
          <t>Generacion de Planilla Normal OBRERO ESTABLE</t>
        </is>
      </c>
      <c r="J529" s="38" t="n">
        <v>93</v>
      </c>
      <c r="K529" s="22">
        <f>IF('BD6'!J529=90,"AGUA",IF('BD6'!J529=91,"ALCANTARILLADO",IF('BD6'!J529=93,"ALCANTARILLADO",IF('BD6'!J529=95,"ADMIN",IF('BD6'!J529=96,"COMERCIAL","G_Finan")))))</f>
        <v/>
      </c>
      <c r="L529" s="49" t="n">
        <v>702</v>
      </c>
      <c r="M529" s="37" t="n"/>
      <c r="N529" s="51" t="n"/>
      <c r="O529" s="51" t="n"/>
    </row>
    <row r="530">
      <c r="A530" s="42">
        <f>IFERROR(VLOOKUP(BD[[#This Row],[BK]],DICT[[EEFF]:[Ppto]],2,FALSE),"No Encontrado")</f>
        <v/>
      </c>
      <c r="B530">
        <f>MID(BD[[#This Row],[SUC]],2,1)&amp;"-"&amp;BD[[#This Row],[CC]]&amp;"-"&amp;BD[[#This Row],[REGI_RES]]&amp;"-"&amp;MID(BD[[#This Row],[CTA]],1,9)</f>
        <v/>
      </c>
      <c r="C530" t="inlineStr">
        <is>
          <t>621120000 - JORNAL BASICO</t>
        </is>
      </c>
      <c r="D530">
        <f>TRIM(MID('BD6'!E530,3,2))</f>
        <v/>
      </c>
      <c r="E530" s="33" t="inlineStr">
        <is>
          <t xml:space="preserve">  06 - 11 - 3</t>
        </is>
      </c>
      <c r="F530" s="32" t="n">
        <v>45919</v>
      </c>
      <c r="G530">
        <f>IF(MID(BD[[#This Row],[Suc - Tipo - Nro]],8,2)="11",LEFT(BD[[#This Row],[REGIMEN]], 1) &amp; LEFT(RIGHT(BD[[#This Row],[REGIMEN]], LEN(BD[[#This Row],[REGIMEN]]) - FIND(" ", BD[[#This Row],[REGIMEN]])), 1),"")</f>
        <v/>
      </c>
      <c r="H530">
        <f>IF(MID(BD[[#This Row],[Suc - Tipo - Nro]],8,2)="11",TRIM(RIGHT(SUBSTITUTE(BD[[#This Row],[Glosa / Proveedor]]," ",REPT(" ",LEN(BD[[#This Row],[Glosa / Proveedor]]))),LEN(BD[[#This Row],[Glosa / Proveedor]])*2)),"")</f>
        <v/>
      </c>
      <c r="I530" s="31" t="inlineStr">
        <is>
          <t>Generacion de Planilla Normal OBRERO ESTABLE</t>
        </is>
      </c>
      <c r="J530" s="38" t="n">
        <v>91</v>
      </c>
      <c r="K530" s="22">
        <f>IF('BD6'!J530=90,"AGUA",IF('BD6'!J530=91,"ALCANTARILLADO",IF('BD6'!J530=93,"ALCANTARILLADO",IF('BD6'!J530=95,"ADMIN",IF('BD6'!J530=96,"COMERCIAL","G_Finan")))))</f>
        <v/>
      </c>
      <c r="L530" s="49" t="n">
        <v>702</v>
      </c>
      <c r="M530" s="37" t="n"/>
      <c r="N530" s="51" t="n"/>
      <c r="O530" s="51" t="n"/>
    </row>
    <row r="531">
      <c r="A531" s="39">
        <f>IFERROR(VLOOKUP(BD[[#This Row],[BK]],DICT[[EEFF]:[Ppto]],2,FALSE),"No Encontrado")</f>
        <v/>
      </c>
      <c r="B531">
        <f>MID(BD[[#This Row],[SUC]],2,1)&amp;"-"&amp;BD[[#This Row],[CC]]&amp;"-"&amp;BD[[#This Row],[REGI_RES]]&amp;"-"&amp;MID(BD[[#This Row],[CTA]],1,9)</f>
        <v/>
      </c>
      <c r="C531" t="inlineStr">
        <is>
          <t>621120000 - JORNAL BASICO</t>
        </is>
      </c>
      <c r="D531">
        <f>TRIM(MID('BD6'!E531,3,2))</f>
        <v/>
      </c>
      <c r="E531" s="33" t="inlineStr">
        <is>
          <t xml:space="preserve">  06 - 11 - 3</t>
        </is>
      </c>
      <c r="F531" s="34" t="n">
        <v>45919</v>
      </c>
      <c r="G531">
        <f>IF(MID(BD[[#This Row],[Suc - Tipo - Nro]],8,2)="11",LEFT(BD[[#This Row],[REGIMEN]], 1) &amp; LEFT(RIGHT(BD[[#This Row],[REGIMEN]], LEN(BD[[#This Row],[REGIMEN]]) - FIND(" ", BD[[#This Row],[REGIMEN]])), 1),"")</f>
        <v/>
      </c>
      <c r="H531">
        <f>IF(MID(BD[[#This Row],[Suc - Tipo - Nro]],8,2)="11",TRIM(RIGHT(SUBSTITUTE(BD[[#This Row],[Glosa / Proveedor]]," ",REPT(" ",LEN(BD[[#This Row],[Glosa / Proveedor]]))),LEN(BD[[#This Row],[Glosa / Proveedor]])*2)),"")</f>
        <v/>
      </c>
      <c r="I531" s="33" t="inlineStr">
        <is>
          <t>Generacion de Planilla Normal OBRERO ESTABLE</t>
        </is>
      </c>
      <c r="J531" s="35" t="n">
        <v>90</v>
      </c>
      <c r="K531" s="22">
        <f>IF('BD6'!J531=90,"AGUA",IF('BD6'!J531=91,"ALCANTARILLADO",IF('BD6'!J531=93,"ALCANTARILLADO",IF('BD6'!J531=95,"ADMIN",IF('BD6'!J531=96,"COMERCIAL","G_Finan")))))</f>
        <v/>
      </c>
      <c r="L531" s="49" t="n">
        <v>1404</v>
      </c>
      <c r="M531" s="37" t="n"/>
      <c r="N531" s="51" t="n"/>
      <c r="O531" s="51" t="n"/>
    </row>
    <row r="532">
      <c r="A532">
        <f>IFERROR(VLOOKUP(BD[[#This Row],[BK]],DICT[[EEFF]:[Ppto]],2,FALSE),"No Encontrado")</f>
        <v/>
      </c>
      <c r="B532">
        <f>MID(BD[[#This Row],[SUC]],2,1)&amp;"-"&amp;BD[[#This Row],[CC]]&amp;"-"&amp;BD[[#This Row],[REGI_RES]]&amp;"-"&amp;MID(BD[[#This Row],[CTA]],1,9)</f>
        <v/>
      </c>
      <c r="C532" t="inlineStr">
        <is>
          <t>621120000 - JORNAL BASICO</t>
        </is>
      </c>
      <c r="D532">
        <f>TRIM(MID('BD6'!E532,3,2))</f>
        <v/>
      </c>
      <c r="E532" s="33" t="inlineStr">
        <is>
          <t xml:space="preserve">  08 - 11 - 2</t>
        </is>
      </c>
      <c r="F532" s="32" t="n">
        <v>45919</v>
      </c>
      <c r="G532">
        <f>IF(MID(BD[[#This Row],[Suc - Tipo - Nro]],8,2)="11",LEFT(BD[[#This Row],[REGIMEN]], 1) &amp; LEFT(RIGHT(BD[[#This Row],[REGIMEN]], LEN(BD[[#This Row],[REGIMEN]]) - FIND(" ", BD[[#This Row],[REGIMEN]])), 1),"")</f>
        <v/>
      </c>
      <c r="H532">
        <f>IF(MID(BD[[#This Row],[Suc - Tipo - Nro]],8,2)="11",TRIM(RIGHT(SUBSTITUTE(BD[[#This Row],[Glosa / Proveedor]]," ",REPT(" ",LEN(BD[[#This Row],[Glosa / Proveedor]]))),LEN(BD[[#This Row],[Glosa / Proveedor]])*2)),"")</f>
        <v/>
      </c>
      <c r="I532" s="31" t="inlineStr">
        <is>
          <t>Generacion de Planilla Normal OBRERO CONTRATADO</t>
        </is>
      </c>
      <c r="J532" s="38" t="n">
        <v>90</v>
      </c>
      <c r="K532" s="22">
        <f>IF('BD6'!J532=90,"AGUA",IF('BD6'!J532=91,"ALCANTARILLADO",IF('BD6'!J532=93,"ALCANTARILLADO",IF('BD6'!J532=95,"ADMIN",IF('BD6'!J532=96,"COMERCIAL","G_Finan")))))</f>
        <v/>
      </c>
      <c r="L532" s="49" t="n">
        <v>930</v>
      </c>
      <c r="M532" s="37" t="n"/>
      <c r="N532" s="51" t="n"/>
      <c r="O532" s="51" t="n"/>
    </row>
    <row r="533">
      <c r="A533" s="42">
        <f>IFERROR(VLOOKUP(BD[[#This Row],[BK]],DICT[[EEFF]:[Ppto]],2,FALSE),"No Encontrado")</f>
        <v/>
      </c>
      <c r="B533">
        <f>MID(BD[[#This Row],[SUC]],2,1)&amp;"-"&amp;BD[[#This Row],[CC]]&amp;"-"&amp;BD[[#This Row],[REGI_RES]]&amp;"-"&amp;MID(BD[[#This Row],[CTA]],1,9)</f>
        <v/>
      </c>
      <c r="C533" t="inlineStr">
        <is>
          <t>621120000 - JORNAL BASICO</t>
        </is>
      </c>
      <c r="D533">
        <f>TRIM(MID('BD6'!E533,3,2))</f>
        <v/>
      </c>
      <c r="E533" s="33" t="inlineStr">
        <is>
          <t xml:space="preserve">  08 - 11 - 2</t>
        </is>
      </c>
      <c r="F533" s="32" t="n">
        <v>45919</v>
      </c>
      <c r="G533">
        <f>IF(MID(BD[[#This Row],[Suc - Tipo - Nro]],8,2)="11",LEFT(BD[[#This Row],[REGIMEN]], 1) &amp; LEFT(RIGHT(BD[[#This Row],[REGIMEN]], LEN(BD[[#This Row],[REGIMEN]]) - FIND(" ", BD[[#This Row],[REGIMEN]])), 1),"")</f>
        <v/>
      </c>
      <c r="H533">
        <f>IF(MID(BD[[#This Row],[Suc - Tipo - Nro]],8,2)="11",TRIM(RIGHT(SUBSTITUTE(BD[[#This Row],[Glosa / Proveedor]]," ",REPT(" ",LEN(BD[[#This Row],[Glosa / Proveedor]]))),LEN(BD[[#This Row],[Glosa / Proveedor]])*2)),"")</f>
        <v/>
      </c>
      <c r="I533" s="31" t="inlineStr">
        <is>
          <t>Generacion de Planilla Normal OBRERO CONTRATADO</t>
        </is>
      </c>
      <c r="J533" s="38" t="n">
        <v>90</v>
      </c>
      <c r="K533" s="22">
        <f>IF('BD6'!J533=90,"AGUA",IF('BD6'!J533=91,"ALCANTARILLADO",IF('BD6'!J533=93,"ALCANTARILLADO",IF('BD6'!J533=95,"ADMIN",IF('BD6'!J533=96,"COMERCIAL","G_Finan")))))</f>
        <v/>
      </c>
      <c r="L533" s="49" t="n">
        <v>930</v>
      </c>
      <c r="M533" s="37" t="n"/>
      <c r="N533" s="51" t="n"/>
      <c r="O533" s="51" t="n"/>
    </row>
    <row r="534">
      <c r="A534" s="39">
        <f>IFERROR(VLOOKUP(BD[[#This Row],[BK]],DICT[[EEFF]:[Ppto]],2,FALSE),"No Encontrado")</f>
        <v/>
      </c>
      <c r="B534">
        <f>MID(BD[[#This Row],[SUC]],2,1)&amp;"-"&amp;BD[[#This Row],[CC]]&amp;"-"&amp;BD[[#This Row],[REGI_RES]]&amp;"-"&amp;MID(BD[[#This Row],[CTA]],1,9)</f>
        <v/>
      </c>
      <c r="C534" t="inlineStr">
        <is>
          <t>621120000 - JORNAL BASICO</t>
        </is>
      </c>
      <c r="D534">
        <f>TRIM(MID('BD6'!E534,3,2))</f>
        <v/>
      </c>
      <c r="E534" s="33" t="inlineStr">
        <is>
          <t xml:space="preserve">  08 - 11 - 2</t>
        </is>
      </c>
      <c r="F534" s="34" t="n">
        <v>45919</v>
      </c>
      <c r="G534">
        <f>IF(MID(BD[[#This Row],[Suc - Tipo - Nro]],8,2)="11",LEFT(BD[[#This Row],[REGIMEN]], 1) &amp; LEFT(RIGHT(BD[[#This Row],[REGIMEN]], LEN(BD[[#This Row],[REGIMEN]]) - FIND(" ", BD[[#This Row],[REGIMEN]])), 1),"")</f>
        <v/>
      </c>
      <c r="H534">
        <f>IF(MID(BD[[#This Row],[Suc - Tipo - Nro]],8,2)="11",TRIM(RIGHT(SUBSTITUTE(BD[[#This Row],[Glosa / Proveedor]]," ",REPT(" ",LEN(BD[[#This Row],[Glosa / Proveedor]]))),LEN(BD[[#This Row],[Glosa / Proveedor]])*2)),"")</f>
        <v/>
      </c>
      <c r="I534" s="33" t="inlineStr">
        <is>
          <t>Generacion de Planilla Normal OBRERO CONTRATADO</t>
        </is>
      </c>
      <c r="J534" s="35" t="n">
        <v>90</v>
      </c>
      <c r="K534" s="22">
        <f>IF('BD6'!J534=90,"AGUA",IF('BD6'!J534=91,"ALCANTARILLADO",IF('BD6'!J534=93,"ALCANTARILLADO",IF('BD6'!J534=95,"ADMIN",IF('BD6'!J534=96,"COMERCIAL","G_Finan")))))</f>
        <v/>
      </c>
      <c r="L534" s="49" t="n">
        <v>120</v>
      </c>
      <c r="M534" s="37" t="n"/>
      <c r="N534" s="51" t="n"/>
      <c r="O534" s="51" t="n"/>
    </row>
    <row r="535">
      <c r="A535" s="10">
        <f>IFERROR(VLOOKUP(BD[[#This Row],[BK]],DICT[[EEFF]:[Ppto]],2,FALSE),"No Encontrado")</f>
        <v/>
      </c>
      <c r="B535" s="54">
        <f>MID(BD[[#This Row],[SUC]],2,1)&amp;"-"&amp;BD[[#This Row],[CC]]&amp;"-"&amp;BD[[#This Row],[REGI_RES]]&amp;"-"&amp;MID(BD[[#This Row],[CTA]],1,9)</f>
        <v/>
      </c>
      <c r="C535" t="inlineStr">
        <is>
          <t>621120000 - JORNAL BASICO</t>
        </is>
      </c>
      <c r="D535" s="54">
        <f>TRIM(MID('BD6'!E535,3,2))</f>
        <v/>
      </c>
      <c r="E535" s="33" t="inlineStr">
        <is>
          <t xml:space="preserve">  08 - 11 - 3</t>
        </is>
      </c>
      <c r="F535" s="34" t="n">
        <v>45919</v>
      </c>
      <c r="G535" s="54">
        <f>IF(MID(BD[[#This Row],[Suc - Tipo - Nro]],8,2)="11",LEFT(BD[[#This Row],[REGIMEN]], 1) &amp; LEFT(RIGHT(BD[[#This Row],[REGIMEN]], LEN(BD[[#This Row],[REGIMEN]]) - FIND(" ", BD[[#This Row],[REGIMEN]])), 1),"")</f>
        <v/>
      </c>
      <c r="H535" s="54">
        <f>IF(MID(BD[[#This Row],[Suc - Tipo - Nro]],8,2)="11",TRIM(RIGHT(SUBSTITUTE(BD[[#This Row],[Glosa / Proveedor]]," ",REPT(" ",LEN(BD[[#This Row],[Glosa / Proveedor]]))),LEN(BD[[#This Row],[Glosa / Proveedor]])*2)),"")</f>
        <v/>
      </c>
      <c r="I535" s="33" t="inlineStr">
        <is>
          <t>Generacion de Planilla Normal OBRERO ESTABLE</t>
        </is>
      </c>
      <c r="J535" s="35" t="n">
        <v>90</v>
      </c>
      <c r="K535" s="36">
        <f>IF('BD6'!J535=90,"AGUA",IF('BD6'!J535=91,"ALCANTARILLADO",IF('BD6'!J535=93,"ALCANTARILLADO",IF('BD6'!J535=95,"ADMIN",IF('BD6'!J535=96,"COMERCIAL","G_Finan")))))</f>
        <v/>
      </c>
      <c r="L535" s="40" t="n">
        <v>240</v>
      </c>
      <c r="M535" s="37" t="n"/>
      <c r="N535" s="51" t="n"/>
      <c r="O535" s="51" t="n"/>
    </row>
    <row r="536">
      <c r="A536" s="42">
        <f>IFERROR(VLOOKUP(BD[[#This Row],[BK]],DICT[[EEFF]:[Ppto]],2,FALSE),"No Encontrado")</f>
        <v/>
      </c>
      <c r="B536">
        <f>MID(BD[[#This Row],[SUC]],2,1)&amp;"-"&amp;BD[[#This Row],[CC]]&amp;"-"&amp;BD[[#This Row],[REGI_RES]]&amp;"-"&amp;MID(BD[[#This Row],[CTA]],1,9)</f>
        <v/>
      </c>
      <c r="C536" t="inlineStr">
        <is>
          <t>621120000 - JORNAL BASICO</t>
        </is>
      </c>
      <c r="D536">
        <f>TRIM(MID('BD6'!E536,3,2))</f>
        <v/>
      </c>
      <c r="E536" s="33" t="inlineStr">
        <is>
          <t xml:space="preserve">  08 - 11 - 3</t>
        </is>
      </c>
      <c r="F536" s="32" t="n">
        <v>45919</v>
      </c>
      <c r="G536">
        <f>IF(MID(BD[[#This Row],[Suc - Tipo - Nro]],8,2)="11",LEFT(BD[[#This Row],[REGIMEN]], 1) &amp; LEFT(RIGHT(BD[[#This Row],[REGIMEN]], LEN(BD[[#This Row],[REGIMEN]]) - FIND(" ", BD[[#This Row],[REGIMEN]])), 1),"")</f>
        <v/>
      </c>
      <c r="H536">
        <f>IF(MID(BD[[#This Row],[Suc - Tipo - Nro]],8,2)="11",TRIM(RIGHT(SUBSTITUTE(BD[[#This Row],[Glosa / Proveedor]]," ",REPT(" ",LEN(BD[[#This Row],[Glosa / Proveedor]]))),LEN(BD[[#This Row],[Glosa / Proveedor]])*2)),"")</f>
        <v/>
      </c>
      <c r="I536" s="31" t="inlineStr">
        <is>
          <t>Generacion de Planilla Normal OBRERO ESTABLE</t>
        </is>
      </c>
      <c r="J536" s="38" t="n">
        <v>90</v>
      </c>
      <c r="K536" s="22">
        <f>IF('BD6'!J536=90,"AGUA",IF('BD6'!J536=91,"ALCANTARILLADO",IF('BD6'!J536=93,"ALCANTARILLADO",IF('BD6'!J536=95,"ADMIN",IF('BD6'!J536=96,"COMERCIAL","G_Finan")))))</f>
        <v/>
      </c>
      <c r="L536" s="49" t="n">
        <v>1632</v>
      </c>
      <c r="M536" s="37" t="n"/>
      <c r="N536" s="51" t="n"/>
      <c r="O536" s="51" t="n"/>
    </row>
    <row r="537">
      <c r="A537" s="39">
        <f>IFERROR(VLOOKUP(BD[[#This Row],[BK]],DICT[[EEFF]:[Ppto]],2,FALSE),"No Encontrado")</f>
        <v/>
      </c>
      <c r="B537">
        <f>MID(BD[[#This Row],[SUC]],2,1)&amp;"-"&amp;BD[[#This Row],[CC]]&amp;"-"&amp;BD[[#This Row],[REGI_RES]]&amp;"-"&amp;MID(BD[[#This Row],[CTA]],1,9)</f>
        <v/>
      </c>
      <c r="C537" t="inlineStr">
        <is>
          <t>621120000 - JORNAL BASICO</t>
        </is>
      </c>
      <c r="D537">
        <f>TRIM(MID('BD6'!E537,3,2))</f>
        <v/>
      </c>
      <c r="E537" s="33" t="inlineStr">
        <is>
          <t xml:space="preserve">  08 - 11 - 3</t>
        </is>
      </c>
      <c r="F537" s="34" t="n">
        <v>45919</v>
      </c>
      <c r="G537">
        <f>IF(MID(BD[[#This Row],[Suc - Tipo - Nro]],8,2)="11",LEFT(BD[[#This Row],[REGIMEN]], 1) &amp; LEFT(RIGHT(BD[[#This Row],[REGIMEN]], LEN(BD[[#This Row],[REGIMEN]]) - FIND(" ", BD[[#This Row],[REGIMEN]])), 1),"")</f>
        <v/>
      </c>
      <c r="H537">
        <f>IF(MID(BD[[#This Row],[Suc - Tipo - Nro]],8,2)="11",TRIM(RIGHT(SUBSTITUTE(BD[[#This Row],[Glosa / Proveedor]]," ",REPT(" ",LEN(BD[[#This Row],[Glosa / Proveedor]]))),LEN(BD[[#This Row],[Glosa / Proveedor]])*2)),"")</f>
        <v/>
      </c>
      <c r="I537" s="33" t="inlineStr">
        <is>
          <t>Generacion de Planilla Normal OBRERO ESTABLE</t>
        </is>
      </c>
      <c r="J537" s="35" t="n">
        <v>90</v>
      </c>
      <c r="K537" s="22">
        <f>IF('BD6'!J537=90,"AGUA",IF('BD6'!J537=91,"ALCANTARILLADO",IF('BD6'!J537=93,"ALCANTARILLADO",IF('BD6'!J537=95,"ADMIN",IF('BD6'!J537=96,"COMERCIAL","G_Finan")))))</f>
        <v/>
      </c>
      <c r="L537" s="49" t="n">
        <v>1632</v>
      </c>
      <c r="M537" s="37" t="n"/>
      <c r="N537" s="51" t="n"/>
      <c r="O537" s="51" t="n"/>
    </row>
    <row r="538">
      <c r="A538" s="10">
        <f>IFERROR(VLOOKUP(BD[[#This Row],[BK]],DICT[[EEFF]:[Ppto]],2,FALSE),"No Encontrado")</f>
        <v/>
      </c>
      <c r="B538" s="54">
        <f>MID(BD[[#This Row],[SUC]],2,1)&amp;"-"&amp;BD[[#This Row],[CC]]&amp;"-"&amp;BD[[#This Row],[REGI_RES]]&amp;"-"&amp;MID(BD[[#This Row],[CTA]],1,9)</f>
        <v/>
      </c>
      <c r="C538" t="inlineStr">
        <is>
          <t>621120000 - JORNAL BASICO</t>
        </is>
      </c>
      <c r="D538" s="54">
        <f>TRIM(MID('BD6'!E538,3,2))</f>
        <v/>
      </c>
      <c r="E538" s="33" t="inlineStr">
        <is>
          <t xml:space="preserve">  08 - 11 - 3</t>
        </is>
      </c>
      <c r="F538" s="34" t="n">
        <v>45919</v>
      </c>
      <c r="G538" s="54">
        <f>IF(MID(BD[[#This Row],[Suc - Tipo - Nro]],8,2)="11",LEFT(BD[[#This Row],[REGIMEN]], 1) &amp; LEFT(RIGHT(BD[[#This Row],[REGIMEN]], LEN(BD[[#This Row],[REGIMEN]]) - FIND(" ", BD[[#This Row],[REGIMEN]])), 1),"")</f>
        <v/>
      </c>
      <c r="H538" s="54">
        <f>IF(MID(BD[[#This Row],[Suc - Tipo - Nro]],8,2)="11",TRIM(RIGHT(SUBSTITUTE(BD[[#This Row],[Glosa / Proveedor]]," ",REPT(" ",LEN(BD[[#This Row],[Glosa / Proveedor]]))),LEN(BD[[#This Row],[Glosa / Proveedor]])*2)),"")</f>
        <v/>
      </c>
      <c r="I538" s="33" t="inlineStr">
        <is>
          <t>Generacion de Planilla Normal OBRERO ESTABLE</t>
        </is>
      </c>
      <c r="J538" s="35" t="n">
        <v>90</v>
      </c>
      <c r="K538" s="36">
        <f>IF('BD6'!J538=90,"AGUA",IF('BD6'!J538=91,"ALCANTARILLADO",IF('BD6'!J538=93,"ALCANTARILLADO",IF('BD6'!J538=95,"ADMIN",IF('BD6'!J538=96,"COMERCIAL","G_Finan")))))</f>
        <v/>
      </c>
      <c r="L538" s="40" t="n">
        <v>430</v>
      </c>
      <c r="M538" s="37" t="n"/>
      <c r="N538" s="51" t="n"/>
      <c r="O538" s="51" t="n"/>
    </row>
    <row r="539">
      <c r="A539" s="10">
        <f>IFERROR(VLOOKUP(BD[[#This Row],[BK]],DICT[[EEFF]:[Ppto]],2,FALSE),"No Encontrado")</f>
        <v/>
      </c>
      <c r="B539" s="54">
        <f>MID(BD[[#This Row],[SUC]],2,1)&amp;"-"&amp;BD[[#This Row],[CC]]&amp;"-"&amp;BD[[#This Row],[REGI_RES]]&amp;"-"&amp;MID(BD[[#This Row],[CTA]],1,9)</f>
        <v/>
      </c>
      <c r="C539" t="inlineStr">
        <is>
          <t>621120000 - JORNAL BASICO</t>
        </is>
      </c>
      <c r="D539" s="54">
        <f>TRIM(MID('BD6'!E539,3,2))</f>
        <v/>
      </c>
      <c r="E539" s="33" t="inlineStr">
        <is>
          <t xml:space="preserve">  08 - 11 - 3</t>
        </is>
      </c>
      <c r="F539" s="34" t="n">
        <v>45919</v>
      </c>
      <c r="G539" s="54">
        <f>IF(MID(BD[[#This Row],[Suc - Tipo - Nro]],8,2)="11",LEFT(BD[[#This Row],[REGIMEN]], 1) &amp; LEFT(RIGHT(BD[[#This Row],[REGIMEN]], LEN(BD[[#This Row],[REGIMEN]]) - FIND(" ", BD[[#This Row],[REGIMEN]])), 1),"")</f>
        <v/>
      </c>
      <c r="H539" s="54">
        <f>IF(MID(BD[[#This Row],[Suc - Tipo - Nro]],8,2)="11",TRIM(RIGHT(SUBSTITUTE(BD[[#This Row],[Glosa / Proveedor]]," ",REPT(" ",LEN(BD[[#This Row],[Glosa / Proveedor]]))),LEN(BD[[#This Row],[Glosa / Proveedor]])*2)),"")</f>
        <v/>
      </c>
      <c r="I539" s="33" t="inlineStr">
        <is>
          <t>Generacion de Planilla Normal OBRERO ESTABLE</t>
        </is>
      </c>
      <c r="J539" s="35" t="n">
        <v>90</v>
      </c>
      <c r="K539" s="36">
        <f>IF('BD6'!J539=90,"AGUA",IF('BD6'!J539=91,"ALCANTARILLADO",IF('BD6'!J539=93,"ALCANTARILLADO",IF('BD6'!J539=95,"ADMIN",IF('BD6'!J539=96,"COMERCIAL","G_Finan")))))</f>
        <v/>
      </c>
      <c r="L539" s="40" t="n">
        <v>290</v>
      </c>
      <c r="M539" s="37" t="n"/>
      <c r="N539" s="51" t="n"/>
      <c r="O539" s="51" t="n"/>
    </row>
    <row r="540">
      <c r="A540" s="10">
        <f>IFERROR(VLOOKUP(BD[[#This Row],[BK]],DICT[[EEFF]:[Ppto]],2,FALSE),"No Encontrado")</f>
        <v/>
      </c>
      <c r="B540" s="54">
        <f>MID(BD[[#This Row],[SUC]],2,1)&amp;"-"&amp;BD[[#This Row],[CC]]&amp;"-"&amp;BD[[#This Row],[REGI_RES]]&amp;"-"&amp;MID(BD[[#This Row],[CTA]],1,9)</f>
        <v/>
      </c>
      <c r="C540" t="inlineStr">
        <is>
          <t>621120000 - JORNAL BASICO</t>
        </is>
      </c>
      <c r="D540" s="54">
        <f>TRIM(MID('BD6'!E540,3,2))</f>
        <v/>
      </c>
      <c r="E540" s="33" t="inlineStr">
        <is>
          <t xml:space="preserve">  08 - 11 - 3</t>
        </is>
      </c>
      <c r="F540" s="34" t="n">
        <v>45919</v>
      </c>
      <c r="G540" s="54">
        <f>IF(MID(BD[[#This Row],[Suc - Tipo - Nro]],8,2)="11",LEFT(BD[[#This Row],[REGIMEN]], 1) &amp; LEFT(RIGHT(BD[[#This Row],[REGIMEN]], LEN(BD[[#This Row],[REGIMEN]]) - FIND(" ", BD[[#This Row],[REGIMEN]])), 1),"")</f>
        <v/>
      </c>
      <c r="H540" s="54">
        <f>IF(MID(BD[[#This Row],[Suc - Tipo - Nro]],8,2)="11",TRIM(RIGHT(SUBSTITUTE(BD[[#This Row],[Glosa / Proveedor]]," ",REPT(" ",LEN(BD[[#This Row],[Glosa / Proveedor]]))),LEN(BD[[#This Row],[Glosa / Proveedor]])*2)),"")</f>
        <v/>
      </c>
      <c r="I540" s="33" t="inlineStr">
        <is>
          <t>Generacion de Planilla Normal OBRERO ESTABLE</t>
        </is>
      </c>
      <c r="J540" s="35" t="n">
        <v>90</v>
      </c>
      <c r="K540" s="36">
        <f>IF('BD6'!J540=90,"AGUA",IF('BD6'!J540=91,"ALCANTARILLADO",IF('BD6'!J540=93,"ALCANTARILLADO",IF('BD6'!J540=95,"ADMIN",IF('BD6'!J540=96,"COMERCIAL","G_Finan")))))</f>
        <v/>
      </c>
      <c r="L540" s="40" t="n">
        <v>240</v>
      </c>
      <c r="M540" s="37" t="n"/>
      <c r="N540" s="51" t="n"/>
      <c r="O540" s="51" t="n"/>
    </row>
    <row r="541">
      <c r="A541" s="10">
        <f>IFERROR(VLOOKUP(BD[[#This Row],[BK]],DICT[[EEFF]:[Ppto]],2,FALSE),"No Encontrado")</f>
        <v/>
      </c>
      <c r="B541" s="54">
        <f>MID(BD[[#This Row],[SUC]],2,1)&amp;"-"&amp;BD[[#This Row],[CC]]&amp;"-"&amp;BD[[#This Row],[REGI_RES]]&amp;"-"&amp;MID(BD[[#This Row],[CTA]],1,9)</f>
        <v/>
      </c>
      <c r="C541" t="inlineStr">
        <is>
          <t>621120000 - JORNAL BASICO</t>
        </is>
      </c>
      <c r="D541" s="54">
        <f>TRIM(MID('BD6'!E541,3,2))</f>
        <v/>
      </c>
      <c r="E541" s="33" t="inlineStr">
        <is>
          <t xml:space="preserve">  09 - 11 - 3</t>
        </is>
      </c>
      <c r="F541" s="34" t="n">
        <v>45919</v>
      </c>
      <c r="G541" s="54">
        <f>IF(MID(BD[[#This Row],[Suc - Tipo - Nro]],8,2)="11",LEFT(BD[[#This Row],[REGIMEN]], 1) &amp; LEFT(RIGHT(BD[[#This Row],[REGIMEN]], LEN(BD[[#This Row],[REGIMEN]]) - FIND(" ", BD[[#This Row],[REGIMEN]])), 1),"")</f>
        <v/>
      </c>
      <c r="H541" s="54">
        <f>IF(MID(BD[[#This Row],[Suc - Tipo - Nro]],8,2)="11",TRIM(RIGHT(SUBSTITUTE(BD[[#This Row],[Glosa / Proveedor]]," ",REPT(" ",LEN(BD[[#This Row],[Glosa / Proveedor]]))),LEN(BD[[#This Row],[Glosa / Proveedor]])*2)),"")</f>
        <v/>
      </c>
      <c r="I541" s="33" t="inlineStr">
        <is>
          <t>Generacion de Planilla Normal OBRERO ESTABLE</t>
        </is>
      </c>
      <c r="J541" s="35" t="n">
        <v>90</v>
      </c>
      <c r="K541" s="36">
        <f>IF('BD6'!J541=90,"AGUA",IF('BD6'!J541=91,"ALCANTARILLADO",IF('BD6'!J541=93,"ALCANTARILLADO",IF('BD6'!J541=95,"ADMIN",IF('BD6'!J541=96,"COMERCIAL","G_Finan")))))</f>
        <v/>
      </c>
      <c r="L541" s="40" t="n">
        <v>1632</v>
      </c>
      <c r="M541" s="37" t="n"/>
      <c r="N541" s="51" t="n"/>
      <c r="O541" s="51" t="n"/>
    </row>
    <row r="542">
      <c r="A542" s="10">
        <f>IFERROR(VLOOKUP(BD[[#This Row],[BK]],DICT[[EEFF]:[Ppto]],2,FALSE),"No Encontrado")</f>
        <v/>
      </c>
      <c r="B542" s="54">
        <f>MID(BD[[#This Row],[SUC]],2,1)&amp;"-"&amp;BD[[#This Row],[CC]]&amp;"-"&amp;BD[[#This Row],[REGI_RES]]&amp;"-"&amp;MID(BD[[#This Row],[CTA]],1,9)</f>
        <v/>
      </c>
      <c r="C542" t="inlineStr">
        <is>
          <t>621120000 - JORNAL BASICO</t>
        </is>
      </c>
      <c r="D542" s="54">
        <f>TRIM(MID('BD6'!E542,3,2))</f>
        <v/>
      </c>
      <c r="E542" s="33" t="inlineStr">
        <is>
          <t xml:space="preserve">  09 - 11 - 3</t>
        </is>
      </c>
      <c r="F542" s="34" t="n">
        <v>45919</v>
      </c>
      <c r="G542" s="54">
        <f>IF(MID(BD[[#This Row],[Suc - Tipo - Nro]],8,2)="11",LEFT(BD[[#This Row],[REGIMEN]], 1) &amp; LEFT(RIGHT(BD[[#This Row],[REGIMEN]], LEN(BD[[#This Row],[REGIMEN]]) - FIND(" ", BD[[#This Row],[REGIMEN]])), 1),"")</f>
        <v/>
      </c>
      <c r="H542" s="54">
        <f>IF(MID(BD[[#This Row],[Suc - Tipo - Nro]],8,2)="11",TRIM(RIGHT(SUBSTITUTE(BD[[#This Row],[Glosa / Proveedor]]," ",REPT(" ",LEN(BD[[#This Row],[Glosa / Proveedor]]))),LEN(BD[[#This Row],[Glosa / Proveedor]])*2)),"")</f>
        <v/>
      </c>
      <c r="I542" s="33" t="inlineStr">
        <is>
          <t>Generacion de Planilla Normal OBRERO ESTABLE</t>
        </is>
      </c>
      <c r="J542" s="35" t="n">
        <v>90</v>
      </c>
      <c r="K542" s="36">
        <f>IF('BD6'!J542=90,"AGUA",IF('BD6'!J542=91,"ALCANTARILLADO",IF('BD6'!J542=93,"ALCANTARILLADO",IF('BD6'!J542=95,"ADMIN",IF('BD6'!J542=96,"COMERCIAL","G_Finan")))))</f>
        <v/>
      </c>
      <c r="L542" s="40" t="n">
        <v>430</v>
      </c>
      <c r="M542" s="37" t="n"/>
      <c r="N542" s="51" t="n"/>
      <c r="O542" s="51" t="n"/>
    </row>
    <row r="543">
      <c r="A543" s="10">
        <f>IFERROR(VLOOKUP(BD[[#This Row],[BK]],DICT[[EEFF]:[Ppto]],2,FALSE),"No Encontrado")</f>
        <v/>
      </c>
      <c r="B543" s="54">
        <f>MID(BD[[#This Row],[SUC]],2,1)&amp;"-"&amp;BD[[#This Row],[CC]]&amp;"-"&amp;BD[[#This Row],[REGI_RES]]&amp;"-"&amp;MID(BD[[#This Row],[CTA]],1,9)</f>
        <v/>
      </c>
      <c r="C543" t="inlineStr">
        <is>
          <t>621120000 - JORNAL BASICO</t>
        </is>
      </c>
      <c r="D543" s="54">
        <f>TRIM(MID('BD6'!E543,3,2))</f>
        <v/>
      </c>
      <c r="E543" s="33" t="inlineStr">
        <is>
          <t xml:space="preserve">  09 - 11 - 3</t>
        </is>
      </c>
      <c r="F543" s="34" t="n">
        <v>45919</v>
      </c>
      <c r="G543" s="54">
        <f>IF(MID(BD[[#This Row],[Suc - Tipo - Nro]],8,2)="11",LEFT(BD[[#This Row],[REGIMEN]], 1) &amp; LEFT(RIGHT(BD[[#This Row],[REGIMEN]], LEN(BD[[#This Row],[REGIMEN]]) - FIND(" ", BD[[#This Row],[REGIMEN]])), 1),"")</f>
        <v/>
      </c>
      <c r="H543" s="54">
        <f>IF(MID(BD[[#This Row],[Suc - Tipo - Nro]],8,2)="11",TRIM(RIGHT(SUBSTITUTE(BD[[#This Row],[Glosa / Proveedor]]," ",REPT(" ",LEN(BD[[#This Row],[Glosa / Proveedor]]))),LEN(BD[[#This Row],[Glosa / Proveedor]])*2)),"")</f>
        <v/>
      </c>
      <c r="I543" s="33" t="inlineStr">
        <is>
          <t>Generacion de Planilla Normal OBRERO ESTABLE</t>
        </is>
      </c>
      <c r="J543" s="35" t="n">
        <v>91</v>
      </c>
      <c r="K543" s="36">
        <f>IF('BD6'!J543=90,"AGUA",IF('BD6'!J543=91,"ALCANTARILLADO",IF('BD6'!J543=93,"ALCANTARILLADO",IF('BD6'!J543=95,"ADMIN",IF('BD6'!J543=96,"COMERCIAL","G_Finan")))))</f>
        <v/>
      </c>
      <c r="L543" s="40" t="n">
        <v>290</v>
      </c>
      <c r="M543" s="40" t="n"/>
      <c r="N543" s="51" t="n"/>
      <c r="O543" s="51" t="n"/>
    </row>
    <row r="544">
      <c r="A544" s="10">
        <f>IFERROR(VLOOKUP(BD[[#This Row],[BK]],DICT[[EEFF]:[Ppto]],2,FALSE),"No Encontrado")</f>
        <v/>
      </c>
      <c r="B544" s="54">
        <f>MID(BD[[#This Row],[SUC]],2,1)&amp;"-"&amp;BD[[#This Row],[CC]]&amp;"-"&amp;BD[[#This Row],[REGI_RES]]&amp;"-"&amp;MID(BD[[#This Row],[CTA]],1,9)</f>
        <v/>
      </c>
      <c r="C544" t="inlineStr">
        <is>
          <t>621120000 - JORNAL BASICO</t>
        </is>
      </c>
      <c r="D544" s="54">
        <f>TRIM(MID('BD6'!E544,3,2))</f>
        <v/>
      </c>
      <c r="E544" s="33" t="inlineStr">
        <is>
          <t xml:space="preserve">  09 - 11 - 3</t>
        </is>
      </c>
      <c r="F544" s="34" t="n">
        <v>45919</v>
      </c>
      <c r="G544" s="54">
        <f>IF(MID(BD[[#This Row],[Suc - Tipo - Nro]],8,2)="11",LEFT(BD[[#This Row],[REGIMEN]], 1) &amp; LEFT(RIGHT(BD[[#This Row],[REGIMEN]], LEN(BD[[#This Row],[REGIMEN]]) - FIND(" ", BD[[#This Row],[REGIMEN]])), 1),"")</f>
        <v/>
      </c>
      <c r="H544" s="54">
        <f>IF(MID(BD[[#This Row],[Suc - Tipo - Nro]],8,2)="11",TRIM(RIGHT(SUBSTITUTE(BD[[#This Row],[Glosa / Proveedor]]," ",REPT(" ",LEN(BD[[#This Row],[Glosa / Proveedor]]))),LEN(BD[[#This Row],[Glosa / Proveedor]])*2)),"")</f>
        <v/>
      </c>
      <c r="I544" s="33" t="inlineStr">
        <is>
          <t>Generacion de Planilla Normal OBRERO ESTABLE</t>
        </is>
      </c>
      <c r="J544" s="35" t="n">
        <v>90</v>
      </c>
      <c r="K544" s="36">
        <f>IF('BD6'!J544=90,"AGUA",IF('BD6'!J544=91,"ALCANTARILLADO",IF('BD6'!J544=93,"ALCANTARILLADO",IF('BD6'!J544=95,"ADMIN",IF('BD6'!J544=96,"COMERCIAL","G_Finan")))))</f>
        <v/>
      </c>
      <c r="L544" s="40" t="n">
        <v>120</v>
      </c>
      <c r="M544" s="37" t="n"/>
      <c r="N544" s="51" t="n"/>
      <c r="O544" s="51" t="n"/>
    </row>
    <row r="545">
      <c r="A545">
        <f>IFERROR(VLOOKUP(BD[[#This Row],[BK]],DICT[[EEFF]:[Ppto]],2,FALSE),"No Encontrado")</f>
        <v/>
      </c>
      <c r="B545">
        <f>MID(BD[[#This Row],[SUC]],2,1)&amp;"-"&amp;BD[[#This Row],[CC]]&amp;"-"&amp;BD[[#This Row],[REGI_RES]]&amp;"-"&amp;MID(BD[[#This Row],[CTA]],1,9)</f>
        <v/>
      </c>
      <c r="C545" t="inlineStr">
        <is>
          <t>621120000 - JORNAL BASICO</t>
        </is>
      </c>
      <c r="D545">
        <f>TRIM(MID('BD6'!E545,3,2))</f>
        <v/>
      </c>
      <c r="E545" s="33" t="inlineStr">
        <is>
          <t xml:space="preserve">  09 - 11 - 3</t>
        </is>
      </c>
      <c r="F545" s="32" t="n">
        <v>45919</v>
      </c>
      <c r="G545">
        <f>IF(MID(BD[[#This Row],[Suc - Tipo - Nro]],8,2)="11",LEFT(BD[[#This Row],[REGIMEN]], 1) &amp; LEFT(RIGHT(BD[[#This Row],[REGIMEN]], LEN(BD[[#This Row],[REGIMEN]]) - FIND(" ", BD[[#This Row],[REGIMEN]])), 1),"")</f>
        <v/>
      </c>
      <c r="H545">
        <f>IF(MID(BD[[#This Row],[Suc - Tipo - Nro]],8,2)="11",TRIM(RIGHT(SUBSTITUTE(BD[[#This Row],[Glosa / Proveedor]]," ",REPT(" ",LEN(BD[[#This Row],[Glosa / Proveedor]]))),LEN(BD[[#This Row],[Glosa / Proveedor]])*2)),"")</f>
        <v/>
      </c>
      <c r="I545" s="31" t="inlineStr">
        <is>
          <t>Generacion de Planilla Normal OBRERO ESTABLE</t>
        </is>
      </c>
      <c r="J545" s="38" t="n">
        <v>90</v>
      </c>
      <c r="K545" s="22">
        <f>IF('BD6'!J545=90,"AGUA",IF('BD6'!J545=91,"ALCANTARILLADO",IF('BD6'!J545=93,"ALCANTARILLADO",IF('BD6'!J545=95,"ADMIN",IF('BD6'!J545=96,"COMERCIAL","G_Finan")))))</f>
        <v/>
      </c>
      <c r="L545" s="49" t="n">
        <v>120</v>
      </c>
      <c r="M545" s="37" t="n"/>
      <c r="N545" s="51" t="n"/>
      <c r="O545" s="51" t="n"/>
    </row>
    <row r="546">
      <c r="A546" s="39">
        <f>IFERROR(VLOOKUP(BD[[#This Row],[BK]],DICT[[EEFF]:[Ppto]],2,FALSE),"No Encontrado")</f>
        <v/>
      </c>
      <c r="B546">
        <f>MID(BD[[#This Row],[SUC]],2,1)&amp;"-"&amp;BD[[#This Row],[CC]]&amp;"-"&amp;BD[[#This Row],[REGI_RES]]&amp;"-"&amp;MID(BD[[#This Row],[CTA]],1,9)</f>
        <v/>
      </c>
      <c r="C546" t="inlineStr">
        <is>
          <t>621120000 - JORNAL BASICO</t>
        </is>
      </c>
      <c r="D546">
        <f>TRIM(MID('BD6'!E546,3,2))</f>
        <v/>
      </c>
      <c r="E546" s="33" t="inlineStr">
        <is>
          <t xml:space="preserve">  09 - 11 - 3</t>
        </is>
      </c>
      <c r="F546" s="34" t="n">
        <v>45919</v>
      </c>
      <c r="G546">
        <f>IF(MID(BD[[#This Row],[Suc - Tipo - Nro]],8,2)="11",LEFT(BD[[#This Row],[REGIMEN]], 1) &amp; LEFT(RIGHT(BD[[#This Row],[REGIMEN]], LEN(BD[[#This Row],[REGIMEN]]) - FIND(" ", BD[[#This Row],[REGIMEN]])), 1),"")</f>
        <v/>
      </c>
      <c r="H546">
        <f>IF(MID(BD[[#This Row],[Suc - Tipo - Nro]],8,2)="11",TRIM(RIGHT(SUBSTITUTE(BD[[#This Row],[Glosa / Proveedor]]," ",REPT(" ",LEN(BD[[#This Row],[Glosa / Proveedor]]))),LEN(BD[[#This Row],[Glosa / Proveedor]])*2)),"")</f>
        <v/>
      </c>
      <c r="I546" s="33" t="inlineStr">
        <is>
          <t>Generacion de Planilla Normal OBRERO ESTABLE</t>
        </is>
      </c>
      <c r="J546" s="35" t="n">
        <v>90</v>
      </c>
      <c r="K546" s="22">
        <f>IF('BD6'!J546=90,"AGUA",IF('BD6'!J546=91,"ALCANTARILLADO",IF('BD6'!J546=93,"ALCANTARILLADO",IF('BD6'!J546=95,"ADMIN",IF('BD6'!J546=96,"COMERCIAL","G_Finan")))))</f>
        <v/>
      </c>
      <c r="L546" s="49" t="n">
        <v>240</v>
      </c>
      <c r="M546" s="37" t="n"/>
      <c r="N546" s="51" t="n"/>
      <c r="O546" s="51" t="n"/>
    </row>
    <row r="547">
      <c r="A547" s="10">
        <f>IFERROR(VLOOKUP(BD[[#This Row],[BK]],DICT[[EEFF]:[Ppto]],2,FALSE),"No Encontrado")</f>
        <v/>
      </c>
      <c r="B547" s="54">
        <f>MID(BD[[#This Row],[SUC]],2,1)&amp;"-"&amp;BD[[#This Row],[CC]]&amp;"-"&amp;BD[[#This Row],[REGI_RES]]&amp;"-"&amp;MID(BD[[#This Row],[CTA]],1,9)</f>
        <v/>
      </c>
      <c r="C547" t="inlineStr">
        <is>
          <t>621120000 - JORNAL BASICO</t>
        </is>
      </c>
      <c r="D547" s="54">
        <f>TRIM(MID('BD6'!E547,3,2))</f>
        <v/>
      </c>
      <c r="E547" s="33" t="inlineStr">
        <is>
          <t xml:space="preserve">  09 - 11 - 3</t>
        </is>
      </c>
      <c r="F547" s="34" t="n">
        <v>45919</v>
      </c>
      <c r="G547" s="54">
        <f>IF(MID(BD[[#This Row],[Suc - Tipo - Nro]],8,2)="11",LEFT(BD[[#This Row],[REGIMEN]], 1) &amp; LEFT(RIGHT(BD[[#This Row],[REGIMEN]], LEN(BD[[#This Row],[REGIMEN]]) - FIND(" ", BD[[#This Row],[REGIMEN]])), 1),"")</f>
        <v/>
      </c>
      <c r="H547" s="54">
        <f>IF(MID(BD[[#This Row],[Suc - Tipo - Nro]],8,2)="11",TRIM(RIGHT(SUBSTITUTE(BD[[#This Row],[Glosa / Proveedor]]," ",REPT(" ",LEN(BD[[#This Row],[Glosa / Proveedor]]))),LEN(BD[[#This Row],[Glosa / Proveedor]])*2)),"")</f>
        <v/>
      </c>
      <c r="I547" s="33" t="inlineStr">
        <is>
          <t>Generacion de Planilla Normal OBRERO ESTABLE</t>
        </is>
      </c>
      <c r="J547" s="35" t="n">
        <v>90</v>
      </c>
      <c r="K547" s="36">
        <f>IF('BD6'!J547=90,"AGUA",IF('BD6'!J547=91,"ALCANTARILLADO",IF('BD6'!J547=93,"ALCANTARILLADO",IF('BD6'!J547=95,"ADMIN",IF('BD6'!J547=96,"COMERCIAL","G_Finan")))))</f>
        <v/>
      </c>
      <c r="L547" s="40" t="n">
        <v>240</v>
      </c>
      <c r="M547" s="37" t="n"/>
      <c r="N547" s="51" t="n"/>
      <c r="O547" s="51" t="n"/>
    </row>
    <row r="548">
      <c r="A548" s="10">
        <f>IFERROR(VLOOKUP(BD[[#This Row],[BK]],DICT[[EEFF]:[Ppto]],2,FALSE),"No Encontrado")</f>
        <v/>
      </c>
      <c r="B548" s="54">
        <f>MID(BD[[#This Row],[SUC]],2,1)&amp;"-"&amp;BD[[#This Row],[CC]]&amp;"-"&amp;BD[[#This Row],[REGI_RES]]&amp;"-"&amp;MID(BD[[#This Row],[CTA]],1,9)</f>
        <v/>
      </c>
      <c r="C548" t="inlineStr">
        <is>
          <t>621120000 - JORNAL BASICO</t>
        </is>
      </c>
      <c r="D548" s="54">
        <f>TRIM(MID('BD6'!E548,3,2))</f>
        <v/>
      </c>
      <c r="E548" s="33" t="inlineStr">
        <is>
          <t xml:space="preserve">  09 - 11 - 3</t>
        </is>
      </c>
      <c r="F548" s="34" t="n">
        <v>45919</v>
      </c>
      <c r="G548" s="54">
        <f>IF(MID(BD[[#This Row],[Suc - Tipo - Nro]],8,2)="11",LEFT(BD[[#This Row],[REGIMEN]], 1) &amp; LEFT(RIGHT(BD[[#This Row],[REGIMEN]], LEN(BD[[#This Row],[REGIMEN]]) - FIND(" ", BD[[#This Row],[REGIMEN]])), 1),"")</f>
        <v/>
      </c>
      <c r="H548" s="54">
        <f>IF(MID(BD[[#This Row],[Suc - Tipo - Nro]],8,2)="11",TRIM(RIGHT(SUBSTITUTE(BD[[#This Row],[Glosa / Proveedor]]," ",REPT(" ",LEN(BD[[#This Row],[Glosa / Proveedor]]))),LEN(BD[[#This Row],[Glosa / Proveedor]])*2)),"")</f>
        <v/>
      </c>
      <c r="I548" s="33" t="inlineStr">
        <is>
          <t>Generacion de Planilla Normal OBRERO ESTABLE</t>
        </is>
      </c>
      <c r="J548" s="35" t="n">
        <v>91</v>
      </c>
      <c r="K548" s="36">
        <f>IF('BD6'!J548=90,"AGUA",IF('BD6'!J548=91,"ALCANTARILLADO",IF('BD6'!J548=93,"ALCANTARILLADO",IF('BD6'!J548=95,"ADMIN",IF('BD6'!J548=96,"COMERCIAL","G_Finan")))))</f>
        <v/>
      </c>
      <c r="L548" s="40" t="n">
        <v>240</v>
      </c>
      <c r="M548" s="37" t="n"/>
      <c r="N548" s="51" t="n"/>
      <c r="O548" s="51" t="n"/>
    </row>
    <row r="549">
      <c r="A549" s="10">
        <f>IFERROR(VLOOKUP(BD[[#This Row],[BK]],DICT[[EEFF]:[Ppto]],2,FALSE),"No Encontrado")</f>
        <v/>
      </c>
      <c r="B549" s="54">
        <f>MID(BD[[#This Row],[SUC]],2,1)&amp;"-"&amp;BD[[#This Row],[CC]]&amp;"-"&amp;BD[[#This Row],[REGI_RES]]&amp;"-"&amp;MID(BD[[#This Row],[CTA]],1,9)</f>
        <v/>
      </c>
      <c r="C549" t="inlineStr">
        <is>
          <t>621120000 - JORNAL BASICO</t>
        </is>
      </c>
      <c r="D549" s="54">
        <f>TRIM(MID('BD6'!E549,3,2))</f>
        <v/>
      </c>
      <c r="E549" s="33" t="inlineStr">
        <is>
          <t xml:space="preserve">  09 - 11 - 3</t>
        </is>
      </c>
      <c r="F549" s="34" t="n">
        <v>45919</v>
      </c>
      <c r="G549" s="54">
        <f>IF(MID(BD[[#This Row],[Suc - Tipo - Nro]],8,2)="11",LEFT(BD[[#This Row],[REGIMEN]], 1) &amp; LEFT(RIGHT(BD[[#This Row],[REGIMEN]], LEN(BD[[#This Row],[REGIMEN]]) - FIND(" ", BD[[#This Row],[REGIMEN]])), 1),"")</f>
        <v/>
      </c>
      <c r="H549" s="54">
        <f>IF(MID(BD[[#This Row],[Suc - Tipo - Nro]],8,2)="11",TRIM(RIGHT(SUBSTITUTE(BD[[#This Row],[Glosa / Proveedor]]," ",REPT(" ",LEN(BD[[#This Row],[Glosa / Proveedor]]))),LEN(BD[[#This Row],[Glosa / Proveedor]])*2)),"")</f>
        <v/>
      </c>
      <c r="I549" s="33" t="inlineStr">
        <is>
          <t>Generacion de Planilla Normal OBRERO ESTABLE</t>
        </is>
      </c>
      <c r="J549" s="35" t="n">
        <v>91</v>
      </c>
      <c r="K549" s="36">
        <f>IF('BD6'!J549=90,"AGUA",IF('BD6'!J549=91,"ALCANTARILLADO",IF('BD6'!J549=93,"ALCANTARILLADO",IF('BD6'!J549=95,"ADMIN",IF('BD6'!J549=96,"COMERCIAL","G_Finan")))))</f>
        <v/>
      </c>
      <c r="L549" s="40" t="n">
        <v>120</v>
      </c>
      <c r="M549" s="37" t="n"/>
      <c r="N549" s="51" t="n"/>
      <c r="O549" s="51" t="n"/>
    </row>
    <row r="550">
      <c r="A550" s="10">
        <f>IFERROR(VLOOKUP(BD[[#This Row],[BK]],DICT[[EEFF]:[Ppto]],2,FALSE),"No Encontrado")</f>
        <v/>
      </c>
      <c r="B550" s="54">
        <f>MID(BD[[#This Row],[SUC]],2,1)&amp;"-"&amp;BD[[#This Row],[CC]]&amp;"-"&amp;BD[[#This Row],[REGI_RES]]&amp;"-"&amp;MID(BD[[#This Row],[CTA]],1,9)</f>
        <v/>
      </c>
      <c r="C550" t="inlineStr">
        <is>
          <t>621120000 - JORNAL BASICO</t>
        </is>
      </c>
      <c r="D550" s="54">
        <f>TRIM(MID('BD6'!E550,3,2))</f>
        <v/>
      </c>
      <c r="E550" s="33" t="inlineStr">
        <is>
          <t xml:space="preserve">  09 - 11 - 3</t>
        </is>
      </c>
      <c r="F550" s="34" t="n">
        <v>45919</v>
      </c>
      <c r="G550" s="54">
        <f>IF(MID(BD[[#This Row],[Suc - Tipo - Nro]],8,2)="11",LEFT(BD[[#This Row],[REGIMEN]], 1) &amp; LEFT(RIGHT(BD[[#This Row],[REGIMEN]], LEN(BD[[#This Row],[REGIMEN]]) - FIND(" ", BD[[#This Row],[REGIMEN]])), 1),"")</f>
        <v/>
      </c>
      <c r="H550" s="54">
        <f>IF(MID(BD[[#This Row],[Suc - Tipo - Nro]],8,2)="11",TRIM(RIGHT(SUBSTITUTE(BD[[#This Row],[Glosa / Proveedor]]," ",REPT(" ",LEN(BD[[#This Row],[Glosa / Proveedor]]))),LEN(BD[[#This Row],[Glosa / Proveedor]])*2)),"")</f>
        <v/>
      </c>
      <c r="I550" s="33" t="inlineStr">
        <is>
          <t>Generacion de Planilla Normal OBRERO ESTABLE</t>
        </is>
      </c>
      <c r="J550" s="35" t="n">
        <v>90</v>
      </c>
      <c r="K550" s="36">
        <f>IF('BD6'!J550=90,"AGUA",IF('BD6'!J550=91,"ALCANTARILLADO",IF('BD6'!J550=93,"ALCANTARILLADO",IF('BD6'!J550=95,"ADMIN",IF('BD6'!J550=96,"COMERCIAL","G_Finan")))))</f>
        <v/>
      </c>
      <c r="L550" s="40" t="n">
        <v>702</v>
      </c>
      <c r="M550" s="37" t="n"/>
      <c r="N550" s="51" t="n"/>
      <c r="O550" s="51" t="n"/>
    </row>
    <row r="551">
      <c r="A551">
        <f>IFERROR(VLOOKUP(BD[[#This Row],[BK]],DICT[[EEFF]:[Ppto]],2,FALSE),"No Encontrado")</f>
        <v/>
      </c>
      <c r="B551">
        <f>MID(BD[[#This Row],[SUC]],2,1)&amp;"-"&amp;BD[[#This Row],[CC]]&amp;"-"&amp;BD[[#This Row],[REGI_RES]]&amp;"-"&amp;MID(BD[[#This Row],[CTA]],1,9)</f>
        <v/>
      </c>
      <c r="C551" t="inlineStr">
        <is>
          <t>621120000 - JORNAL BASICO</t>
        </is>
      </c>
      <c r="D551">
        <f>TRIM(MID('BD6'!E551,3,2))</f>
        <v/>
      </c>
      <c r="E551" s="33" t="inlineStr">
        <is>
          <t xml:space="preserve">  09 - 11 - 3</t>
        </is>
      </c>
      <c r="F551" s="32" t="n">
        <v>45919</v>
      </c>
      <c r="G551">
        <f>IF(MID(BD[[#This Row],[Suc - Tipo - Nro]],8,2)="11",LEFT(BD[[#This Row],[REGIMEN]], 1) &amp; LEFT(RIGHT(BD[[#This Row],[REGIMEN]], LEN(BD[[#This Row],[REGIMEN]]) - FIND(" ", BD[[#This Row],[REGIMEN]])), 1),"")</f>
        <v/>
      </c>
      <c r="H551">
        <f>IF(MID(BD[[#This Row],[Suc - Tipo - Nro]],8,2)="11",TRIM(RIGHT(SUBSTITUTE(BD[[#This Row],[Glosa / Proveedor]]," ",REPT(" ",LEN(BD[[#This Row],[Glosa / Proveedor]]))),LEN(BD[[#This Row],[Glosa / Proveedor]])*2)),"")</f>
        <v/>
      </c>
      <c r="I551" s="31" t="inlineStr">
        <is>
          <t>Generacion de Planilla Normal OBRERO ESTABLE</t>
        </is>
      </c>
      <c r="J551" s="38" t="n">
        <v>90</v>
      </c>
      <c r="K551" s="22">
        <f>IF('BD6'!J551=90,"AGUA",IF('BD6'!J551=91,"ALCANTARILLADO",IF('BD6'!J551=93,"ALCANTARILLADO",IF('BD6'!J551=95,"ADMIN",IF('BD6'!J551=96,"COMERCIAL","G_Finan")))))</f>
        <v/>
      </c>
      <c r="L551" s="49" t="n">
        <v>930</v>
      </c>
      <c r="M551" s="37" t="n"/>
      <c r="N551" s="51" t="n"/>
      <c r="O551" s="51" t="n"/>
    </row>
    <row r="552">
      <c r="A552" s="42">
        <f>IFERROR(VLOOKUP(BD[[#This Row],[BK]],DICT[[EEFF]:[Ppto]],2,FALSE),"No Encontrado")</f>
        <v/>
      </c>
      <c r="B552">
        <f>MID(BD[[#This Row],[SUC]],2,1)&amp;"-"&amp;BD[[#This Row],[CC]]&amp;"-"&amp;BD[[#This Row],[REGI_RES]]&amp;"-"&amp;MID(BD[[#This Row],[CTA]],1,9)</f>
        <v/>
      </c>
      <c r="C552" t="inlineStr">
        <is>
          <t>621120000 - JORNAL BASICO</t>
        </is>
      </c>
      <c r="D552">
        <f>TRIM(MID('BD6'!E552,3,2))</f>
        <v/>
      </c>
      <c r="E552" s="33" t="inlineStr">
        <is>
          <t xml:space="preserve">  09 - 11 - 3</t>
        </is>
      </c>
      <c r="F552" s="32" t="n">
        <v>45919</v>
      </c>
      <c r="G552">
        <f>IF(MID(BD[[#This Row],[Suc - Tipo - Nro]],8,2)="11",LEFT(BD[[#This Row],[REGIMEN]], 1) &amp; LEFT(RIGHT(BD[[#This Row],[REGIMEN]], LEN(BD[[#This Row],[REGIMEN]]) - FIND(" ", BD[[#This Row],[REGIMEN]])), 1),"")</f>
        <v/>
      </c>
      <c r="H552">
        <f>IF(MID(BD[[#This Row],[Suc - Tipo - Nro]],8,2)="11",TRIM(RIGHT(SUBSTITUTE(BD[[#This Row],[Glosa / Proveedor]]," ",REPT(" ",LEN(BD[[#This Row],[Glosa / Proveedor]]))),LEN(BD[[#This Row],[Glosa / Proveedor]])*2)),"")</f>
        <v/>
      </c>
      <c r="I552" s="31" t="inlineStr">
        <is>
          <t>Generacion de Planilla Normal OBRERO ESTABLE</t>
        </is>
      </c>
      <c r="J552" s="38" t="n">
        <v>90</v>
      </c>
      <c r="K552" s="22">
        <f>IF('BD6'!J552=90,"AGUA",IF('BD6'!J552=91,"ALCANTARILLADO",IF('BD6'!J552=93,"ALCANTARILLADO",IF('BD6'!J552=95,"ADMIN",IF('BD6'!J552=96,"COMERCIAL","G_Finan")))))</f>
        <v/>
      </c>
      <c r="L552" s="49" t="n">
        <v>1632</v>
      </c>
      <c r="M552" s="37" t="n"/>
      <c r="N552" s="51" t="n"/>
      <c r="O552" s="51" t="n"/>
    </row>
    <row r="553">
      <c r="A553" s="42">
        <f>IFERROR(VLOOKUP(BD[[#This Row],[BK]],DICT[[EEFF]:[Ppto]],2,FALSE),"No Encontrado")</f>
        <v/>
      </c>
      <c r="B553">
        <f>MID(BD[[#This Row],[SUC]],2,1)&amp;"-"&amp;BD[[#This Row],[CC]]&amp;"-"&amp;BD[[#This Row],[REGI_RES]]&amp;"-"&amp;MID(BD[[#This Row],[CTA]],1,9)</f>
        <v/>
      </c>
      <c r="C553" t="inlineStr">
        <is>
          <t>621120000 - JORNAL BASICO</t>
        </is>
      </c>
      <c r="D553">
        <f>TRIM(MID('BD6'!E553,3,2))</f>
        <v/>
      </c>
      <c r="E553" s="33" t="inlineStr">
        <is>
          <t xml:space="preserve">  09 - 11 - 3</t>
        </is>
      </c>
      <c r="F553" s="32" t="n">
        <v>45919</v>
      </c>
      <c r="G553">
        <f>IF(MID(BD[[#This Row],[Suc - Tipo - Nro]],8,2)="11",LEFT(BD[[#This Row],[REGIMEN]], 1) &amp; LEFT(RIGHT(BD[[#This Row],[REGIMEN]], LEN(BD[[#This Row],[REGIMEN]]) - FIND(" ", BD[[#This Row],[REGIMEN]])), 1),"")</f>
        <v/>
      </c>
      <c r="H553">
        <f>IF(MID(BD[[#This Row],[Suc - Tipo - Nro]],8,2)="11",TRIM(RIGHT(SUBSTITUTE(BD[[#This Row],[Glosa / Proveedor]]," ",REPT(" ",LEN(BD[[#This Row],[Glosa / Proveedor]]))),LEN(BD[[#This Row],[Glosa / Proveedor]])*2)),"")</f>
        <v/>
      </c>
      <c r="I553" s="31" t="inlineStr">
        <is>
          <t>Generacion de Planilla Normal OBRERO ESTABLE</t>
        </is>
      </c>
      <c r="J553" s="38" t="n">
        <v>91</v>
      </c>
      <c r="K553" s="22">
        <f>IF('BD6'!J553=90,"AGUA",IF('BD6'!J553=91,"ALCANTARILLADO",IF('BD6'!J553=93,"ALCANTARILLADO",IF('BD6'!J553=95,"ADMIN",IF('BD6'!J553=96,"COMERCIAL","G_Finan")))))</f>
        <v/>
      </c>
      <c r="L553" s="49" t="n">
        <v>1860</v>
      </c>
      <c r="M553" s="37" t="n"/>
      <c r="N553" s="51" t="n"/>
      <c r="O553" s="51" t="n"/>
    </row>
    <row r="554">
      <c r="A554" s="42">
        <f>IFERROR(VLOOKUP(BD[[#This Row],[BK]],DICT[[EEFF]:[Ppto]],2,FALSE),"No Encontrado")</f>
        <v/>
      </c>
      <c r="B554">
        <f>MID(BD[[#This Row],[SUC]],2,1)&amp;"-"&amp;BD[[#This Row],[CC]]&amp;"-"&amp;BD[[#This Row],[REGI_RES]]&amp;"-"&amp;MID(BD[[#This Row],[CTA]],1,9)</f>
        <v/>
      </c>
      <c r="C554" t="inlineStr">
        <is>
          <t>621120000 - JORNAL BASICO</t>
        </is>
      </c>
      <c r="D554">
        <f>TRIM(MID('BD6'!E554,3,2))</f>
        <v/>
      </c>
      <c r="E554" s="33" t="inlineStr">
        <is>
          <t xml:space="preserve">  09 - 11 - 3</t>
        </is>
      </c>
      <c r="F554" s="32" t="n">
        <v>45919</v>
      </c>
      <c r="G554">
        <f>IF(MID(BD[[#This Row],[Suc - Tipo - Nro]],8,2)="11",LEFT(BD[[#This Row],[REGIMEN]], 1) &amp; LEFT(RIGHT(BD[[#This Row],[REGIMEN]], LEN(BD[[#This Row],[REGIMEN]]) - FIND(" ", BD[[#This Row],[REGIMEN]])), 1),"")</f>
        <v/>
      </c>
      <c r="H554">
        <f>IF(MID(BD[[#This Row],[Suc - Tipo - Nro]],8,2)="11",TRIM(RIGHT(SUBSTITUTE(BD[[#This Row],[Glosa / Proveedor]]," ",REPT(" ",LEN(BD[[#This Row],[Glosa / Proveedor]]))),LEN(BD[[#This Row],[Glosa / Proveedor]])*2)),"")</f>
        <v/>
      </c>
      <c r="I554" s="31" t="inlineStr">
        <is>
          <t>Generacion de Planilla Normal OBRERO ESTABLE</t>
        </is>
      </c>
      <c r="J554" s="38" t="n">
        <v>91</v>
      </c>
      <c r="K554" s="22">
        <f>IF('BD6'!J554=90,"AGUA",IF('BD6'!J554=91,"ALCANTARILLADO",IF('BD6'!J554=93,"ALCANTARILLADO",IF('BD6'!J554=95,"ADMIN",IF('BD6'!J554=96,"COMERCIAL","G_Finan")))))</f>
        <v/>
      </c>
      <c r="L554" s="49" t="n">
        <v>702</v>
      </c>
      <c r="M554" s="37" t="n"/>
      <c r="N554" s="51" t="n"/>
      <c r="O554" s="51" t="n"/>
    </row>
    <row r="555">
      <c r="A555" s="10">
        <f>IFERROR(VLOOKUP(BD[[#This Row],[BK]],DICT[[EEFF]:[Ppto]],2,FALSE),"No Encontrado")</f>
        <v/>
      </c>
      <c r="B555" s="54">
        <f>MID(BD[[#This Row],[SUC]],2,1)&amp;"-"&amp;BD[[#This Row],[CC]]&amp;"-"&amp;BD[[#This Row],[REGI_RES]]&amp;"-"&amp;MID(BD[[#This Row],[CTA]],1,9)</f>
        <v/>
      </c>
      <c r="C555" t="inlineStr">
        <is>
          <t>621120000 - JORNAL BASICO</t>
        </is>
      </c>
      <c r="D555" s="54">
        <f>TRIM(MID('BD6'!E555,3,2))</f>
        <v/>
      </c>
      <c r="E555" s="33" t="inlineStr">
        <is>
          <t xml:space="preserve">  09 - 11 - 3</t>
        </is>
      </c>
      <c r="F555" s="34" t="n">
        <v>45919</v>
      </c>
      <c r="G555" s="54">
        <f>IF(MID(BD[[#This Row],[Suc - Tipo - Nro]],8,2)="11",LEFT(BD[[#This Row],[REGIMEN]], 1) &amp; LEFT(RIGHT(BD[[#This Row],[REGIMEN]], LEN(BD[[#This Row],[REGIMEN]]) - FIND(" ", BD[[#This Row],[REGIMEN]])), 1),"")</f>
        <v/>
      </c>
      <c r="H555" s="54">
        <f>IF(MID(BD[[#This Row],[Suc - Tipo - Nro]],8,2)="11",TRIM(RIGHT(SUBSTITUTE(BD[[#This Row],[Glosa / Proveedor]]," ",REPT(" ",LEN(BD[[#This Row],[Glosa / Proveedor]]))),LEN(BD[[#This Row],[Glosa / Proveedor]])*2)),"")</f>
        <v/>
      </c>
      <c r="I555" s="33" t="inlineStr">
        <is>
          <t>Generacion de Planilla Normal OBRERO ESTABLE</t>
        </is>
      </c>
      <c r="J555" s="35" t="n">
        <v>90</v>
      </c>
      <c r="K555" s="36">
        <f>IF('BD6'!J555=90,"AGUA",IF('BD6'!J555=91,"ALCANTARILLADO",IF('BD6'!J555=93,"ALCANTARILLADO",IF('BD6'!J555=95,"ADMIN",IF('BD6'!J555=96,"COMERCIAL","G_Finan")))))</f>
        <v/>
      </c>
      <c r="L555" s="40" t="n">
        <v>290</v>
      </c>
      <c r="M555" s="37" t="n"/>
      <c r="N555" s="51" t="n"/>
      <c r="O555" s="51" t="n"/>
    </row>
    <row r="556">
      <c r="A556" s="10">
        <f>IFERROR(VLOOKUP(BD[[#This Row],[BK]],DICT[[EEFF]:[Ppto]],2,FALSE),"No Encontrado")</f>
        <v/>
      </c>
      <c r="B556" s="54">
        <f>MID(BD[[#This Row],[SUC]],2,1)&amp;"-"&amp;BD[[#This Row],[CC]]&amp;"-"&amp;BD[[#This Row],[REGI_RES]]&amp;"-"&amp;MID(BD[[#This Row],[CTA]],1,9)</f>
        <v/>
      </c>
      <c r="C556" t="inlineStr">
        <is>
          <t>621120000 - JORNAL BASICO</t>
        </is>
      </c>
      <c r="D556" s="54">
        <f>TRIM(MID('BD6'!E556,3,2))</f>
        <v/>
      </c>
      <c r="E556" s="33" t="inlineStr">
        <is>
          <t xml:space="preserve">  09 - 11 - 3</t>
        </is>
      </c>
      <c r="F556" s="34" t="n">
        <v>45919</v>
      </c>
      <c r="G556" s="54">
        <f>IF(MID(BD[[#This Row],[Suc - Tipo - Nro]],8,2)="11",LEFT(BD[[#This Row],[REGIMEN]], 1) &amp; LEFT(RIGHT(BD[[#This Row],[REGIMEN]], LEN(BD[[#This Row],[REGIMEN]]) - FIND(" ", BD[[#This Row],[REGIMEN]])), 1),"")</f>
        <v/>
      </c>
      <c r="H556" s="54">
        <f>IF(MID(BD[[#This Row],[Suc - Tipo - Nro]],8,2)="11",TRIM(RIGHT(SUBSTITUTE(BD[[#This Row],[Glosa / Proveedor]]," ",REPT(" ",LEN(BD[[#This Row],[Glosa / Proveedor]]))),LEN(BD[[#This Row],[Glosa / Proveedor]])*2)),"")</f>
        <v/>
      </c>
      <c r="I556" s="33" t="inlineStr">
        <is>
          <t>Generacion de Planilla Normal OBRERO ESTABLE</t>
        </is>
      </c>
      <c r="J556" s="35" t="n">
        <v>90</v>
      </c>
      <c r="K556" s="36">
        <f>IF('BD6'!J556=90,"AGUA",IF('BD6'!J556=91,"ALCANTARILLADO",IF('BD6'!J556=93,"ALCANTARILLADO",IF('BD6'!J556=95,"ADMIN",IF('BD6'!J556=96,"COMERCIAL","G_Finan")))))</f>
        <v/>
      </c>
      <c r="L556" s="40" t="n">
        <v>430</v>
      </c>
      <c r="M556" s="37" t="n"/>
      <c r="N556" s="51" t="n"/>
      <c r="O556" s="51" t="n"/>
    </row>
    <row r="557">
      <c r="A557">
        <f>IFERROR(VLOOKUP(BD[[#This Row],[BK]],DICT[[EEFF]:[Ppto]],2,FALSE),"No Encontrado")</f>
        <v/>
      </c>
      <c r="B557">
        <f>MID(BD[[#This Row],[SUC]],2,1)&amp;"-"&amp;BD[[#This Row],[CC]]&amp;"-"&amp;BD[[#This Row],[REGI_RES]]&amp;"-"&amp;MID(BD[[#This Row],[CTA]],1,9)</f>
        <v/>
      </c>
      <c r="C557" t="inlineStr">
        <is>
          <t>621120002 - HORAS NOCTURNAS</t>
        </is>
      </c>
      <c r="D557">
        <f>TRIM(MID('BD6'!E557,3,2))</f>
        <v/>
      </c>
      <c r="E557" s="33" t="inlineStr">
        <is>
          <t xml:space="preserve">  01 - 11 - 1</t>
        </is>
      </c>
      <c r="F557" s="32" t="n">
        <v>45919</v>
      </c>
      <c r="G557">
        <f>IF(MID(BD[[#This Row],[Suc - Tipo - Nro]],8,2)="11",LEFT(BD[[#This Row],[REGIMEN]], 1) &amp; LEFT(RIGHT(BD[[#This Row],[REGIMEN]], LEN(BD[[#This Row],[REGIMEN]]) - FIND(" ", BD[[#This Row],[REGIMEN]])), 1),"")</f>
        <v/>
      </c>
      <c r="H557">
        <f>IF(MID(BD[[#This Row],[Suc - Tipo - Nro]],8,2)="11",TRIM(RIGHT(SUBSTITUTE(BD[[#This Row],[Glosa / Proveedor]]," ",REPT(" ",LEN(BD[[#This Row],[Glosa / Proveedor]]))),LEN(BD[[#This Row],[Glosa / Proveedor]])*2)),"")</f>
        <v/>
      </c>
      <c r="I557" s="31" t="inlineStr">
        <is>
          <t>Generacion de Planilla Normal EMPLEADO ESTABLE</t>
        </is>
      </c>
      <c r="J557" s="38" t="n">
        <v>90</v>
      </c>
      <c r="K557" s="22">
        <f>IF('BD6'!J557=90,"AGUA",IF('BD6'!J557=91,"ALCANTARILLADO",IF('BD6'!J557=93,"ALCANTARILLADO",IF('BD6'!J557=95,"ADMIN",IF('BD6'!J557=96,"COMERCIAL","G_Finan")))))</f>
        <v/>
      </c>
      <c r="L557" s="49" t="n">
        <v>319.24</v>
      </c>
      <c r="M557" s="37" t="n"/>
      <c r="N557" s="51" t="n"/>
      <c r="O557" s="51" t="n"/>
    </row>
    <row r="558">
      <c r="A558" s="10">
        <f>IFERROR(VLOOKUP(BD[[#This Row],[BK]],DICT[[EEFF]:[Ppto]],2,FALSE),"No Encontrado")</f>
        <v/>
      </c>
      <c r="B558" s="54">
        <f>MID(BD[[#This Row],[SUC]],2,1)&amp;"-"&amp;BD[[#This Row],[CC]]&amp;"-"&amp;BD[[#This Row],[REGI_RES]]&amp;"-"&amp;MID(BD[[#This Row],[CTA]],1,9)</f>
        <v/>
      </c>
      <c r="C558" t="inlineStr">
        <is>
          <t>621120002 - HORAS NOCTURNAS</t>
        </is>
      </c>
      <c r="D558" s="54">
        <f>TRIM(MID('BD6'!E558,3,2))</f>
        <v/>
      </c>
      <c r="E558" s="33" t="inlineStr">
        <is>
          <t xml:space="preserve">  01 - 11 - 1</t>
        </is>
      </c>
      <c r="F558" s="34" t="n">
        <v>45919</v>
      </c>
      <c r="G558" s="54">
        <f>IF(MID(BD[[#This Row],[Suc - Tipo - Nro]],8,2)="11",LEFT(BD[[#This Row],[REGIMEN]], 1) &amp; LEFT(RIGHT(BD[[#This Row],[REGIMEN]], LEN(BD[[#This Row],[REGIMEN]]) - FIND(" ", BD[[#This Row],[REGIMEN]])), 1),"")</f>
        <v/>
      </c>
      <c r="H558" s="54">
        <f>IF(MID(BD[[#This Row],[Suc - Tipo - Nro]],8,2)="11",TRIM(RIGHT(SUBSTITUTE(BD[[#This Row],[Glosa / Proveedor]]," ",REPT(" ",LEN(BD[[#This Row],[Glosa / Proveedor]]))),LEN(BD[[#This Row],[Glosa / Proveedor]])*2)),"")</f>
        <v/>
      </c>
      <c r="I558" s="33" t="inlineStr">
        <is>
          <t>Generacion de Planilla Normal EMPLEADO ESTABLE</t>
        </is>
      </c>
      <c r="J558" s="35" t="n">
        <v>90</v>
      </c>
      <c r="K558" s="36">
        <f>IF('BD6'!J558=90,"AGUA",IF('BD6'!J558=91,"ALCANTARILLADO",IF('BD6'!J558=93,"ALCANTARILLADO",IF('BD6'!J558=95,"ADMIN",IF('BD6'!J558=96,"COMERCIAL","G_Finan")))))</f>
        <v/>
      </c>
      <c r="L558" s="40" t="n">
        <v>101.01</v>
      </c>
      <c r="M558" s="37" t="n"/>
      <c r="N558" s="51" t="n"/>
      <c r="O558" s="51" t="n"/>
    </row>
    <row r="559">
      <c r="A559" s="10">
        <f>IFERROR(VLOOKUP(BD[[#This Row],[BK]],DICT[[EEFF]:[Ppto]],2,FALSE),"No Encontrado")</f>
        <v/>
      </c>
      <c r="B559" s="54">
        <f>MID(BD[[#This Row],[SUC]],2,1)&amp;"-"&amp;BD[[#This Row],[CC]]&amp;"-"&amp;BD[[#This Row],[REGI_RES]]&amp;"-"&amp;MID(BD[[#This Row],[CTA]],1,9)</f>
        <v/>
      </c>
      <c r="C559" t="inlineStr">
        <is>
          <t>621120002 - HORAS NOCTURNAS</t>
        </is>
      </c>
      <c r="D559" s="54">
        <f>TRIM(MID('BD6'!E559,3,2))</f>
        <v/>
      </c>
      <c r="E559" s="33" t="inlineStr">
        <is>
          <t xml:space="preserve">  01 - 11 - 1</t>
        </is>
      </c>
      <c r="F559" s="34" t="n">
        <v>45919</v>
      </c>
      <c r="G559" s="54">
        <f>IF(MID(BD[[#This Row],[Suc - Tipo - Nro]],8,2)="11",LEFT(BD[[#This Row],[REGIMEN]], 1) &amp; LEFT(RIGHT(BD[[#This Row],[REGIMEN]], LEN(BD[[#This Row],[REGIMEN]]) - FIND(" ", BD[[#This Row],[REGIMEN]])), 1),"")</f>
        <v/>
      </c>
      <c r="H559" s="54">
        <f>IF(MID(BD[[#This Row],[Suc - Tipo - Nro]],8,2)="11",TRIM(RIGHT(SUBSTITUTE(BD[[#This Row],[Glosa / Proveedor]]," ",REPT(" ",LEN(BD[[#This Row],[Glosa / Proveedor]]))),LEN(BD[[#This Row],[Glosa / Proveedor]])*2)),"")</f>
        <v/>
      </c>
      <c r="I559" s="33" t="inlineStr">
        <is>
          <t>Generacion de Planilla Normal EMPLEADO ESTABLE</t>
        </is>
      </c>
      <c r="J559" s="35" t="n">
        <v>90</v>
      </c>
      <c r="K559" s="36">
        <f>IF('BD6'!J559=90,"AGUA",IF('BD6'!J559=91,"ALCANTARILLADO",IF('BD6'!J559=93,"ALCANTARILLADO",IF('BD6'!J559=95,"ADMIN",IF('BD6'!J559=96,"COMERCIAL","G_Finan")))))</f>
        <v/>
      </c>
      <c r="L559" s="40" t="n">
        <v>105.47</v>
      </c>
      <c r="M559" s="37" t="n"/>
      <c r="N559" s="51" t="n"/>
      <c r="O559" s="51" t="n"/>
    </row>
    <row r="560">
      <c r="A560" s="39">
        <f>IFERROR(VLOOKUP(BD[[#This Row],[BK]],DICT[[EEFF]:[Ppto]],2,FALSE),"No Encontrado")</f>
        <v/>
      </c>
      <c r="B560">
        <f>MID(BD[[#This Row],[SUC]],2,1)&amp;"-"&amp;BD[[#This Row],[CC]]&amp;"-"&amp;BD[[#This Row],[REGI_RES]]&amp;"-"&amp;MID(BD[[#This Row],[CTA]],1,9)</f>
        <v/>
      </c>
      <c r="C560" t="inlineStr">
        <is>
          <t>621120002 - HORAS NOCTURNAS</t>
        </is>
      </c>
      <c r="D560">
        <f>TRIM(MID('BD6'!E560,3,2))</f>
        <v/>
      </c>
      <c r="E560" s="33" t="inlineStr">
        <is>
          <t xml:space="preserve">  01 - 11 - 1</t>
        </is>
      </c>
      <c r="F560" s="34" t="n">
        <v>45919</v>
      </c>
      <c r="G560">
        <f>IF(MID(BD[[#This Row],[Suc - Tipo - Nro]],8,2)="11",LEFT(BD[[#This Row],[REGIMEN]], 1) &amp; LEFT(RIGHT(BD[[#This Row],[REGIMEN]], LEN(BD[[#This Row],[REGIMEN]]) - FIND(" ", BD[[#This Row],[REGIMEN]])), 1),"")</f>
        <v/>
      </c>
      <c r="H560">
        <f>IF(MID(BD[[#This Row],[Suc - Tipo - Nro]],8,2)="11",TRIM(RIGHT(SUBSTITUTE(BD[[#This Row],[Glosa / Proveedor]]," ",REPT(" ",LEN(BD[[#This Row],[Glosa / Proveedor]]))),LEN(BD[[#This Row],[Glosa / Proveedor]])*2)),"")</f>
        <v/>
      </c>
      <c r="I560" s="33" t="inlineStr">
        <is>
          <t>Generacion de Planilla Normal EMPLEADO ESTABLE</t>
        </is>
      </c>
      <c r="J560" s="35" t="n">
        <v>90</v>
      </c>
      <c r="K560" s="22">
        <f>IF('BD6'!J560=90,"AGUA",IF('BD6'!J560=91,"ALCANTARILLADO",IF('BD6'!J560=93,"ALCANTARILLADO",IF('BD6'!J560=95,"ADMIN",IF('BD6'!J560=96,"COMERCIAL","G_Finan")))))</f>
        <v/>
      </c>
      <c r="L560" s="49" t="n">
        <v>234.68</v>
      </c>
      <c r="M560" s="37" t="n"/>
      <c r="N560" s="51" t="n"/>
      <c r="O560" s="51" t="n"/>
    </row>
    <row r="561">
      <c r="A561" s="39">
        <f>IFERROR(VLOOKUP(BD[[#This Row],[BK]],DICT[[EEFF]:[Ppto]],2,FALSE),"No Encontrado")</f>
        <v/>
      </c>
      <c r="B561">
        <f>MID(BD[[#This Row],[SUC]],2,1)&amp;"-"&amp;BD[[#This Row],[CC]]&amp;"-"&amp;BD[[#This Row],[REGI_RES]]&amp;"-"&amp;MID(BD[[#This Row],[CTA]],1,9)</f>
        <v/>
      </c>
      <c r="C561" t="inlineStr">
        <is>
          <t>621120002 - HORAS NOCTURNAS</t>
        </is>
      </c>
      <c r="D561">
        <f>TRIM(MID('BD6'!E561,3,2))</f>
        <v/>
      </c>
      <c r="E561" s="33" t="inlineStr">
        <is>
          <t xml:space="preserve">  01 - 11 - 3</t>
        </is>
      </c>
      <c r="F561" s="34" t="n">
        <v>45919</v>
      </c>
      <c r="G561">
        <f>IF(MID(BD[[#This Row],[Suc - Tipo - Nro]],8,2)="11",LEFT(BD[[#This Row],[REGIMEN]], 1) &amp; LEFT(RIGHT(BD[[#This Row],[REGIMEN]], LEN(BD[[#This Row],[REGIMEN]]) - FIND(" ", BD[[#This Row],[REGIMEN]])), 1),"")</f>
        <v/>
      </c>
      <c r="H561">
        <f>IF(MID(BD[[#This Row],[Suc - Tipo - Nro]],8,2)="11",TRIM(RIGHT(SUBSTITUTE(BD[[#This Row],[Glosa / Proveedor]]," ",REPT(" ",LEN(BD[[#This Row],[Glosa / Proveedor]]))),LEN(BD[[#This Row],[Glosa / Proveedor]])*2)),"")</f>
        <v/>
      </c>
      <c r="I561" s="33" t="inlineStr">
        <is>
          <t>Generacion de Planilla Normal OBRERO CONTRATADO</t>
        </is>
      </c>
      <c r="J561" s="35" t="n">
        <v>90</v>
      </c>
      <c r="K561" s="22">
        <f>IF('BD6'!J561=90,"AGUA",IF('BD6'!J561=91,"ALCANTARILLADO",IF('BD6'!J561=93,"ALCANTARILLADO",IF('BD6'!J561=95,"ADMIN",IF('BD6'!J561=96,"COMERCIAL","G_Finan")))))</f>
        <v/>
      </c>
      <c r="L561" s="49" t="n">
        <v>141.26</v>
      </c>
      <c r="M561" s="37" t="n"/>
      <c r="N561" s="51" t="n"/>
      <c r="O561" s="51" t="n"/>
    </row>
    <row r="562">
      <c r="A562" s="10">
        <f>IFERROR(VLOOKUP(BD[[#This Row],[BK]],DICT[[EEFF]:[Ppto]],2,FALSE),"No Encontrado")</f>
        <v/>
      </c>
      <c r="B562" s="54">
        <f>MID(BD[[#This Row],[SUC]],2,1)&amp;"-"&amp;BD[[#This Row],[CC]]&amp;"-"&amp;BD[[#This Row],[REGI_RES]]&amp;"-"&amp;MID(BD[[#This Row],[CTA]],1,9)</f>
        <v/>
      </c>
      <c r="C562" t="inlineStr">
        <is>
          <t>621120002 - HORAS NOCTURNAS</t>
        </is>
      </c>
      <c r="D562" s="54">
        <f>TRIM(MID('BD6'!E562,3,2))</f>
        <v/>
      </c>
      <c r="E562" s="33" t="inlineStr">
        <is>
          <t xml:space="preserve">  01 - 11 - 3</t>
        </is>
      </c>
      <c r="F562" s="34" t="n">
        <v>45919</v>
      </c>
      <c r="G562" s="54">
        <f>IF(MID(BD[[#This Row],[Suc - Tipo - Nro]],8,2)="11",LEFT(BD[[#This Row],[REGIMEN]], 1) &amp; LEFT(RIGHT(BD[[#This Row],[REGIMEN]], LEN(BD[[#This Row],[REGIMEN]]) - FIND(" ", BD[[#This Row],[REGIMEN]])), 1),"")</f>
        <v/>
      </c>
      <c r="H562" s="54">
        <f>IF(MID(BD[[#This Row],[Suc - Tipo - Nro]],8,2)="11",TRIM(RIGHT(SUBSTITUTE(BD[[#This Row],[Glosa / Proveedor]]," ",REPT(" ",LEN(BD[[#This Row],[Glosa / Proveedor]]))),LEN(BD[[#This Row],[Glosa / Proveedor]])*2)),"")</f>
        <v/>
      </c>
      <c r="I562" s="33" t="inlineStr">
        <is>
          <t>Generacion de Planilla Normal OBRERO CONTRATADO</t>
        </is>
      </c>
      <c r="J562" s="35" t="n">
        <v>90</v>
      </c>
      <c r="K562" s="36">
        <f>IF('BD6'!J562=90,"AGUA",IF('BD6'!J562=91,"ALCANTARILLADO",IF('BD6'!J562=93,"ALCANTARILLADO",IF('BD6'!J562=95,"ADMIN",IF('BD6'!J562=96,"COMERCIAL","G_Finan")))))</f>
        <v/>
      </c>
      <c r="L562" s="40" t="n">
        <v>127.6</v>
      </c>
      <c r="M562" s="37" t="n"/>
      <c r="N562" s="51" t="n"/>
      <c r="O562" s="51" t="n"/>
    </row>
    <row r="563">
      <c r="A563" s="10">
        <f>IFERROR(VLOOKUP(BD[[#This Row],[BK]],DICT[[EEFF]:[Ppto]],2,FALSE),"No Encontrado")</f>
        <v/>
      </c>
      <c r="B563" s="54">
        <f>MID(BD[[#This Row],[SUC]],2,1)&amp;"-"&amp;BD[[#This Row],[CC]]&amp;"-"&amp;BD[[#This Row],[REGI_RES]]&amp;"-"&amp;MID(BD[[#This Row],[CTA]],1,9)</f>
        <v/>
      </c>
      <c r="C563" t="inlineStr">
        <is>
          <t>621120002 - HORAS NOCTURNAS</t>
        </is>
      </c>
      <c r="D563" s="54">
        <f>TRIM(MID('BD6'!E563,3,2))</f>
        <v/>
      </c>
      <c r="E563" s="33" t="inlineStr">
        <is>
          <t xml:space="preserve">  01 - 11 - 4</t>
        </is>
      </c>
      <c r="F563" s="34" t="n">
        <v>45919</v>
      </c>
      <c r="G563" s="54">
        <f>IF(MID(BD[[#This Row],[Suc - Tipo - Nro]],8,2)="11",LEFT(BD[[#This Row],[REGIMEN]], 1) &amp; LEFT(RIGHT(BD[[#This Row],[REGIMEN]], LEN(BD[[#This Row],[REGIMEN]]) - FIND(" ", BD[[#This Row],[REGIMEN]])), 1),"")</f>
        <v/>
      </c>
      <c r="H563" s="54">
        <f>IF(MID(BD[[#This Row],[Suc - Tipo - Nro]],8,2)="11",TRIM(RIGHT(SUBSTITUTE(BD[[#This Row],[Glosa / Proveedor]]," ",REPT(" ",LEN(BD[[#This Row],[Glosa / Proveedor]]))),LEN(BD[[#This Row],[Glosa / Proveedor]])*2)),"")</f>
        <v/>
      </c>
      <c r="I563" s="33" t="inlineStr">
        <is>
          <t>Generacion de Planilla Normal OBRERO ESTABLE</t>
        </is>
      </c>
      <c r="J563" s="35" t="n">
        <v>90</v>
      </c>
      <c r="K563" s="36">
        <f>IF('BD6'!J563=90,"AGUA",IF('BD6'!J563=91,"ALCANTARILLADO",IF('BD6'!J563=93,"ALCANTARILLADO",IF('BD6'!J563=95,"ADMIN",IF('BD6'!J563=96,"COMERCIAL","G_Finan")))))</f>
        <v/>
      </c>
      <c r="L563" s="40" t="n">
        <v>397.34</v>
      </c>
      <c r="M563" s="37" t="n"/>
      <c r="N563" s="51" t="n"/>
      <c r="O563" s="51" t="n"/>
    </row>
    <row r="564">
      <c r="A564">
        <f>IFERROR(VLOOKUP(BD[[#This Row],[BK]],DICT[[EEFF]:[Ppto]],2,FALSE),"No Encontrado")</f>
        <v/>
      </c>
      <c r="B564">
        <f>MID(BD[[#This Row],[SUC]],2,1)&amp;"-"&amp;BD[[#This Row],[CC]]&amp;"-"&amp;BD[[#This Row],[REGI_RES]]&amp;"-"&amp;MID(BD[[#This Row],[CTA]],1,9)</f>
        <v/>
      </c>
      <c r="C564" t="inlineStr">
        <is>
          <t>621120002 - HORAS NOCTURNAS</t>
        </is>
      </c>
      <c r="D564">
        <f>TRIM(MID('BD6'!E564,3,2))</f>
        <v/>
      </c>
      <c r="E564" s="33" t="inlineStr">
        <is>
          <t xml:space="preserve">  01 - 11 - 4</t>
        </is>
      </c>
      <c r="F564" s="32" t="n">
        <v>45919</v>
      </c>
      <c r="G564">
        <f>IF(MID(BD[[#This Row],[Suc - Tipo - Nro]],8,2)="11",LEFT(BD[[#This Row],[REGIMEN]], 1) &amp; LEFT(RIGHT(BD[[#This Row],[REGIMEN]], LEN(BD[[#This Row],[REGIMEN]]) - FIND(" ", BD[[#This Row],[REGIMEN]])), 1),"")</f>
        <v/>
      </c>
      <c r="H564">
        <f>IF(MID(BD[[#This Row],[Suc - Tipo - Nro]],8,2)="11",TRIM(RIGHT(SUBSTITUTE(BD[[#This Row],[Glosa / Proveedor]]," ",REPT(" ",LEN(BD[[#This Row],[Glosa / Proveedor]]))),LEN(BD[[#This Row],[Glosa / Proveedor]])*2)),"")</f>
        <v/>
      </c>
      <c r="I564" s="31" t="inlineStr">
        <is>
          <t>Generacion de Planilla Normal OBRERO ESTABLE</t>
        </is>
      </c>
      <c r="J564" s="38" t="n">
        <v>90</v>
      </c>
      <c r="K564" s="22">
        <f>IF('BD6'!J564=90,"AGUA",IF('BD6'!J564=91,"ALCANTARILLADO",IF('BD6'!J564=93,"ALCANTARILLADO",IF('BD6'!J564=95,"ADMIN",IF('BD6'!J564=96,"COMERCIAL","G_Finan")))))</f>
        <v/>
      </c>
      <c r="L564" s="49" t="n">
        <v>36.32</v>
      </c>
      <c r="M564" s="37" t="n"/>
      <c r="N564" s="51" t="n"/>
      <c r="O564" s="51" t="n"/>
    </row>
    <row r="565">
      <c r="A565" s="10">
        <f>IFERROR(VLOOKUP(BD[[#This Row],[BK]],DICT[[EEFF]:[Ppto]],2,FALSE),"No Encontrado")</f>
        <v/>
      </c>
      <c r="B565" s="54">
        <f>MID(BD[[#This Row],[SUC]],2,1)&amp;"-"&amp;BD[[#This Row],[CC]]&amp;"-"&amp;BD[[#This Row],[REGI_RES]]&amp;"-"&amp;MID(BD[[#This Row],[CTA]],1,9)</f>
        <v/>
      </c>
      <c r="C565" t="inlineStr">
        <is>
          <t>621120002 - HORAS NOCTURNAS</t>
        </is>
      </c>
      <c r="D565" s="54">
        <f>TRIM(MID('BD6'!E565,3,2))</f>
        <v/>
      </c>
      <c r="E565" s="33" t="inlineStr">
        <is>
          <t xml:space="preserve">  01 - 11 - 4</t>
        </is>
      </c>
      <c r="F565" s="34" t="n">
        <v>45919</v>
      </c>
      <c r="G565" s="54">
        <f>IF(MID(BD[[#This Row],[Suc - Tipo - Nro]],8,2)="11",LEFT(BD[[#This Row],[REGIMEN]], 1) &amp; LEFT(RIGHT(BD[[#This Row],[REGIMEN]], LEN(BD[[#This Row],[REGIMEN]]) - FIND(" ", BD[[#This Row],[REGIMEN]])), 1),"")</f>
        <v/>
      </c>
      <c r="H565" s="54">
        <f>IF(MID(BD[[#This Row],[Suc - Tipo - Nro]],8,2)="11",TRIM(RIGHT(SUBSTITUTE(BD[[#This Row],[Glosa / Proveedor]]," ",REPT(" ",LEN(BD[[#This Row],[Glosa / Proveedor]]))),LEN(BD[[#This Row],[Glosa / Proveedor]])*2)),"")</f>
        <v/>
      </c>
      <c r="I565" s="33" t="inlineStr">
        <is>
          <t>Generacion de Planilla Normal OBRERO ESTABLE</t>
        </is>
      </c>
      <c r="J565" s="35" t="n">
        <v>90</v>
      </c>
      <c r="K565" s="36">
        <f>IF('BD6'!J565=90,"AGUA",IF('BD6'!J565=91,"ALCANTARILLADO",IF('BD6'!J565=93,"ALCANTARILLADO",IF('BD6'!J565=95,"ADMIN",IF('BD6'!J565=96,"COMERCIAL","G_Finan")))))</f>
        <v/>
      </c>
      <c r="L565" s="40" t="n">
        <v>125.76</v>
      </c>
      <c r="M565" s="37" t="n"/>
      <c r="N565" s="51" t="n"/>
      <c r="O565" s="51" t="n"/>
    </row>
    <row r="566">
      <c r="A566" s="10">
        <f>IFERROR(VLOOKUP(BD[[#This Row],[BK]],DICT[[EEFF]:[Ppto]],2,FALSE),"No Encontrado")</f>
        <v/>
      </c>
      <c r="B566" s="54">
        <f>MID(BD[[#This Row],[SUC]],2,1)&amp;"-"&amp;BD[[#This Row],[CC]]&amp;"-"&amp;BD[[#This Row],[REGI_RES]]&amp;"-"&amp;MID(BD[[#This Row],[CTA]],1,9)</f>
        <v/>
      </c>
      <c r="C566" t="inlineStr">
        <is>
          <t>621120002 - HORAS NOCTURNAS</t>
        </is>
      </c>
      <c r="D566" s="54">
        <f>TRIM(MID('BD6'!E566,3,2))</f>
        <v/>
      </c>
      <c r="E566" s="33" t="inlineStr">
        <is>
          <t xml:space="preserve">  01 - 11 - 4</t>
        </is>
      </c>
      <c r="F566" s="34" t="n">
        <v>45919</v>
      </c>
      <c r="G566" s="54">
        <f>IF(MID(BD[[#This Row],[Suc - Tipo - Nro]],8,2)="11",LEFT(BD[[#This Row],[REGIMEN]], 1) &amp; LEFT(RIGHT(BD[[#This Row],[REGIMEN]], LEN(BD[[#This Row],[REGIMEN]]) - FIND(" ", BD[[#This Row],[REGIMEN]])), 1),"")</f>
        <v/>
      </c>
      <c r="H566" s="54">
        <f>IF(MID(BD[[#This Row],[Suc - Tipo - Nro]],8,2)="11",TRIM(RIGHT(SUBSTITUTE(BD[[#This Row],[Glosa / Proveedor]]," ",REPT(" ",LEN(BD[[#This Row],[Glosa / Proveedor]]))),LEN(BD[[#This Row],[Glosa / Proveedor]])*2)),"")</f>
        <v/>
      </c>
      <c r="I566" s="33" t="inlineStr">
        <is>
          <t>Generacion de Planilla Normal OBRERO ESTABLE</t>
        </is>
      </c>
      <c r="J566" s="35" t="n">
        <v>90</v>
      </c>
      <c r="K566" s="36">
        <f>IF('BD6'!J566=90,"AGUA",IF('BD6'!J566=91,"ALCANTARILLADO",IF('BD6'!J566=93,"ALCANTARILLADO",IF('BD6'!J566=95,"ADMIN",IF('BD6'!J566=96,"COMERCIAL","G_Finan")))))</f>
        <v/>
      </c>
      <c r="L566" s="40" t="n">
        <v>201.2</v>
      </c>
      <c r="M566" s="37" t="n"/>
      <c r="N566" s="51" t="n"/>
      <c r="O566" s="51" t="n"/>
    </row>
    <row r="567">
      <c r="A567" s="10">
        <f>IFERROR(VLOOKUP(BD[[#This Row],[BK]],DICT[[EEFF]:[Ppto]],2,FALSE),"No Encontrado")</f>
        <v/>
      </c>
      <c r="B567" s="54">
        <f>MID(BD[[#This Row],[SUC]],2,1)&amp;"-"&amp;BD[[#This Row],[CC]]&amp;"-"&amp;BD[[#This Row],[REGI_RES]]&amp;"-"&amp;MID(BD[[#This Row],[CTA]],1,9)</f>
        <v/>
      </c>
      <c r="C567" t="inlineStr">
        <is>
          <t>621120002 - HORAS NOCTURNAS</t>
        </is>
      </c>
      <c r="D567" s="54">
        <f>TRIM(MID('BD6'!E567,3,2))</f>
        <v/>
      </c>
      <c r="E567" s="33" t="inlineStr">
        <is>
          <t xml:space="preserve">  01 - 11 - 4</t>
        </is>
      </c>
      <c r="F567" s="34" t="n">
        <v>45919</v>
      </c>
      <c r="G567" s="54">
        <f>IF(MID(BD[[#This Row],[Suc - Tipo - Nro]],8,2)="11",LEFT(BD[[#This Row],[REGIMEN]], 1) &amp; LEFT(RIGHT(BD[[#This Row],[REGIMEN]], LEN(BD[[#This Row],[REGIMEN]]) - FIND(" ", BD[[#This Row],[REGIMEN]])), 1),"")</f>
        <v/>
      </c>
      <c r="H567" s="54">
        <f>IF(MID(BD[[#This Row],[Suc - Tipo - Nro]],8,2)="11",TRIM(RIGHT(SUBSTITUTE(BD[[#This Row],[Glosa / Proveedor]]," ",REPT(" ",LEN(BD[[#This Row],[Glosa / Proveedor]]))),LEN(BD[[#This Row],[Glosa / Proveedor]])*2)),"")</f>
        <v/>
      </c>
      <c r="I567" s="33" t="inlineStr">
        <is>
          <t>Generacion de Planilla Normal OBRERO ESTABLE</t>
        </is>
      </c>
      <c r="J567" s="35" t="n">
        <v>90</v>
      </c>
      <c r="K567" s="36">
        <f>IF('BD6'!J567=90,"AGUA",IF('BD6'!J567=91,"ALCANTARILLADO",IF('BD6'!J567=93,"ALCANTARILLADO",IF('BD6'!J567=95,"ADMIN",IF('BD6'!J567=96,"COMERCIAL","G_Finan")))))</f>
        <v/>
      </c>
      <c r="L567" s="40" t="n">
        <v>231.25</v>
      </c>
      <c r="M567" s="37" t="n"/>
      <c r="N567" s="51" t="n"/>
      <c r="O567" s="51" t="n"/>
    </row>
    <row r="568">
      <c r="A568" s="42">
        <f>IFERROR(VLOOKUP(BD[[#This Row],[BK]],DICT[[EEFF]:[Ppto]],2,FALSE),"No Encontrado")</f>
        <v/>
      </c>
      <c r="B568">
        <f>MID(BD[[#This Row],[SUC]],2,1)&amp;"-"&amp;BD[[#This Row],[CC]]&amp;"-"&amp;BD[[#This Row],[REGI_RES]]&amp;"-"&amp;MID(BD[[#This Row],[CTA]],1,9)</f>
        <v/>
      </c>
      <c r="C568" t="inlineStr">
        <is>
          <t>621120002 - HORAS NOCTURNAS</t>
        </is>
      </c>
      <c r="D568">
        <f>TRIM(MID('BD6'!E568,3,2))</f>
        <v/>
      </c>
      <c r="E568" s="33" t="inlineStr">
        <is>
          <t xml:space="preserve">  01 - 11 - 4</t>
        </is>
      </c>
      <c r="F568" s="32" t="n">
        <v>45919</v>
      </c>
      <c r="G568">
        <f>IF(MID(BD[[#This Row],[Suc - Tipo - Nro]],8,2)="11",LEFT(BD[[#This Row],[REGIMEN]], 1) &amp; LEFT(RIGHT(BD[[#This Row],[REGIMEN]], LEN(BD[[#This Row],[REGIMEN]]) - FIND(" ", BD[[#This Row],[REGIMEN]])), 1),"")</f>
        <v/>
      </c>
      <c r="H568">
        <f>IF(MID(BD[[#This Row],[Suc - Tipo - Nro]],8,2)="11",TRIM(RIGHT(SUBSTITUTE(BD[[#This Row],[Glosa / Proveedor]]," ",REPT(" ",LEN(BD[[#This Row],[Glosa / Proveedor]]))),LEN(BD[[#This Row],[Glosa / Proveedor]])*2)),"")</f>
        <v/>
      </c>
      <c r="I568" s="31" t="inlineStr">
        <is>
          <t>Generacion de Planilla Normal OBRERO ESTABLE</t>
        </is>
      </c>
      <c r="J568" s="38" t="n">
        <v>90</v>
      </c>
      <c r="K568" s="22">
        <f>IF('BD6'!J568=90,"AGUA",IF('BD6'!J568=91,"ALCANTARILLADO",IF('BD6'!J568=93,"ALCANTARILLADO",IF('BD6'!J568=95,"ADMIN",IF('BD6'!J568=96,"COMERCIAL","G_Finan")))))</f>
        <v/>
      </c>
      <c r="L568" s="49" t="n">
        <v>225.36</v>
      </c>
      <c r="M568" s="37" t="n"/>
      <c r="N568" s="51" t="n"/>
      <c r="O568" s="51" t="n"/>
    </row>
    <row r="569">
      <c r="A569" s="10">
        <f>IFERROR(VLOOKUP(BD[[#This Row],[BK]],DICT[[EEFF]:[Ppto]],2,FALSE),"No Encontrado")</f>
        <v/>
      </c>
      <c r="B569" s="54">
        <f>MID(BD[[#This Row],[SUC]],2,1)&amp;"-"&amp;BD[[#This Row],[CC]]&amp;"-"&amp;BD[[#This Row],[REGI_RES]]&amp;"-"&amp;MID(BD[[#This Row],[CTA]],1,9)</f>
        <v/>
      </c>
      <c r="C569" t="inlineStr">
        <is>
          <t>621120002 - HORAS NOCTURNAS</t>
        </is>
      </c>
      <c r="D569" s="54">
        <f>TRIM(MID('BD6'!E569,3,2))</f>
        <v/>
      </c>
      <c r="E569" s="33" t="inlineStr">
        <is>
          <t xml:space="preserve">  01 - 11 - 4</t>
        </is>
      </c>
      <c r="F569" s="34" t="n">
        <v>45919</v>
      </c>
      <c r="G569" s="54">
        <f>IF(MID(BD[[#This Row],[Suc - Tipo - Nro]],8,2)="11",LEFT(BD[[#This Row],[REGIMEN]], 1) &amp; LEFT(RIGHT(BD[[#This Row],[REGIMEN]], LEN(BD[[#This Row],[REGIMEN]]) - FIND(" ", BD[[#This Row],[REGIMEN]])), 1),"")</f>
        <v/>
      </c>
      <c r="H569" s="54">
        <f>IF(MID(BD[[#This Row],[Suc - Tipo - Nro]],8,2)="11",TRIM(RIGHT(SUBSTITUTE(BD[[#This Row],[Glosa / Proveedor]]," ",REPT(" ",LEN(BD[[#This Row],[Glosa / Proveedor]]))),LEN(BD[[#This Row],[Glosa / Proveedor]])*2)),"")</f>
        <v/>
      </c>
      <c r="I569" s="33" t="inlineStr">
        <is>
          <t>Generacion de Planilla Normal OBRERO ESTABLE</t>
        </is>
      </c>
      <c r="J569" s="35" t="n">
        <v>90</v>
      </c>
      <c r="K569" s="36">
        <f>IF('BD6'!J569=90,"AGUA",IF('BD6'!J569=91,"ALCANTARILLADO",IF('BD6'!J569=93,"ALCANTARILLADO",IF('BD6'!J569=95,"ADMIN",IF('BD6'!J569=96,"COMERCIAL","G_Finan")))))</f>
        <v/>
      </c>
      <c r="L569" s="40" t="n">
        <v>1005.31</v>
      </c>
      <c r="M569" s="37" t="n"/>
      <c r="N569" s="51" t="n"/>
      <c r="O569" s="51" t="n"/>
    </row>
    <row r="570">
      <c r="A570">
        <f>IFERROR(VLOOKUP(BD[[#This Row],[BK]],DICT[[EEFF]:[Ppto]],2,FALSE),"No Encontrado")</f>
        <v/>
      </c>
      <c r="B570">
        <f>MID(BD[[#This Row],[SUC]],2,1)&amp;"-"&amp;BD[[#This Row],[CC]]&amp;"-"&amp;BD[[#This Row],[REGI_RES]]&amp;"-"&amp;MID(BD[[#This Row],[CTA]],1,9)</f>
        <v/>
      </c>
      <c r="C570" t="inlineStr">
        <is>
          <t>621120002 - HORAS NOCTURNAS</t>
        </is>
      </c>
      <c r="D570">
        <f>TRIM(MID('BD6'!E570,3,2))</f>
        <v/>
      </c>
      <c r="E570" s="33" t="inlineStr">
        <is>
          <t xml:space="preserve">  01 - 11 - 4</t>
        </is>
      </c>
      <c r="F570" s="32" t="n">
        <v>45919</v>
      </c>
      <c r="G570">
        <f>IF(MID(BD[[#This Row],[Suc - Tipo - Nro]],8,2)="11",LEFT(BD[[#This Row],[REGIMEN]], 1) &amp; LEFT(RIGHT(BD[[#This Row],[REGIMEN]], LEN(BD[[#This Row],[REGIMEN]]) - FIND(" ", BD[[#This Row],[REGIMEN]])), 1),"")</f>
        <v/>
      </c>
      <c r="H570">
        <f>IF(MID(BD[[#This Row],[Suc - Tipo - Nro]],8,2)="11",TRIM(RIGHT(SUBSTITUTE(BD[[#This Row],[Glosa / Proveedor]]," ",REPT(" ",LEN(BD[[#This Row],[Glosa / Proveedor]]))),LEN(BD[[#This Row],[Glosa / Proveedor]])*2)),"")</f>
        <v/>
      </c>
      <c r="I570" s="31" t="inlineStr">
        <is>
          <t>Generacion de Planilla Normal OBRERO ESTABLE</t>
        </is>
      </c>
      <c r="J570" s="38" t="n">
        <v>90</v>
      </c>
      <c r="K570" s="22">
        <f>IF('BD6'!J570=90,"AGUA",IF('BD6'!J570=91,"ALCANTARILLADO",IF('BD6'!J570=93,"ALCANTARILLADO",IF('BD6'!J570=95,"ADMIN",IF('BD6'!J570=96,"COMERCIAL","G_Finan")))))</f>
        <v/>
      </c>
      <c r="L570" s="49" t="n">
        <v>104.8</v>
      </c>
      <c r="M570" s="37" t="n"/>
      <c r="N570" s="51" t="n"/>
      <c r="O570" s="51" t="n"/>
    </row>
    <row r="571">
      <c r="A571" s="42">
        <f>IFERROR(VLOOKUP(BD[[#This Row],[BK]],DICT[[EEFF]:[Ppto]],2,FALSE),"No Encontrado")</f>
        <v/>
      </c>
      <c r="B571">
        <f>MID(BD[[#This Row],[SUC]],2,1)&amp;"-"&amp;BD[[#This Row],[CC]]&amp;"-"&amp;BD[[#This Row],[REGI_RES]]&amp;"-"&amp;MID(BD[[#This Row],[CTA]],1,9)</f>
        <v/>
      </c>
      <c r="C571" t="inlineStr">
        <is>
          <t>621120002 - HORAS NOCTURNAS</t>
        </is>
      </c>
      <c r="D571">
        <f>TRIM(MID('BD6'!E571,3,2))</f>
        <v/>
      </c>
      <c r="E571" s="33" t="inlineStr">
        <is>
          <t xml:space="preserve">  01 - 11 - 7</t>
        </is>
      </c>
      <c r="F571" s="32" t="n">
        <v>45919</v>
      </c>
      <c r="G571">
        <f>IF(MID(BD[[#This Row],[Suc - Tipo - Nro]],8,2)="11",LEFT(BD[[#This Row],[REGIMEN]], 1) &amp; LEFT(RIGHT(BD[[#This Row],[REGIMEN]], LEN(BD[[#This Row],[REGIMEN]]) - FIND(" ", BD[[#This Row],[REGIMEN]])), 1),"")</f>
        <v/>
      </c>
      <c r="H571">
        <f>IF(MID(BD[[#This Row],[Suc - Tipo - Nro]],8,2)="11",TRIM(RIGHT(SUBSTITUTE(BD[[#This Row],[Glosa / Proveedor]]," ",REPT(" ",LEN(BD[[#This Row],[Glosa / Proveedor]]))),LEN(BD[[#This Row],[Glosa / Proveedor]])*2)),"")</f>
        <v/>
      </c>
      <c r="I571" s="31" t="inlineStr">
        <is>
          <t>Generacion de Planilla Vacaciones OBRERO CONTRATADO</t>
        </is>
      </c>
      <c r="J571" s="38" t="n">
        <v>90</v>
      </c>
      <c r="K571" s="22">
        <f>IF('BD6'!J571=90,"AGUA",IF('BD6'!J571=91,"ALCANTARILLADO",IF('BD6'!J571=93,"ALCANTARILLADO",IF('BD6'!J571=95,"ADMIN",IF('BD6'!J571=96,"COMERCIAL","G_Finan")))))</f>
        <v/>
      </c>
      <c r="L571" s="49" t="n">
        <v>124</v>
      </c>
      <c r="M571" s="37" t="n"/>
      <c r="N571" s="51" t="n"/>
      <c r="O571" s="51" t="n"/>
    </row>
    <row r="572">
      <c r="A572">
        <f>IFERROR(VLOOKUP(BD[[#This Row],[BK]],DICT[[EEFF]:[Ppto]],2,FALSE),"No Encontrado")</f>
        <v/>
      </c>
      <c r="B572">
        <f>MID(BD[[#This Row],[SUC]],2,1)&amp;"-"&amp;BD[[#This Row],[CC]]&amp;"-"&amp;BD[[#This Row],[REGI_RES]]&amp;"-"&amp;MID(BD[[#This Row],[CTA]],1,9)</f>
        <v/>
      </c>
      <c r="C572" t="inlineStr">
        <is>
          <t>621120002 - HORAS NOCTURNAS</t>
        </is>
      </c>
      <c r="D572">
        <f>TRIM(MID('BD6'!E572,3,2))</f>
        <v/>
      </c>
      <c r="E572" s="33" t="inlineStr">
        <is>
          <t xml:space="preserve">  01 - 11 - 8</t>
        </is>
      </c>
      <c r="F572" s="32" t="n">
        <v>45919</v>
      </c>
      <c r="G572">
        <f>IF(MID(BD[[#This Row],[Suc - Tipo - Nro]],8,2)="11",LEFT(BD[[#This Row],[REGIMEN]], 1) &amp; LEFT(RIGHT(BD[[#This Row],[REGIMEN]], LEN(BD[[#This Row],[REGIMEN]]) - FIND(" ", BD[[#This Row],[REGIMEN]])), 1),"")</f>
        <v/>
      </c>
      <c r="H572">
        <f>IF(MID(BD[[#This Row],[Suc - Tipo - Nro]],8,2)="11",TRIM(RIGHT(SUBSTITUTE(BD[[#This Row],[Glosa / Proveedor]]," ",REPT(" ",LEN(BD[[#This Row],[Glosa / Proveedor]]))),LEN(BD[[#This Row],[Glosa / Proveedor]])*2)),"")</f>
        <v/>
      </c>
      <c r="I572" s="31" t="inlineStr">
        <is>
          <t>Generacion de Planilla Vacaciones OBRERO ESTABLE</t>
        </is>
      </c>
      <c r="J572" s="38" t="n">
        <v>90</v>
      </c>
      <c r="K572" s="22">
        <f>IF('BD6'!J572=90,"AGUA",IF('BD6'!J572=91,"ALCANTARILLADO",IF('BD6'!J572=93,"ALCANTARILLADO",IF('BD6'!J572=95,"ADMIN",IF('BD6'!J572=96,"COMERCIAL","G_Finan")))))</f>
        <v/>
      </c>
      <c r="L572" s="49" t="n">
        <v>125.76</v>
      </c>
      <c r="M572" s="37" t="n"/>
      <c r="N572" s="51" t="n"/>
      <c r="O572" s="51" t="n"/>
    </row>
    <row r="573">
      <c r="A573" s="10">
        <f>IFERROR(VLOOKUP(BD[[#This Row],[BK]],DICT[[EEFF]:[Ppto]],2,FALSE),"No Encontrado")</f>
        <v/>
      </c>
      <c r="B573" s="54">
        <f>MID(BD[[#This Row],[SUC]],2,1)&amp;"-"&amp;BD[[#This Row],[CC]]&amp;"-"&amp;BD[[#This Row],[REGI_RES]]&amp;"-"&amp;MID(BD[[#This Row],[CTA]],1,9)</f>
        <v/>
      </c>
      <c r="C573" t="inlineStr">
        <is>
          <t>621120002 - HORAS NOCTURNAS</t>
        </is>
      </c>
      <c r="D573" s="54">
        <f>TRIM(MID('BD6'!E573,3,2))</f>
        <v/>
      </c>
      <c r="E573" s="33" t="inlineStr">
        <is>
          <t xml:space="preserve">  05 - 11 - 2</t>
        </is>
      </c>
      <c r="F573" s="34" t="n">
        <v>45919</v>
      </c>
      <c r="G573" s="54">
        <f>IF(MID(BD[[#This Row],[Suc - Tipo - Nro]],8,2)="11",LEFT(BD[[#This Row],[REGIMEN]], 1) &amp; LEFT(RIGHT(BD[[#This Row],[REGIMEN]], LEN(BD[[#This Row],[REGIMEN]]) - FIND(" ", BD[[#This Row],[REGIMEN]])), 1),"")</f>
        <v/>
      </c>
      <c r="H573" s="54">
        <f>IF(MID(BD[[#This Row],[Suc - Tipo - Nro]],8,2)="11",TRIM(RIGHT(SUBSTITUTE(BD[[#This Row],[Glosa / Proveedor]]," ",REPT(" ",LEN(BD[[#This Row],[Glosa / Proveedor]]))),LEN(BD[[#This Row],[Glosa / Proveedor]])*2)),"")</f>
        <v/>
      </c>
      <c r="I573" s="33" t="inlineStr">
        <is>
          <t>Generacion de Planilla Normal OBRERO CONTRATADO</t>
        </is>
      </c>
      <c r="J573" s="35" t="n">
        <v>90</v>
      </c>
      <c r="K573" s="36">
        <f>IF('BD6'!J573=90,"AGUA",IF('BD6'!J573=91,"ALCANTARILLADO",IF('BD6'!J573=93,"ALCANTARILLADO",IF('BD6'!J573=95,"ADMIN",IF('BD6'!J573=96,"COMERCIAL","G_Finan")))))</f>
        <v/>
      </c>
      <c r="L573" s="40" t="n">
        <v>398.67</v>
      </c>
      <c r="M573" s="37" t="n"/>
      <c r="N573" s="51" t="n"/>
      <c r="O573" s="51" t="n"/>
    </row>
    <row r="574">
      <c r="A574" s="10">
        <f>IFERROR(VLOOKUP(BD[[#This Row],[BK]],DICT[[EEFF]:[Ppto]],2,FALSE),"No Encontrado")</f>
        <v/>
      </c>
      <c r="B574" s="54">
        <f>MID(BD[[#This Row],[SUC]],2,1)&amp;"-"&amp;BD[[#This Row],[CC]]&amp;"-"&amp;BD[[#This Row],[REGI_RES]]&amp;"-"&amp;MID(BD[[#This Row],[CTA]],1,9)</f>
        <v/>
      </c>
      <c r="C574" t="inlineStr">
        <is>
          <t>621120002 - HORAS NOCTURNAS</t>
        </is>
      </c>
      <c r="D574" s="54">
        <f>TRIM(MID('BD6'!E574,3,2))</f>
        <v/>
      </c>
      <c r="E574" s="33" t="inlineStr">
        <is>
          <t xml:space="preserve">  05 - 11 - 2</t>
        </is>
      </c>
      <c r="F574" s="34" t="n">
        <v>45919</v>
      </c>
      <c r="G574" s="54">
        <f>IF(MID(BD[[#This Row],[Suc - Tipo - Nro]],8,2)="11",LEFT(BD[[#This Row],[REGIMEN]], 1) &amp; LEFT(RIGHT(BD[[#This Row],[REGIMEN]], LEN(BD[[#This Row],[REGIMEN]]) - FIND(" ", BD[[#This Row],[REGIMEN]])), 1),"")</f>
        <v/>
      </c>
      <c r="H574" s="54">
        <f>IF(MID(BD[[#This Row],[Suc - Tipo - Nro]],8,2)="11",TRIM(RIGHT(SUBSTITUTE(BD[[#This Row],[Glosa / Proveedor]]," ",REPT(" ",LEN(BD[[#This Row],[Glosa / Proveedor]]))),LEN(BD[[#This Row],[Glosa / Proveedor]])*2)),"")</f>
        <v/>
      </c>
      <c r="I574" s="33" t="inlineStr">
        <is>
          <t>Generacion de Planilla Normal OBRERO CONTRATADO</t>
        </is>
      </c>
      <c r="J574" s="35" t="n">
        <v>90</v>
      </c>
      <c r="K574" s="36">
        <f>IF('BD6'!J574=90,"AGUA",IF('BD6'!J574=91,"ALCANTARILLADO",IF('BD6'!J574=93,"ALCANTARILLADO",IF('BD6'!J574=95,"ADMIN",IF('BD6'!J574=96,"COMERCIAL","G_Finan")))))</f>
        <v/>
      </c>
      <c r="L574" s="40" t="n">
        <v>31</v>
      </c>
      <c r="M574" s="37" t="n"/>
      <c r="N574" s="51" t="n"/>
      <c r="O574" s="51" t="n"/>
    </row>
    <row r="575">
      <c r="A575" s="39">
        <f>IFERROR(VLOOKUP(BD[[#This Row],[BK]],DICT[[EEFF]:[Ppto]],2,FALSE),"No Encontrado")</f>
        <v/>
      </c>
      <c r="B575">
        <f>MID(BD[[#This Row],[SUC]],2,1)&amp;"-"&amp;BD[[#This Row],[CC]]&amp;"-"&amp;BD[[#This Row],[REGI_RES]]&amp;"-"&amp;MID(BD[[#This Row],[CTA]],1,9)</f>
        <v/>
      </c>
      <c r="C575" t="inlineStr">
        <is>
          <t>621120002 - HORAS NOCTURNAS</t>
        </is>
      </c>
      <c r="D575">
        <f>TRIM(MID('BD6'!E575,3,2))</f>
        <v/>
      </c>
      <c r="E575" s="33" t="inlineStr">
        <is>
          <t xml:space="preserve">  05 - 11 - 3</t>
        </is>
      </c>
      <c r="F575" s="34" t="n">
        <v>45919</v>
      </c>
      <c r="G575">
        <f>IF(MID(BD[[#This Row],[Suc - Tipo - Nro]],8,2)="11",LEFT(BD[[#This Row],[REGIMEN]], 1) &amp; LEFT(RIGHT(BD[[#This Row],[REGIMEN]], LEN(BD[[#This Row],[REGIMEN]]) - FIND(" ", BD[[#This Row],[REGIMEN]])), 1),"")</f>
        <v/>
      </c>
      <c r="H575">
        <f>IF(MID(BD[[#This Row],[Suc - Tipo - Nro]],8,2)="11",TRIM(RIGHT(SUBSTITUTE(BD[[#This Row],[Glosa / Proveedor]]," ",REPT(" ",LEN(BD[[#This Row],[Glosa / Proveedor]]))),LEN(BD[[#This Row],[Glosa / Proveedor]])*2)),"")</f>
        <v/>
      </c>
      <c r="I575" s="33" t="inlineStr">
        <is>
          <t>Generacion de Planilla Normal OBRERO ESTABLE</t>
        </is>
      </c>
      <c r="J575" s="35" t="n">
        <v>90</v>
      </c>
      <c r="K575" s="22">
        <f>IF('BD6'!J575=90,"AGUA",IF('BD6'!J575=91,"ALCANTARILLADO",IF('BD6'!J575=93,"ALCANTARILLADO",IF('BD6'!J575=95,"ADMIN",IF('BD6'!J575=96,"COMERCIAL","G_Finan")))))</f>
        <v/>
      </c>
      <c r="L575" s="49" t="n">
        <v>234.61</v>
      </c>
      <c r="M575" s="37" t="n"/>
      <c r="N575" s="51" t="n"/>
      <c r="O575" s="51" t="n"/>
    </row>
    <row r="576">
      <c r="A576" s="10">
        <f>IFERROR(VLOOKUP(BD[[#This Row],[BK]],DICT[[EEFF]:[Ppto]],2,FALSE),"No Encontrado")</f>
        <v/>
      </c>
      <c r="B576" s="54">
        <f>MID(BD[[#This Row],[SUC]],2,1)&amp;"-"&amp;BD[[#This Row],[CC]]&amp;"-"&amp;BD[[#This Row],[REGI_RES]]&amp;"-"&amp;MID(BD[[#This Row],[CTA]],1,9)</f>
        <v/>
      </c>
      <c r="C576" t="inlineStr">
        <is>
          <t>621120002 - HORAS NOCTURNAS</t>
        </is>
      </c>
      <c r="D576" s="54">
        <f>TRIM(MID('BD6'!E576,3,2))</f>
        <v/>
      </c>
      <c r="E576" s="33" t="inlineStr">
        <is>
          <t xml:space="preserve">  05 - 11 - 4</t>
        </is>
      </c>
      <c r="F576" s="34" t="n">
        <v>45919</v>
      </c>
      <c r="G576" s="54">
        <f>IF(MID(BD[[#This Row],[Suc - Tipo - Nro]],8,2)="11",LEFT(BD[[#This Row],[REGIMEN]], 1) &amp; LEFT(RIGHT(BD[[#This Row],[REGIMEN]], LEN(BD[[#This Row],[REGIMEN]]) - FIND(" ", BD[[#This Row],[REGIMEN]])), 1),"")</f>
        <v/>
      </c>
      <c r="H576" s="54">
        <f>IF(MID(BD[[#This Row],[Suc - Tipo - Nro]],8,2)="11",TRIM(RIGHT(SUBSTITUTE(BD[[#This Row],[Glosa / Proveedor]]," ",REPT(" ",LEN(BD[[#This Row],[Glosa / Proveedor]]))),LEN(BD[[#This Row],[Glosa / Proveedor]])*2)),"")</f>
        <v/>
      </c>
      <c r="I576" s="33" t="inlineStr">
        <is>
          <t>Generacion de Planilla Vacaciones OBRERO CONTRATADO</t>
        </is>
      </c>
      <c r="J576" s="35" t="n">
        <v>90</v>
      </c>
      <c r="K576" s="36">
        <f>IF('BD6'!J576=90,"AGUA",IF('BD6'!J576=91,"ALCANTARILLADO",IF('BD6'!J576=93,"ALCANTARILLADO",IF('BD6'!J576=95,"ADMIN",IF('BD6'!J576=96,"COMERCIAL","G_Finan")))))</f>
        <v/>
      </c>
      <c r="L576" s="40" t="n">
        <v>52.7</v>
      </c>
      <c r="M576" s="37" t="n"/>
      <c r="N576" s="51" t="n"/>
      <c r="O576" s="51" t="n"/>
    </row>
    <row r="577">
      <c r="A577">
        <f>IFERROR(VLOOKUP(BD[[#This Row],[BK]],DICT[[EEFF]:[Ppto]],2,FALSE),"No Encontrado")</f>
        <v/>
      </c>
      <c r="B577">
        <f>MID(BD[[#This Row],[SUC]],2,1)&amp;"-"&amp;BD[[#This Row],[CC]]&amp;"-"&amp;BD[[#This Row],[REGI_RES]]&amp;"-"&amp;MID(BD[[#This Row],[CTA]],1,9)</f>
        <v/>
      </c>
      <c r="C577" t="inlineStr">
        <is>
          <t>621120002 - HORAS NOCTURNAS</t>
        </is>
      </c>
      <c r="D577">
        <f>TRIM(MID('BD6'!E577,3,2))</f>
        <v/>
      </c>
      <c r="E577" s="33" t="inlineStr">
        <is>
          <t xml:space="preserve">  06 - 11 - 1</t>
        </is>
      </c>
      <c r="F577" s="32" t="n">
        <v>45919</v>
      </c>
      <c r="G577">
        <f>IF(MID(BD[[#This Row],[Suc - Tipo - Nro]],8,2)="11",LEFT(BD[[#This Row],[REGIMEN]], 1) &amp; LEFT(RIGHT(BD[[#This Row],[REGIMEN]], LEN(BD[[#This Row],[REGIMEN]]) - FIND(" ", BD[[#This Row],[REGIMEN]])), 1),"")</f>
        <v/>
      </c>
      <c r="H577">
        <f>IF(MID(BD[[#This Row],[Suc - Tipo - Nro]],8,2)="11",TRIM(RIGHT(SUBSTITUTE(BD[[#This Row],[Glosa / Proveedor]]," ",REPT(" ",LEN(BD[[#This Row],[Glosa / Proveedor]]))),LEN(BD[[#This Row],[Glosa / Proveedor]])*2)),"")</f>
        <v/>
      </c>
      <c r="I577" s="31" t="inlineStr">
        <is>
          <t>Generacion de Planilla Normal EMPLEADO ESTABLE</t>
        </is>
      </c>
      <c r="J577" s="38" t="n">
        <v>95</v>
      </c>
      <c r="K577" s="22">
        <f>IF('BD6'!J577=90,"AGUA",IF('BD6'!J577=91,"ALCANTARILLADO",IF('BD6'!J577=93,"ALCANTARILLADO",IF('BD6'!J577=95,"ADMIN",IF('BD6'!J577=96,"COMERCIAL","G_Finan")))))</f>
        <v/>
      </c>
      <c r="L577" s="49" t="n">
        <v>30.13</v>
      </c>
      <c r="M577" s="37" t="n"/>
      <c r="N577" s="51" t="n"/>
      <c r="O577" s="51" t="n"/>
    </row>
    <row r="578">
      <c r="A578" s="39">
        <f>IFERROR(VLOOKUP(BD[[#This Row],[BK]],DICT[[EEFF]:[Ppto]],2,FALSE),"No Encontrado")</f>
        <v/>
      </c>
      <c r="B578">
        <f>MID(BD[[#This Row],[SUC]],2,1)&amp;"-"&amp;BD[[#This Row],[CC]]&amp;"-"&amp;BD[[#This Row],[REGI_RES]]&amp;"-"&amp;MID(BD[[#This Row],[CTA]],1,9)</f>
        <v/>
      </c>
      <c r="C578" t="inlineStr">
        <is>
          <t>621120002 - HORAS NOCTURNAS</t>
        </is>
      </c>
      <c r="D578">
        <f>TRIM(MID('BD6'!E578,3,2))</f>
        <v/>
      </c>
      <c r="E578" s="33" t="inlineStr">
        <is>
          <t xml:space="preserve">  06 - 11 - 3</t>
        </is>
      </c>
      <c r="F578" s="34" t="n">
        <v>45919</v>
      </c>
      <c r="G578">
        <f>IF(MID(BD[[#This Row],[Suc - Tipo - Nro]],8,2)="11",LEFT(BD[[#This Row],[REGIMEN]], 1) &amp; LEFT(RIGHT(BD[[#This Row],[REGIMEN]], LEN(BD[[#This Row],[REGIMEN]]) - FIND(" ", BD[[#This Row],[REGIMEN]])), 1),"")</f>
        <v/>
      </c>
      <c r="H578">
        <f>IF(MID(BD[[#This Row],[Suc - Tipo - Nro]],8,2)="11",TRIM(RIGHT(SUBSTITUTE(BD[[#This Row],[Glosa / Proveedor]]," ",REPT(" ",LEN(BD[[#This Row],[Glosa / Proveedor]]))),LEN(BD[[#This Row],[Glosa / Proveedor]])*2)),"")</f>
        <v/>
      </c>
      <c r="I578" s="33" t="inlineStr">
        <is>
          <t>Generacion de Planilla Normal OBRERO ESTABLE</t>
        </is>
      </c>
      <c r="J578" s="35" t="n">
        <v>90</v>
      </c>
      <c r="K578" s="22">
        <f>IF('BD6'!J578=90,"AGUA",IF('BD6'!J578=91,"ALCANTARILLADO",IF('BD6'!J578=93,"ALCANTARILLADO",IF('BD6'!J578=95,"ADMIN",IF('BD6'!J578=96,"COMERCIAL","G_Finan")))))</f>
        <v/>
      </c>
      <c r="L578" s="49" t="n">
        <v>100.13</v>
      </c>
      <c r="M578" s="37" t="n"/>
      <c r="N578" s="51" t="n"/>
      <c r="O578" s="51" t="n"/>
    </row>
    <row r="579">
      <c r="A579" s="39">
        <f>IFERROR(VLOOKUP(BD[[#This Row],[BK]],DICT[[EEFF]:[Ppto]],2,FALSE),"No Encontrado")</f>
        <v/>
      </c>
      <c r="B579">
        <f>MID(BD[[#This Row],[SUC]],2,1)&amp;"-"&amp;BD[[#This Row],[CC]]&amp;"-"&amp;BD[[#This Row],[REGI_RES]]&amp;"-"&amp;MID(BD[[#This Row],[CTA]],1,9)</f>
        <v/>
      </c>
      <c r="C579" t="inlineStr">
        <is>
          <t>621120002 - HORAS NOCTURNAS</t>
        </is>
      </c>
      <c r="D579">
        <f>TRIM(MID('BD6'!E579,3,2))</f>
        <v/>
      </c>
      <c r="E579" s="33" t="inlineStr">
        <is>
          <t xml:space="preserve">  08 - 11 - 2</t>
        </is>
      </c>
      <c r="F579" s="34" t="n">
        <v>45919</v>
      </c>
      <c r="G579">
        <f>IF(MID(BD[[#This Row],[Suc - Tipo - Nro]],8,2)="11",LEFT(BD[[#This Row],[REGIMEN]], 1) &amp; LEFT(RIGHT(BD[[#This Row],[REGIMEN]], LEN(BD[[#This Row],[REGIMEN]]) - FIND(" ", BD[[#This Row],[REGIMEN]])), 1),"")</f>
        <v/>
      </c>
      <c r="H579">
        <f>IF(MID(BD[[#This Row],[Suc - Tipo - Nro]],8,2)="11",TRIM(RIGHT(SUBSTITUTE(BD[[#This Row],[Glosa / Proveedor]]," ",REPT(" ",LEN(BD[[#This Row],[Glosa / Proveedor]]))),LEN(BD[[#This Row],[Glosa / Proveedor]])*2)),"")</f>
        <v/>
      </c>
      <c r="I579" s="33" t="inlineStr">
        <is>
          <t>Generacion de Planilla Normal OBRERO CONTRATADO</t>
        </is>
      </c>
      <c r="J579" s="35" t="n">
        <v>90</v>
      </c>
      <c r="K579" s="22">
        <f>IF('BD6'!J579=90,"AGUA",IF('BD6'!J579=91,"ALCANTARILLADO",IF('BD6'!J579=93,"ALCANTARILLADO",IF('BD6'!J579=95,"ADMIN",IF('BD6'!J579=96,"COMERCIAL","G_Finan")))))</f>
        <v/>
      </c>
      <c r="L579" s="49" t="n">
        <v>312</v>
      </c>
      <c r="M579" s="37" t="n"/>
      <c r="N579" s="51" t="n"/>
      <c r="O579" s="51" t="n"/>
    </row>
    <row r="580">
      <c r="A580" s="10">
        <f>IFERROR(VLOOKUP(BD[[#This Row],[BK]],DICT[[EEFF]:[Ppto]],2,FALSE),"No Encontrado")</f>
        <v/>
      </c>
      <c r="B580" s="54">
        <f>MID(BD[[#This Row],[SUC]],2,1)&amp;"-"&amp;BD[[#This Row],[CC]]&amp;"-"&amp;BD[[#This Row],[REGI_RES]]&amp;"-"&amp;MID(BD[[#This Row],[CTA]],1,9)</f>
        <v/>
      </c>
      <c r="C580" t="inlineStr">
        <is>
          <t>621120002 - HORAS NOCTURNAS</t>
        </is>
      </c>
      <c r="D580" s="54">
        <f>TRIM(MID('BD6'!E580,3,2))</f>
        <v/>
      </c>
      <c r="E580" s="33" t="inlineStr">
        <is>
          <t xml:space="preserve">  08 - 11 - 2</t>
        </is>
      </c>
      <c r="F580" s="34" t="n">
        <v>45919</v>
      </c>
      <c r="G580" s="54">
        <f>IF(MID(BD[[#This Row],[Suc - Tipo - Nro]],8,2)="11",LEFT(BD[[#This Row],[REGIMEN]], 1) &amp; LEFT(RIGHT(BD[[#This Row],[REGIMEN]], LEN(BD[[#This Row],[REGIMEN]]) - FIND(" ", BD[[#This Row],[REGIMEN]])), 1),"")</f>
        <v/>
      </c>
      <c r="H580" s="54">
        <f>IF(MID(BD[[#This Row],[Suc - Tipo - Nro]],8,2)="11",TRIM(RIGHT(SUBSTITUTE(BD[[#This Row],[Glosa / Proveedor]]," ",REPT(" ",LEN(BD[[#This Row],[Glosa / Proveedor]]))),LEN(BD[[#This Row],[Glosa / Proveedor]])*2)),"")</f>
        <v/>
      </c>
      <c r="I580" s="33" t="inlineStr">
        <is>
          <t>Generacion de Planilla Normal OBRERO CONTRATADO</t>
        </is>
      </c>
      <c r="J580" s="35" t="n">
        <v>90</v>
      </c>
      <c r="K580" s="36">
        <f>IF('BD6'!J580=90,"AGUA",IF('BD6'!J580=91,"ALCANTARILLADO",IF('BD6'!J580=93,"ALCANTARILLADO",IF('BD6'!J580=95,"ADMIN",IF('BD6'!J580=96,"COMERCIAL","G_Finan")))))</f>
        <v/>
      </c>
      <c r="L580" s="40" t="n">
        <v>109.87</v>
      </c>
      <c r="M580" s="37" t="n"/>
      <c r="N580" s="51" t="n"/>
      <c r="O580" s="51" t="n"/>
    </row>
    <row r="581">
      <c r="A581">
        <f>IFERROR(VLOOKUP(BD[[#This Row],[BK]],DICT[[EEFF]:[Ppto]],2,FALSE),"No Encontrado")</f>
        <v/>
      </c>
      <c r="B581">
        <f>MID(BD[[#This Row],[SUC]],2,1)&amp;"-"&amp;BD[[#This Row],[CC]]&amp;"-"&amp;BD[[#This Row],[REGI_RES]]&amp;"-"&amp;MID(BD[[#This Row],[CTA]],1,9)</f>
        <v/>
      </c>
      <c r="C581" t="inlineStr">
        <is>
          <t>621120002 - HORAS NOCTURNAS</t>
        </is>
      </c>
      <c r="D581">
        <f>TRIM(MID('BD6'!E581,3,2))</f>
        <v/>
      </c>
      <c r="E581" s="33" t="inlineStr">
        <is>
          <t xml:space="preserve">  08 - 11 - 3</t>
        </is>
      </c>
      <c r="F581" s="32" t="n">
        <v>45919</v>
      </c>
      <c r="G581">
        <f>IF(MID(BD[[#This Row],[Suc - Tipo - Nro]],8,2)="11",LEFT(BD[[#This Row],[REGIMEN]], 1) &amp; LEFT(RIGHT(BD[[#This Row],[REGIMEN]], LEN(BD[[#This Row],[REGIMEN]]) - FIND(" ", BD[[#This Row],[REGIMEN]])), 1),"")</f>
        <v/>
      </c>
      <c r="H581">
        <f>IF(MID(BD[[#This Row],[Suc - Tipo - Nro]],8,2)="11",TRIM(RIGHT(SUBSTITUTE(BD[[#This Row],[Glosa / Proveedor]]," ",REPT(" ",LEN(BD[[#This Row],[Glosa / Proveedor]]))),LEN(BD[[#This Row],[Glosa / Proveedor]])*2)),"")</f>
        <v/>
      </c>
      <c r="I581" s="31" t="inlineStr">
        <is>
          <t>Generacion de Planilla Normal OBRERO ESTABLE</t>
        </is>
      </c>
      <c r="J581" s="38" t="n">
        <v>90</v>
      </c>
      <c r="K581" s="22">
        <f>IF('BD6'!J581=90,"AGUA",IF('BD6'!J581=91,"ALCANTARILLADO",IF('BD6'!J581=93,"ALCANTARILLADO",IF('BD6'!J581=95,"ADMIN",IF('BD6'!J581=96,"COMERCIAL","G_Finan")))))</f>
        <v/>
      </c>
      <c r="L581" s="49" t="n">
        <v>235.25</v>
      </c>
      <c r="M581" s="37" t="n"/>
      <c r="N581" s="51" t="n"/>
      <c r="O581" s="51" t="n"/>
    </row>
    <row r="582">
      <c r="A582" s="39">
        <f>IFERROR(VLOOKUP(BD[[#This Row],[BK]],DICT[[EEFF]:[Ppto]],2,FALSE),"No Encontrado")</f>
        <v/>
      </c>
      <c r="B582">
        <f>MID(BD[[#This Row],[SUC]],2,1)&amp;"-"&amp;BD[[#This Row],[CC]]&amp;"-"&amp;BD[[#This Row],[REGI_RES]]&amp;"-"&amp;MID(BD[[#This Row],[CTA]],1,9)</f>
        <v/>
      </c>
      <c r="C582" t="inlineStr">
        <is>
          <t>621120002 - HORAS NOCTURNAS</t>
        </is>
      </c>
      <c r="D582">
        <f>TRIM(MID('BD6'!E582,3,2))</f>
        <v/>
      </c>
      <c r="E582" s="33" t="inlineStr">
        <is>
          <t xml:space="preserve">  08 - 11 - 4</t>
        </is>
      </c>
      <c r="F582" s="34" t="n">
        <v>45919</v>
      </c>
      <c r="G582">
        <f>IF(MID(BD[[#This Row],[Suc - Tipo - Nro]],8,2)="11",LEFT(BD[[#This Row],[REGIMEN]], 1) &amp; LEFT(RIGHT(BD[[#This Row],[REGIMEN]], LEN(BD[[#This Row],[REGIMEN]]) - FIND(" ", BD[[#This Row],[REGIMEN]])), 1),"")</f>
        <v/>
      </c>
      <c r="H582">
        <f>IF(MID(BD[[#This Row],[Suc - Tipo - Nro]],8,2)="11",TRIM(RIGHT(SUBSTITUTE(BD[[#This Row],[Glosa / Proveedor]]," ",REPT(" ",LEN(BD[[#This Row],[Glosa / Proveedor]]))),LEN(BD[[#This Row],[Glosa / Proveedor]])*2)),"")</f>
        <v/>
      </c>
      <c r="I582" s="33" t="inlineStr">
        <is>
          <t>Generacion de Planilla Vacaciones OBRERO ESTABLE</t>
        </is>
      </c>
      <c r="J582" s="35" t="n">
        <v>90</v>
      </c>
      <c r="K582" s="22">
        <f>IF('BD6'!J582=90,"AGUA",IF('BD6'!J582=91,"ALCANTARILLADO",IF('BD6'!J582=93,"ALCANTARILLADO",IF('BD6'!J582=95,"ADMIN",IF('BD6'!J582=96,"COMERCIAL","G_Finan")))))</f>
        <v/>
      </c>
      <c r="L582" s="49" t="n">
        <v>104</v>
      </c>
      <c r="M582" s="37" t="n"/>
      <c r="N582" s="51" t="n"/>
      <c r="O582" s="51" t="n"/>
    </row>
    <row r="583">
      <c r="A583" s="42">
        <f>IFERROR(VLOOKUP(BD[[#This Row],[BK]],DICT[[EEFF]:[Ppto]],2,FALSE),"No Encontrado")</f>
        <v/>
      </c>
      <c r="B583">
        <f>MID(BD[[#This Row],[SUC]],2,1)&amp;"-"&amp;BD[[#This Row],[CC]]&amp;"-"&amp;BD[[#This Row],[REGI_RES]]&amp;"-"&amp;MID(BD[[#This Row],[CTA]],1,9)</f>
        <v/>
      </c>
      <c r="C583" t="inlineStr">
        <is>
          <t>621120002 - HORAS NOCTURNAS</t>
        </is>
      </c>
      <c r="D583">
        <f>TRIM(MID('BD6'!E583,3,2))</f>
        <v/>
      </c>
      <c r="E583" s="33" t="inlineStr">
        <is>
          <t xml:space="preserve">  09 - 11 - 3</t>
        </is>
      </c>
      <c r="F583" s="32" t="n">
        <v>45919</v>
      </c>
      <c r="G583">
        <f>IF(MID(BD[[#This Row],[Suc - Tipo - Nro]],8,2)="11",LEFT(BD[[#This Row],[REGIMEN]], 1) &amp; LEFT(RIGHT(BD[[#This Row],[REGIMEN]], LEN(BD[[#This Row],[REGIMEN]]) - FIND(" ", BD[[#This Row],[REGIMEN]])), 1),"")</f>
        <v/>
      </c>
      <c r="H583">
        <f>IF(MID(BD[[#This Row],[Suc - Tipo - Nro]],8,2)="11",TRIM(RIGHT(SUBSTITUTE(BD[[#This Row],[Glosa / Proveedor]]," ",REPT(" ",LEN(BD[[#This Row],[Glosa / Proveedor]]))),LEN(BD[[#This Row],[Glosa / Proveedor]])*2)),"")</f>
        <v/>
      </c>
      <c r="I583" s="31" t="inlineStr">
        <is>
          <t>Generacion de Planilla Normal OBRERO ESTABLE</t>
        </is>
      </c>
      <c r="J583" s="38" t="n">
        <v>90</v>
      </c>
      <c r="K583" s="22">
        <f>IF('BD6'!J583=90,"AGUA",IF('BD6'!J583=91,"ALCANTARILLADO",IF('BD6'!J583=93,"ALCANTARILLADO",IF('BD6'!J583=95,"ADMIN",IF('BD6'!J583=96,"COMERCIAL","G_Finan")))))</f>
        <v/>
      </c>
      <c r="L583" s="49" t="n">
        <v>58.5</v>
      </c>
      <c r="M583" s="37" t="n"/>
      <c r="N583" s="51" t="n"/>
      <c r="O583" s="51" t="n"/>
    </row>
    <row r="584">
      <c r="A584" s="10">
        <f>IFERROR(VLOOKUP(BD[[#This Row],[BK]],DICT[[EEFF]:[Ppto]],2,FALSE),"No Encontrado")</f>
        <v/>
      </c>
      <c r="B584" s="54">
        <f>MID(BD[[#This Row],[SUC]],2,1)&amp;"-"&amp;BD[[#This Row],[CC]]&amp;"-"&amp;BD[[#This Row],[REGI_RES]]&amp;"-"&amp;MID(BD[[#This Row],[CTA]],1,9)</f>
        <v/>
      </c>
      <c r="C584" t="inlineStr">
        <is>
          <t>621120002 - HORAS NOCTURNAS</t>
        </is>
      </c>
      <c r="D584" s="54">
        <f>TRIM(MID('BD6'!E584,3,2))</f>
        <v/>
      </c>
      <c r="E584" s="33" t="inlineStr">
        <is>
          <t xml:space="preserve">  09 - 11 - 3</t>
        </is>
      </c>
      <c r="F584" s="34" t="n">
        <v>45919</v>
      </c>
      <c r="G584" s="54">
        <f>IF(MID(BD[[#This Row],[Suc - Tipo - Nro]],8,2)="11",LEFT(BD[[#This Row],[REGIMEN]], 1) &amp; LEFT(RIGHT(BD[[#This Row],[REGIMEN]], LEN(BD[[#This Row],[REGIMEN]]) - FIND(" ", BD[[#This Row],[REGIMEN]])), 1),"")</f>
        <v/>
      </c>
      <c r="H584" s="54">
        <f>IF(MID(BD[[#This Row],[Suc - Tipo - Nro]],8,2)="11",TRIM(RIGHT(SUBSTITUTE(BD[[#This Row],[Glosa / Proveedor]]," ",REPT(" ",LEN(BD[[#This Row],[Glosa / Proveedor]]))),LEN(BD[[#This Row],[Glosa / Proveedor]])*2)),"")</f>
        <v/>
      </c>
      <c r="I584" s="33" t="inlineStr">
        <is>
          <t>Generacion de Planilla Normal OBRERO ESTABLE</t>
        </is>
      </c>
      <c r="J584" s="35" t="n">
        <v>90</v>
      </c>
      <c r="K584" s="36">
        <f>IF('BD6'!J584=90,"AGUA",IF('BD6'!J584=91,"ALCANTARILLADO",IF('BD6'!J584=93,"ALCANTARILLADO",IF('BD6'!J584=95,"ADMIN",IF('BD6'!J584=96,"COMERCIAL","G_Finan")))))</f>
        <v/>
      </c>
      <c r="L584" s="40" t="n">
        <v>173.72</v>
      </c>
      <c r="M584" s="37" t="n"/>
      <c r="N584" s="51" t="n"/>
      <c r="O584" s="51" t="n"/>
    </row>
    <row r="585">
      <c r="A585">
        <f>IFERROR(VLOOKUP(BD[[#This Row],[BK]],DICT[[EEFF]:[Ppto]],2,FALSE),"No Encontrado")</f>
        <v/>
      </c>
      <c r="B585">
        <f>MID(BD[[#This Row],[SUC]],2,1)&amp;"-"&amp;BD[[#This Row],[CC]]&amp;"-"&amp;BD[[#This Row],[REGI_RES]]&amp;"-"&amp;MID(BD[[#This Row],[CTA]],1,9)</f>
        <v/>
      </c>
      <c r="C585" t="inlineStr">
        <is>
          <t>621120002 - HORAS NOCTURNAS</t>
        </is>
      </c>
      <c r="D585">
        <f>TRIM(MID('BD6'!E585,3,2))</f>
        <v/>
      </c>
      <c r="E585" s="33" t="inlineStr">
        <is>
          <t xml:space="preserve">  09 - 11 - 3</t>
        </is>
      </c>
      <c r="F585" s="32" t="n">
        <v>45919</v>
      </c>
      <c r="G585">
        <f>IF(MID(BD[[#This Row],[Suc - Tipo - Nro]],8,2)="11",LEFT(BD[[#This Row],[REGIMEN]], 1) &amp; LEFT(RIGHT(BD[[#This Row],[REGIMEN]], LEN(BD[[#This Row],[REGIMEN]]) - FIND(" ", BD[[#This Row],[REGIMEN]])), 1),"")</f>
        <v/>
      </c>
      <c r="H585">
        <f>IF(MID(BD[[#This Row],[Suc - Tipo - Nro]],8,2)="11",TRIM(RIGHT(SUBSTITUTE(BD[[#This Row],[Glosa / Proveedor]]," ",REPT(" ",LEN(BD[[#This Row],[Glosa / Proveedor]]))),LEN(BD[[#This Row],[Glosa / Proveedor]])*2)),"")</f>
        <v/>
      </c>
      <c r="I585" s="31" t="inlineStr">
        <is>
          <t>Generacion de Planilla Normal OBRERO ESTABLE</t>
        </is>
      </c>
      <c r="J585" s="38" t="n">
        <v>90</v>
      </c>
      <c r="K585" s="22">
        <f>IF('BD6'!J585=90,"AGUA",IF('BD6'!J585=91,"ALCANTARILLADO",IF('BD6'!J585=93,"ALCANTARILLADO",IF('BD6'!J585=95,"ADMIN",IF('BD6'!J585=96,"COMERCIAL","G_Finan")))))</f>
        <v/>
      </c>
      <c r="L585" s="49" t="n">
        <v>294.67</v>
      </c>
      <c r="M585" s="37" t="n"/>
      <c r="N585" s="51" t="n"/>
      <c r="O585" s="51" t="n"/>
    </row>
    <row r="586">
      <c r="A586" s="10">
        <f>IFERROR(VLOOKUP(BD[[#This Row],[BK]],DICT[[EEFF]:[Ppto]],2,FALSE),"No Encontrado")</f>
        <v/>
      </c>
      <c r="B586" s="54">
        <f>MID(BD[[#This Row],[SUC]],2,1)&amp;"-"&amp;BD[[#This Row],[CC]]&amp;"-"&amp;BD[[#This Row],[REGI_RES]]&amp;"-"&amp;MID(BD[[#This Row],[CTA]],1,9)</f>
        <v/>
      </c>
      <c r="C586" t="inlineStr">
        <is>
          <t>621120002 - HORAS NOCTURNAS</t>
        </is>
      </c>
      <c r="D586" s="54">
        <f>TRIM(MID('BD6'!E586,3,2))</f>
        <v/>
      </c>
      <c r="E586" s="33" t="inlineStr">
        <is>
          <t xml:space="preserve">  09 - 11 - 3</t>
        </is>
      </c>
      <c r="F586" s="34" t="n">
        <v>45919</v>
      </c>
      <c r="G586" s="54">
        <f>IF(MID(BD[[#This Row],[Suc - Tipo - Nro]],8,2)="11",LEFT(BD[[#This Row],[REGIMEN]], 1) &amp; LEFT(RIGHT(BD[[#This Row],[REGIMEN]], LEN(BD[[#This Row],[REGIMEN]]) - FIND(" ", BD[[#This Row],[REGIMEN]])), 1),"")</f>
        <v/>
      </c>
      <c r="H586" s="54">
        <f>IF(MID(BD[[#This Row],[Suc - Tipo - Nro]],8,2)="11",TRIM(RIGHT(SUBSTITUTE(BD[[#This Row],[Glosa / Proveedor]]," ",REPT(" ",LEN(BD[[#This Row],[Glosa / Proveedor]]))),LEN(BD[[#This Row],[Glosa / Proveedor]])*2)),"")</f>
        <v/>
      </c>
      <c r="I586" s="33" t="inlineStr">
        <is>
          <t>Generacion de Planilla Normal OBRERO ESTABLE</t>
        </is>
      </c>
      <c r="J586" s="35" t="n">
        <v>90</v>
      </c>
      <c r="K586" s="36">
        <f>IF('BD6'!J586=90,"AGUA",IF('BD6'!J586=91,"ALCANTARILLADO",IF('BD6'!J586=93,"ALCANTARILLADO",IF('BD6'!J586=95,"ADMIN",IF('BD6'!J586=96,"COMERCIAL","G_Finan")))))</f>
        <v/>
      </c>
      <c r="L586" s="40" t="n">
        <v>102.15</v>
      </c>
      <c r="M586" s="37" t="n"/>
      <c r="N586" s="51" t="n"/>
      <c r="O586" s="51" t="n"/>
    </row>
    <row r="587">
      <c r="A587">
        <f>IFERROR(VLOOKUP(BD[[#This Row],[BK]],DICT[[EEFF]:[Ppto]],2,FALSE),"No Encontrado")</f>
        <v/>
      </c>
      <c r="B587">
        <f>MID(BD[[#This Row],[SUC]],2,1)&amp;"-"&amp;BD[[#This Row],[CC]]&amp;"-"&amp;BD[[#This Row],[REGI_RES]]&amp;"-"&amp;MID(BD[[#This Row],[CTA]],1,9)</f>
        <v/>
      </c>
      <c r="C587" t="inlineStr">
        <is>
          <t>621120002 - HORAS NOCTURNAS</t>
        </is>
      </c>
      <c r="D587">
        <f>TRIM(MID('BD6'!E587,3,2))</f>
        <v/>
      </c>
      <c r="E587" s="33" t="inlineStr">
        <is>
          <t xml:space="preserve">  09 - 11 - 3</t>
        </is>
      </c>
      <c r="F587" s="32" t="n">
        <v>45919</v>
      </c>
      <c r="G587">
        <f>IF(MID(BD[[#This Row],[Suc - Tipo - Nro]],8,2)="11",LEFT(BD[[#This Row],[REGIMEN]], 1) &amp; LEFT(RIGHT(BD[[#This Row],[REGIMEN]], LEN(BD[[#This Row],[REGIMEN]]) - FIND(" ", BD[[#This Row],[REGIMEN]])), 1),"")</f>
        <v/>
      </c>
      <c r="H587">
        <f>IF(MID(BD[[#This Row],[Suc - Tipo - Nro]],8,2)="11",TRIM(RIGHT(SUBSTITUTE(BD[[#This Row],[Glosa / Proveedor]]," ",REPT(" ",LEN(BD[[#This Row],[Glosa / Proveedor]]))),LEN(BD[[#This Row],[Glosa / Proveedor]])*2)),"")</f>
        <v/>
      </c>
      <c r="I587" s="31" t="inlineStr">
        <is>
          <t>Generacion de Planilla Normal OBRERO ESTABLE</t>
        </is>
      </c>
      <c r="J587" s="38" t="n">
        <v>91</v>
      </c>
      <c r="K587" s="22">
        <f>IF('BD6'!J587=90,"AGUA",IF('BD6'!J587=91,"ALCANTARILLADO",IF('BD6'!J587=93,"ALCANTARILLADO",IF('BD6'!J587=95,"ADMIN",IF('BD6'!J587=96,"COMERCIAL","G_Finan")))))</f>
        <v/>
      </c>
      <c r="L587" s="49" t="n">
        <v>28.17</v>
      </c>
      <c r="M587" s="37" t="n"/>
      <c r="N587" s="51" t="n"/>
      <c r="O587" s="51" t="n"/>
    </row>
    <row r="588">
      <c r="A588" s="39">
        <f>IFERROR(VLOOKUP(BD[[#This Row],[BK]],DICT[[EEFF]:[Ppto]],2,FALSE),"No Encontrado")</f>
        <v/>
      </c>
      <c r="B588">
        <f>MID(BD[[#This Row],[SUC]],2,1)&amp;"-"&amp;BD[[#This Row],[CC]]&amp;"-"&amp;BD[[#This Row],[REGI_RES]]&amp;"-"&amp;MID(BD[[#This Row],[CTA]],1,9)</f>
        <v/>
      </c>
      <c r="C588" t="inlineStr">
        <is>
          <t>621120003 - JORNAL BASICO - LAUDO 2022</t>
        </is>
      </c>
      <c r="D588">
        <f>TRIM(MID('BD6'!E588,3,2))</f>
        <v/>
      </c>
      <c r="E588" s="33" t="inlineStr">
        <is>
          <t xml:space="preserve">  01 - 11 - 3</t>
        </is>
      </c>
      <c r="F588" s="34" t="n">
        <v>45919</v>
      </c>
      <c r="G588">
        <f>IF(MID(BD[[#This Row],[Suc - Tipo - Nro]],8,2)="11",LEFT(BD[[#This Row],[REGIMEN]], 1) &amp; LEFT(RIGHT(BD[[#This Row],[REGIMEN]], LEN(BD[[#This Row],[REGIMEN]]) - FIND(" ", BD[[#This Row],[REGIMEN]])), 1),"")</f>
        <v/>
      </c>
      <c r="H588">
        <f>IF(MID(BD[[#This Row],[Suc - Tipo - Nro]],8,2)="11",TRIM(RIGHT(SUBSTITUTE(BD[[#This Row],[Glosa / Proveedor]]," ",REPT(" ",LEN(BD[[#This Row],[Glosa / Proveedor]]))),LEN(BD[[#This Row],[Glosa / Proveedor]])*2)),"")</f>
        <v/>
      </c>
      <c r="I588" s="33" t="inlineStr">
        <is>
          <t>Generacion de Planilla Normal OBRERO CONTRATADO</t>
        </is>
      </c>
      <c r="J588" s="35" t="n">
        <v>96</v>
      </c>
      <c r="K588" s="22">
        <f>IF('BD6'!J588=90,"AGUA",IF('BD6'!J588=91,"ALCANTARILLADO",IF('BD6'!J588=93,"ALCANTARILLADO",IF('BD6'!J588=95,"ADMIN",IF('BD6'!J588=96,"COMERCIAL","G_Finan")))))</f>
        <v/>
      </c>
      <c r="L588" s="49" t="n">
        <v>150</v>
      </c>
      <c r="M588" s="37" t="n"/>
      <c r="N588" s="51" t="n"/>
      <c r="O588" s="51" t="n"/>
    </row>
    <row r="589">
      <c r="A589" s="10">
        <f>IFERROR(VLOOKUP(BD[[#This Row],[BK]],DICT[[EEFF]:[Ppto]],2,FALSE),"No Encontrado")</f>
        <v/>
      </c>
      <c r="B589" s="54">
        <f>MID(BD[[#This Row],[SUC]],2,1)&amp;"-"&amp;BD[[#This Row],[CC]]&amp;"-"&amp;BD[[#This Row],[REGI_RES]]&amp;"-"&amp;MID(BD[[#This Row],[CTA]],1,9)</f>
        <v/>
      </c>
      <c r="C589" t="inlineStr">
        <is>
          <t>621120003 - JORNAL BASICO - LAUDO 2022</t>
        </is>
      </c>
      <c r="D589" s="54">
        <f>TRIM(MID('BD6'!E589,3,2))</f>
        <v/>
      </c>
      <c r="E589" s="33" t="inlineStr">
        <is>
          <t xml:space="preserve">  01 - 11 - 3</t>
        </is>
      </c>
      <c r="F589" s="34" t="n">
        <v>45919</v>
      </c>
      <c r="G589" s="54">
        <f>IF(MID(BD[[#This Row],[Suc - Tipo - Nro]],8,2)="11",LEFT(BD[[#This Row],[REGIMEN]], 1) &amp; LEFT(RIGHT(BD[[#This Row],[REGIMEN]], LEN(BD[[#This Row],[REGIMEN]]) - FIND(" ", BD[[#This Row],[REGIMEN]])), 1),"")</f>
        <v/>
      </c>
      <c r="H589" s="54">
        <f>IF(MID(BD[[#This Row],[Suc - Tipo - Nro]],8,2)="11",TRIM(RIGHT(SUBSTITUTE(BD[[#This Row],[Glosa / Proveedor]]," ",REPT(" ",LEN(BD[[#This Row],[Glosa / Proveedor]]))),LEN(BD[[#This Row],[Glosa / Proveedor]])*2)),"")</f>
        <v/>
      </c>
      <c r="I589" s="33" t="inlineStr">
        <is>
          <t>Generacion de Planilla Normal OBRERO CONTRATADO</t>
        </is>
      </c>
      <c r="J589" s="35" t="n">
        <v>90</v>
      </c>
      <c r="K589" s="36">
        <f>IF('BD6'!J589=90,"AGUA",IF('BD6'!J589=91,"ALCANTARILLADO",IF('BD6'!J589=93,"ALCANTARILLADO",IF('BD6'!J589=95,"ADMIN",IF('BD6'!J589=96,"COMERCIAL","G_Finan")))))</f>
        <v/>
      </c>
      <c r="L589" s="40" t="n">
        <v>150</v>
      </c>
      <c r="M589" s="37" t="n"/>
      <c r="N589" s="51" t="n"/>
      <c r="O589" s="51" t="n"/>
    </row>
    <row r="590">
      <c r="A590" s="10">
        <f>IFERROR(VLOOKUP(BD[[#This Row],[BK]],DICT[[EEFF]:[Ppto]],2,FALSE),"No Encontrado")</f>
        <v/>
      </c>
      <c r="B590" s="54">
        <f>MID(BD[[#This Row],[SUC]],2,1)&amp;"-"&amp;BD[[#This Row],[CC]]&amp;"-"&amp;BD[[#This Row],[REGI_RES]]&amp;"-"&amp;MID(BD[[#This Row],[CTA]],1,9)</f>
        <v/>
      </c>
      <c r="C590" t="inlineStr">
        <is>
          <t>621120003 - JORNAL BASICO - LAUDO 2022</t>
        </is>
      </c>
      <c r="D590" s="54">
        <f>TRIM(MID('BD6'!E590,3,2))</f>
        <v/>
      </c>
      <c r="E590" s="33" t="inlineStr">
        <is>
          <t xml:space="preserve">  01 - 11 - 3</t>
        </is>
      </c>
      <c r="F590" s="34" t="n">
        <v>45919</v>
      </c>
      <c r="G590" s="54">
        <f>IF(MID(BD[[#This Row],[Suc - Tipo - Nro]],8,2)="11",LEFT(BD[[#This Row],[REGIMEN]], 1) &amp; LEFT(RIGHT(BD[[#This Row],[REGIMEN]], LEN(BD[[#This Row],[REGIMEN]]) - FIND(" ", BD[[#This Row],[REGIMEN]])), 1),"")</f>
        <v/>
      </c>
      <c r="H590" s="54">
        <f>IF(MID(BD[[#This Row],[Suc - Tipo - Nro]],8,2)="11",TRIM(RIGHT(SUBSTITUTE(BD[[#This Row],[Glosa / Proveedor]]," ",REPT(" ",LEN(BD[[#This Row],[Glosa / Proveedor]]))),LEN(BD[[#This Row],[Glosa / Proveedor]])*2)),"")</f>
        <v/>
      </c>
      <c r="I590" s="33" t="inlineStr">
        <is>
          <t>Generacion de Planilla Normal OBRERO CONTRATADO</t>
        </is>
      </c>
      <c r="J590" s="35" t="n">
        <v>90</v>
      </c>
      <c r="K590" s="36">
        <f>IF('BD6'!J590=90,"AGUA",IF('BD6'!J590=91,"ALCANTARILLADO",IF('BD6'!J590=93,"ALCANTARILLADO",IF('BD6'!J590=95,"ADMIN",IF('BD6'!J590=96,"COMERCIAL","G_Finan")))))</f>
        <v/>
      </c>
      <c r="L590" s="40" t="n">
        <v>300</v>
      </c>
      <c r="M590" s="40" t="n"/>
      <c r="N590" s="51" t="n"/>
      <c r="O590" s="51" t="n"/>
    </row>
    <row r="591">
      <c r="A591" s="10">
        <f>IFERROR(VLOOKUP(BD[[#This Row],[BK]],DICT[[EEFF]:[Ppto]],2,FALSE),"No Encontrado")</f>
        <v/>
      </c>
      <c r="B591" s="54">
        <f>MID(BD[[#This Row],[SUC]],2,1)&amp;"-"&amp;BD[[#This Row],[CC]]&amp;"-"&amp;BD[[#This Row],[REGI_RES]]&amp;"-"&amp;MID(BD[[#This Row],[CTA]],1,9)</f>
        <v/>
      </c>
      <c r="C591" t="inlineStr">
        <is>
          <t>621120003 - JORNAL BASICO - LAUDO 2022</t>
        </is>
      </c>
      <c r="D591" s="54">
        <f>TRIM(MID('BD6'!E591,3,2))</f>
        <v/>
      </c>
      <c r="E591" s="33" t="inlineStr">
        <is>
          <t xml:space="preserve">  01 - 11 - 3</t>
        </is>
      </c>
      <c r="F591" s="34" t="n">
        <v>45919</v>
      </c>
      <c r="G591" s="54">
        <f>IF(MID(BD[[#This Row],[Suc - Tipo - Nro]],8,2)="11",LEFT(BD[[#This Row],[REGIMEN]], 1) &amp; LEFT(RIGHT(BD[[#This Row],[REGIMEN]], LEN(BD[[#This Row],[REGIMEN]]) - FIND(" ", BD[[#This Row],[REGIMEN]])), 1),"")</f>
        <v/>
      </c>
      <c r="H591" s="54">
        <f>IF(MID(BD[[#This Row],[Suc - Tipo - Nro]],8,2)="11",TRIM(RIGHT(SUBSTITUTE(BD[[#This Row],[Glosa / Proveedor]]," ",REPT(" ",LEN(BD[[#This Row],[Glosa / Proveedor]]))),LEN(BD[[#This Row],[Glosa / Proveedor]])*2)),"")</f>
        <v/>
      </c>
      <c r="I591" s="33" t="inlineStr">
        <is>
          <t>Generacion de Planilla Normal OBRERO CONTRATADO</t>
        </is>
      </c>
      <c r="J591" s="35" t="n">
        <v>90</v>
      </c>
      <c r="K591" s="36">
        <f>IF('BD6'!J591=90,"AGUA",IF('BD6'!J591=91,"ALCANTARILLADO",IF('BD6'!J591=93,"ALCANTARILLADO",IF('BD6'!J591=95,"ADMIN",IF('BD6'!J591=96,"COMERCIAL","G_Finan")))))</f>
        <v/>
      </c>
      <c r="L591" s="40" t="n">
        <v>150</v>
      </c>
      <c r="M591" s="37" t="n"/>
      <c r="N591" s="51" t="n"/>
      <c r="O591" s="51" t="n"/>
    </row>
    <row r="592">
      <c r="A592" s="39">
        <f>IFERROR(VLOOKUP(BD[[#This Row],[BK]],DICT[[EEFF]:[Ppto]],2,FALSE),"No Encontrado")</f>
        <v/>
      </c>
      <c r="B592">
        <f>MID(BD[[#This Row],[SUC]],2,1)&amp;"-"&amp;BD[[#This Row],[CC]]&amp;"-"&amp;BD[[#This Row],[REGI_RES]]&amp;"-"&amp;MID(BD[[#This Row],[CTA]],1,9)</f>
        <v/>
      </c>
      <c r="C592" t="inlineStr">
        <is>
          <t>621120003 - JORNAL BASICO - LAUDO 2022</t>
        </is>
      </c>
      <c r="D592">
        <f>TRIM(MID('BD6'!E592,3,2))</f>
        <v/>
      </c>
      <c r="E592" s="33" t="inlineStr">
        <is>
          <t xml:space="preserve">  01 - 11 - 3</t>
        </is>
      </c>
      <c r="F592" s="34" t="n">
        <v>45919</v>
      </c>
      <c r="G592">
        <f>IF(MID(BD[[#This Row],[Suc - Tipo - Nro]],8,2)="11",LEFT(BD[[#This Row],[REGIMEN]], 1) &amp; LEFT(RIGHT(BD[[#This Row],[REGIMEN]], LEN(BD[[#This Row],[REGIMEN]]) - FIND(" ", BD[[#This Row],[REGIMEN]])), 1),"")</f>
        <v/>
      </c>
      <c r="H592">
        <f>IF(MID(BD[[#This Row],[Suc - Tipo - Nro]],8,2)="11",TRIM(RIGHT(SUBSTITUTE(BD[[#This Row],[Glosa / Proveedor]]," ",REPT(" ",LEN(BD[[#This Row],[Glosa / Proveedor]]))),LEN(BD[[#This Row],[Glosa / Proveedor]])*2)),"")</f>
        <v/>
      </c>
      <c r="I592" s="33" t="inlineStr">
        <is>
          <t>Generacion de Planilla Normal OBRERO CONTRATADO</t>
        </is>
      </c>
      <c r="J592" s="35" t="n">
        <v>90</v>
      </c>
      <c r="K592" s="22">
        <f>IF('BD6'!J592=90,"AGUA",IF('BD6'!J592=91,"ALCANTARILLADO",IF('BD6'!J592=93,"ALCANTARILLADO",IF('BD6'!J592=95,"ADMIN",IF('BD6'!J592=96,"COMERCIAL","G_Finan")))))</f>
        <v/>
      </c>
      <c r="L592" s="49" t="n">
        <v>150</v>
      </c>
      <c r="M592" s="37" t="n"/>
      <c r="N592" s="51" t="n"/>
      <c r="O592" s="51" t="n"/>
    </row>
    <row r="593">
      <c r="A593" s="10">
        <f>IFERROR(VLOOKUP(BD[[#This Row],[BK]],DICT[[EEFF]:[Ppto]],2,FALSE),"No Encontrado")</f>
        <v/>
      </c>
      <c r="B593" s="54">
        <f>MID(BD[[#This Row],[SUC]],2,1)&amp;"-"&amp;BD[[#This Row],[CC]]&amp;"-"&amp;BD[[#This Row],[REGI_RES]]&amp;"-"&amp;MID(BD[[#This Row],[CTA]],1,9)</f>
        <v/>
      </c>
      <c r="C593" t="inlineStr">
        <is>
          <t>621120003 - JORNAL BASICO - LAUDO 2022</t>
        </is>
      </c>
      <c r="D593" s="54">
        <f>TRIM(MID('BD6'!E593,3,2))</f>
        <v/>
      </c>
      <c r="E593" s="33" t="inlineStr">
        <is>
          <t xml:space="preserve">  01 - 11 - 4</t>
        </is>
      </c>
      <c r="F593" s="34" t="n">
        <v>45919</v>
      </c>
      <c r="G593" s="54">
        <f>IF(MID(BD[[#This Row],[Suc - Tipo - Nro]],8,2)="11",LEFT(BD[[#This Row],[REGIMEN]], 1) &amp; LEFT(RIGHT(BD[[#This Row],[REGIMEN]], LEN(BD[[#This Row],[REGIMEN]]) - FIND(" ", BD[[#This Row],[REGIMEN]])), 1),"")</f>
        <v/>
      </c>
      <c r="H593" s="54">
        <f>IF(MID(BD[[#This Row],[Suc - Tipo - Nro]],8,2)="11",TRIM(RIGHT(SUBSTITUTE(BD[[#This Row],[Glosa / Proveedor]]," ",REPT(" ",LEN(BD[[#This Row],[Glosa / Proveedor]]))),LEN(BD[[#This Row],[Glosa / Proveedor]])*2)),"")</f>
        <v/>
      </c>
      <c r="I593" s="33" t="inlineStr">
        <is>
          <t>Generacion de Planilla Normal OBRERO ESTABLE</t>
        </is>
      </c>
      <c r="J593" s="35" t="n">
        <v>90</v>
      </c>
      <c r="K593" s="36">
        <f>IF('BD6'!J593=90,"AGUA",IF('BD6'!J593=91,"ALCANTARILLADO",IF('BD6'!J593=93,"ALCANTARILLADO",IF('BD6'!J593=95,"ADMIN",IF('BD6'!J593=96,"COMERCIAL","G_Finan")))))</f>
        <v/>
      </c>
      <c r="L593" s="40" t="n">
        <v>300</v>
      </c>
      <c r="M593" s="37" t="n"/>
      <c r="N593" s="51" t="n"/>
      <c r="O593" s="51" t="n"/>
    </row>
    <row r="594">
      <c r="A594" s="10">
        <f>IFERROR(VLOOKUP(BD[[#This Row],[BK]],DICT[[EEFF]:[Ppto]],2,FALSE),"No Encontrado")</f>
        <v/>
      </c>
      <c r="B594" s="54">
        <f>MID(BD[[#This Row],[SUC]],2,1)&amp;"-"&amp;BD[[#This Row],[CC]]&amp;"-"&amp;BD[[#This Row],[REGI_RES]]&amp;"-"&amp;MID(BD[[#This Row],[CTA]],1,9)</f>
        <v/>
      </c>
      <c r="C594" t="inlineStr">
        <is>
          <t>621120003 - JORNAL BASICO - LAUDO 2022</t>
        </is>
      </c>
      <c r="D594" s="54">
        <f>TRIM(MID('BD6'!E594,3,2))</f>
        <v/>
      </c>
      <c r="E594" s="33" t="inlineStr">
        <is>
          <t xml:space="preserve">  01 - 11 - 4</t>
        </is>
      </c>
      <c r="F594" s="34" t="n">
        <v>45919</v>
      </c>
      <c r="G594" s="54">
        <f>IF(MID(BD[[#This Row],[Suc - Tipo - Nro]],8,2)="11",LEFT(BD[[#This Row],[REGIMEN]], 1) &amp; LEFT(RIGHT(BD[[#This Row],[REGIMEN]], LEN(BD[[#This Row],[REGIMEN]]) - FIND(" ", BD[[#This Row],[REGIMEN]])), 1),"")</f>
        <v/>
      </c>
      <c r="H594" s="54">
        <f>IF(MID(BD[[#This Row],[Suc - Tipo - Nro]],8,2)="11",TRIM(RIGHT(SUBSTITUTE(BD[[#This Row],[Glosa / Proveedor]]," ",REPT(" ",LEN(BD[[#This Row],[Glosa / Proveedor]]))),LEN(BD[[#This Row],[Glosa / Proveedor]])*2)),"")</f>
        <v/>
      </c>
      <c r="I594" s="33" t="inlineStr">
        <is>
          <t>Generacion de Planilla Normal OBRERO ESTABLE</t>
        </is>
      </c>
      <c r="J594" s="35" t="n">
        <v>90</v>
      </c>
      <c r="K594" s="36">
        <f>IF('BD6'!J594=90,"AGUA",IF('BD6'!J594=91,"ALCANTARILLADO",IF('BD6'!J594=93,"ALCANTARILLADO",IF('BD6'!J594=95,"ADMIN",IF('BD6'!J594=96,"COMERCIAL","G_Finan")))))</f>
        <v/>
      </c>
      <c r="L594" s="40" t="n">
        <v>450</v>
      </c>
      <c r="M594" s="37" t="n"/>
      <c r="N594" s="51" t="n"/>
      <c r="O594" s="51" t="n"/>
    </row>
    <row r="595">
      <c r="A595" s="42">
        <f>IFERROR(VLOOKUP(BD[[#This Row],[BK]],DICT[[EEFF]:[Ppto]],2,FALSE),"No Encontrado")</f>
        <v/>
      </c>
      <c r="B595">
        <f>MID(BD[[#This Row],[SUC]],2,1)&amp;"-"&amp;BD[[#This Row],[CC]]&amp;"-"&amp;BD[[#This Row],[REGI_RES]]&amp;"-"&amp;MID(BD[[#This Row],[CTA]],1,9)</f>
        <v/>
      </c>
      <c r="C595" t="inlineStr">
        <is>
          <t>621120003 - JORNAL BASICO - LAUDO 2022</t>
        </is>
      </c>
      <c r="D595">
        <f>TRIM(MID('BD6'!E595,3,2))</f>
        <v/>
      </c>
      <c r="E595" s="33" t="inlineStr">
        <is>
          <t xml:space="preserve">  01 - 11 - 4</t>
        </is>
      </c>
      <c r="F595" s="32" t="n">
        <v>45919</v>
      </c>
      <c r="G595">
        <f>IF(MID(BD[[#This Row],[Suc - Tipo - Nro]],8,2)="11",LEFT(BD[[#This Row],[REGIMEN]], 1) &amp; LEFT(RIGHT(BD[[#This Row],[REGIMEN]], LEN(BD[[#This Row],[REGIMEN]]) - FIND(" ", BD[[#This Row],[REGIMEN]])), 1),"")</f>
        <v/>
      </c>
      <c r="H595">
        <f>IF(MID(BD[[#This Row],[Suc - Tipo - Nro]],8,2)="11",TRIM(RIGHT(SUBSTITUTE(BD[[#This Row],[Glosa / Proveedor]]," ",REPT(" ",LEN(BD[[#This Row],[Glosa / Proveedor]]))),LEN(BD[[#This Row],[Glosa / Proveedor]])*2)),"")</f>
        <v/>
      </c>
      <c r="I595" s="31" t="inlineStr">
        <is>
          <t>Generacion de Planilla Normal OBRERO ESTABLE</t>
        </is>
      </c>
      <c r="J595" s="38" t="n">
        <v>90</v>
      </c>
      <c r="K595" s="22">
        <f>IF('BD6'!J595=90,"AGUA",IF('BD6'!J595=91,"ALCANTARILLADO",IF('BD6'!J595=93,"ALCANTARILLADO",IF('BD6'!J595=95,"ADMIN",IF('BD6'!J595=96,"COMERCIAL","G_Finan")))))</f>
        <v/>
      </c>
      <c r="L595" s="49" t="n">
        <v>450</v>
      </c>
      <c r="M595" s="37" t="n"/>
      <c r="N595" s="51" t="n"/>
      <c r="O595" s="51" t="n"/>
    </row>
    <row r="596">
      <c r="A596">
        <f>IFERROR(VLOOKUP(BD[[#This Row],[BK]],DICT[[EEFF]:[Ppto]],2,FALSE),"No Encontrado")</f>
        <v/>
      </c>
      <c r="B596">
        <f>MID(BD[[#This Row],[SUC]],2,1)&amp;"-"&amp;BD[[#This Row],[CC]]&amp;"-"&amp;BD[[#This Row],[REGI_RES]]&amp;"-"&amp;MID(BD[[#This Row],[CTA]],1,9)</f>
        <v/>
      </c>
      <c r="C596" t="inlineStr">
        <is>
          <t>621120003 - JORNAL BASICO - LAUDO 2022</t>
        </is>
      </c>
      <c r="D596">
        <f>TRIM(MID('BD6'!E596,3,2))</f>
        <v/>
      </c>
      <c r="E596" s="33" t="inlineStr">
        <is>
          <t xml:space="preserve">  01 - 11 - 4</t>
        </is>
      </c>
      <c r="F596" s="32" t="n">
        <v>45919</v>
      </c>
      <c r="G596">
        <f>IF(MID(BD[[#This Row],[Suc - Tipo - Nro]],8,2)="11",LEFT(BD[[#This Row],[REGIMEN]], 1) &amp; LEFT(RIGHT(BD[[#This Row],[REGIMEN]], LEN(BD[[#This Row],[REGIMEN]]) - FIND(" ", BD[[#This Row],[REGIMEN]])), 1),"")</f>
        <v/>
      </c>
      <c r="H596">
        <f>IF(MID(BD[[#This Row],[Suc - Tipo - Nro]],8,2)="11",TRIM(RIGHT(SUBSTITUTE(BD[[#This Row],[Glosa / Proveedor]]," ",REPT(" ",LEN(BD[[#This Row],[Glosa / Proveedor]]))),LEN(BD[[#This Row],[Glosa / Proveedor]])*2)),"")</f>
        <v/>
      </c>
      <c r="I596" s="31" t="inlineStr">
        <is>
          <t>Generacion de Planilla Normal OBRERO ESTABLE</t>
        </is>
      </c>
      <c r="J596" s="38" t="n">
        <v>90</v>
      </c>
      <c r="K596" s="22">
        <f>IF('BD6'!J596=90,"AGUA",IF('BD6'!J596=91,"ALCANTARILLADO",IF('BD6'!J596=93,"ALCANTARILLADO",IF('BD6'!J596=95,"ADMIN",IF('BD6'!J596=96,"COMERCIAL","G_Finan")))))</f>
        <v/>
      </c>
      <c r="L596" s="49" t="n">
        <v>150</v>
      </c>
      <c r="M596" s="37" t="n"/>
      <c r="N596" s="51" t="n"/>
      <c r="O596" s="51" t="n"/>
    </row>
    <row r="597">
      <c r="A597" s="42">
        <f>IFERROR(VLOOKUP(BD[[#This Row],[BK]],DICT[[EEFF]:[Ppto]],2,FALSE),"No Encontrado")</f>
        <v/>
      </c>
      <c r="B597">
        <f>MID(BD[[#This Row],[SUC]],2,1)&amp;"-"&amp;BD[[#This Row],[CC]]&amp;"-"&amp;BD[[#This Row],[REGI_RES]]&amp;"-"&amp;MID(BD[[#This Row],[CTA]],1,9)</f>
        <v/>
      </c>
      <c r="C597" t="inlineStr">
        <is>
          <t>621120003 - JORNAL BASICO - LAUDO 2022</t>
        </is>
      </c>
      <c r="D597">
        <f>TRIM(MID('BD6'!E597,3,2))</f>
        <v/>
      </c>
      <c r="E597" s="33" t="inlineStr">
        <is>
          <t xml:space="preserve">  01 - 11 - 4</t>
        </is>
      </c>
      <c r="F597" s="32" t="n">
        <v>45919</v>
      </c>
      <c r="G597">
        <f>IF(MID(BD[[#This Row],[Suc - Tipo - Nro]],8,2)="11",LEFT(BD[[#This Row],[REGIMEN]], 1) &amp; LEFT(RIGHT(BD[[#This Row],[REGIMEN]], LEN(BD[[#This Row],[REGIMEN]]) - FIND(" ", BD[[#This Row],[REGIMEN]])), 1),"")</f>
        <v/>
      </c>
      <c r="H597">
        <f>IF(MID(BD[[#This Row],[Suc - Tipo - Nro]],8,2)="11",TRIM(RIGHT(SUBSTITUTE(BD[[#This Row],[Glosa / Proveedor]]," ",REPT(" ",LEN(BD[[#This Row],[Glosa / Proveedor]]))),LEN(BD[[#This Row],[Glosa / Proveedor]])*2)),"")</f>
        <v/>
      </c>
      <c r="I597" s="31" t="inlineStr">
        <is>
          <t>Generacion de Planilla Normal OBRERO ESTABLE</t>
        </is>
      </c>
      <c r="J597" s="38" t="n">
        <v>90</v>
      </c>
      <c r="K597" s="22">
        <f>IF('BD6'!J597=90,"AGUA",IF('BD6'!J597=91,"ALCANTARILLADO",IF('BD6'!J597=93,"ALCANTARILLADO",IF('BD6'!J597=95,"ADMIN",IF('BD6'!J597=96,"COMERCIAL","G_Finan")))))</f>
        <v/>
      </c>
      <c r="L597" s="49" t="n">
        <v>4200</v>
      </c>
      <c r="M597" s="37" t="n"/>
      <c r="N597" s="51" t="n"/>
      <c r="O597" s="51" t="n"/>
    </row>
    <row r="598">
      <c r="A598" s="39">
        <f>IFERROR(VLOOKUP(BD[[#This Row],[BK]],DICT[[EEFF]:[Ppto]],2,FALSE),"No Encontrado")</f>
        <v/>
      </c>
      <c r="B598">
        <f>MID(BD[[#This Row],[SUC]],2,1)&amp;"-"&amp;BD[[#This Row],[CC]]&amp;"-"&amp;BD[[#This Row],[REGI_RES]]&amp;"-"&amp;MID(BD[[#This Row],[CTA]],1,9)</f>
        <v/>
      </c>
      <c r="C598" t="inlineStr">
        <is>
          <t>621120003 - JORNAL BASICO - LAUDO 2022</t>
        </is>
      </c>
      <c r="D598">
        <f>TRIM(MID('BD6'!E598,3,2))</f>
        <v/>
      </c>
      <c r="E598" s="33" t="inlineStr">
        <is>
          <t xml:space="preserve">  01 - 11 - 4</t>
        </is>
      </c>
      <c r="F598" s="34" t="n">
        <v>45919</v>
      </c>
      <c r="G598">
        <f>IF(MID(BD[[#This Row],[Suc - Tipo - Nro]],8,2)="11",LEFT(BD[[#This Row],[REGIMEN]], 1) &amp; LEFT(RIGHT(BD[[#This Row],[REGIMEN]], LEN(BD[[#This Row],[REGIMEN]]) - FIND(" ", BD[[#This Row],[REGIMEN]])), 1),"")</f>
        <v/>
      </c>
      <c r="H598">
        <f>IF(MID(BD[[#This Row],[Suc - Tipo - Nro]],8,2)="11",TRIM(RIGHT(SUBSTITUTE(BD[[#This Row],[Glosa / Proveedor]]," ",REPT(" ",LEN(BD[[#This Row],[Glosa / Proveedor]]))),LEN(BD[[#This Row],[Glosa / Proveedor]])*2)),"")</f>
        <v/>
      </c>
      <c r="I598" s="33" t="inlineStr">
        <is>
          <t>Generacion de Planilla Normal OBRERO ESTABLE</t>
        </is>
      </c>
      <c r="J598" s="35" t="n">
        <v>96</v>
      </c>
      <c r="K598" s="22">
        <f>IF('BD6'!J598=90,"AGUA",IF('BD6'!J598=91,"ALCANTARILLADO",IF('BD6'!J598=93,"ALCANTARILLADO",IF('BD6'!J598=95,"ADMIN",IF('BD6'!J598=96,"COMERCIAL","G_Finan")))))</f>
        <v/>
      </c>
      <c r="L598" s="49" t="n">
        <v>150</v>
      </c>
      <c r="M598" s="37" t="n"/>
      <c r="N598" s="51" t="n"/>
      <c r="O598" s="51" t="n"/>
    </row>
    <row r="599">
      <c r="A599" s="39">
        <f>IFERROR(VLOOKUP(BD[[#This Row],[BK]],DICT[[EEFF]:[Ppto]],2,FALSE),"No Encontrado")</f>
        <v/>
      </c>
      <c r="B599">
        <f>MID(BD[[#This Row],[SUC]],2,1)&amp;"-"&amp;BD[[#This Row],[CC]]&amp;"-"&amp;BD[[#This Row],[REGI_RES]]&amp;"-"&amp;MID(BD[[#This Row],[CTA]],1,9)</f>
        <v/>
      </c>
      <c r="C599" t="inlineStr">
        <is>
          <t>621120003 - JORNAL BASICO - LAUDO 2022</t>
        </is>
      </c>
      <c r="D599">
        <f>TRIM(MID('BD6'!E599,3,2))</f>
        <v/>
      </c>
      <c r="E599" s="33" t="inlineStr">
        <is>
          <t xml:space="preserve">  01 - 11 - 4</t>
        </is>
      </c>
      <c r="F599" s="34" t="n">
        <v>45919</v>
      </c>
      <c r="G599">
        <f>IF(MID(BD[[#This Row],[Suc - Tipo - Nro]],8,2)="11",LEFT(BD[[#This Row],[REGIMEN]], 1) &amp; LEFT(RIGHT(BD[[#This Row],[REGIMEN]], LEN(BD[[#This Row],[REGIMEN]]) - FIND(" ", BD[[#This Row],[REGIMEN]])), 1),"")</f>
        <v/>
      </c>
      <c r="H599">
        <f>IF(MID(BD[[#This Row],[Suc - Tipo - Nro]],8,2)="11",TRIM(RIGHT(SUBSTITUTE(BD[[#This Row],[Glosa / Proveedor]]," ",REPT(" ",LEN(BD[[#This Row],[Glosa / Proveedor]]))),LEN(BD[[#This Row],[Glosa / Proveedor]])*2)),"")</f>
        <v/>
      </c>
      <c r="I599" s="33" t="inlineStr">
        <is>
          <t>Generacion de Planilla Normal OBRERO ESTABLE</t>
        </is>
      </c>
      <c r="J599" s="35" t="n">
        <v>90</v>
      </c>
      <c r="K599" s="22">
        <f>IF('BD6'!J599=90,"AGUA",IF('BD6'!J599=91,"ALCANTARILLADO",IF('BD6'!J599=93,"ALCANTARILLADO",IF('BD6'!J599=95,"ADMIN",IF('BD6'!J599=96,"COMERCIAL","G_Finan")))))</f>
        <v/>
      </c>
      <c r="L599" s="49" t="n">
        <v>300</v>
      </c>
      <c r="M599" s="37" t="n"/>
      <c r="N599" s="51" t="n"/>
      <c r="O599" s="51" t="n"/>
    </row>
    <row r="600">
      <c r="A600" s="42">
        <f>IFERROR(VLOOKUP(BD[[#This Row],[BK]],DICT[[EEFF]:[Ppto]],2,FALSE),"No Encontrado")</f>
        <v/>
      </c>
      <c r="B600">
        <f>MID(BD[[#This Row],[SUC]],2,1)&amp;"-"&amp;BD[[#This Row],[CC]]&amp;"-"&amp;BD[[#This Row],[REGI_RES]]&amp;"-"&amp;MID(BD[[#This Row],[CTA]],1,9)</f>
        <v/>
      </c>
      <c r="C600" t="inlineStr">
        <is>
          <t>621120003 - JORNAL BASICO - LAUDO 2022</t>
        </is>
      </c>
      <c r="D600">
        <f>TRIM(MID('BD6'!E600,3,2))</f>
        <v/>
      </c>
      <c r="E600" s="33" t="inlineStr">
        <is>
          <t xml:space="preserve">  01 - 11 - 4</t>
        </is>
      </c>
      <c r="F600" s="32" t="n">
        <v>45919</v>
      </c>
      <c r="G600">
        <f>IF(MID(BD[[#This Row],[Suc - Tipo - Nro]],8,2)="11",LEFT(BD[[#This Row],[REGIMEN]], 1) &amp; LEFT(RIGHT(BD[[#This Row],[REGIMEN]], LEN(BD[[#This Row],[REGIMEN]]) - FIND(" ", BD[[#This Row],[REGIMEN]])), 1),"")</f>
        <v/>
      </c>
      <c r="H600">
        <f>IF(MID(BD[[#This Row],[Suc - Tipo - Nro]],8,2)="11",TRIM(RIGHT(SUBSTITUTE(BD[[#This Row],[Glosa / Proveedor]]," ",REPT(" ",LEN(BD[[#This Row],[Glosa / Proveedor]]))),LEN(BD[[#This Row],[Glosa / Proveedor]])*2)),"")</f>
        <v/>
      </c>
      <c r="I600" s="31" t="inlineStr">
        <is>
          <t>Generacion de Planilla Normal OBRERO ESTABLE</t>
        </is>
      </c>
      <c r="J600" s="38" t="n">
        <v>95</v>
      </c>
      <c r="K600" s="22">
        <f>IF('BD6'!J600=90,"AGUA",IF('BD6'!J600=91,"ALCANTARILLADO",IF('BD6'!J600=93,"ALCANTARILLADO",IF('BD6'!J600=95,"ADMIN",IF('BD6'!J600=96,"COMERCIAL","G_Finan")))))</f>
        <v/>
      </c>
      <c r="L600" s="49" t="n">
        <v>150</v>
      </c>
      <c r="M600" s="37" t="n"/>
      <c r="N600" s="51" t="n"/>
      <c r="O600" s="51" t="n"/>
    </row>
    <row r="601">
      <c r="A601" s="10">
        <f>IFERROR(VLOOKUP(BD[[#This Row],[BK]],DICT[[EEFF]:[Ppto]],2,FALSE),"No Encontrado")</f>
        <v/>
      </c>
      <c r="B601" s="54">
        <f>MID(BD[[#This Row],[SUC]],2,1)&amp;"-"&amp;BD[[#This Row],[CC]]&amp;"-"&amp;BD[[#This Row],[REGI_RES]]&amp;"-"&amp;MID(BD[[#This Row],[CTA]],1,9)</f>
        <v/>
      </c>
      <c r="C601" t="inlineStr">
        <is>
          <t>621120003 - JORNAL BASICO - LAUDO 2022</t>
        </is>
      </c>
      <c r="D601" s="54">
        <f>TRIM(MID('BD6'!E601,3,2))</f>
        <v/>
      </c>
      <c r="E601" s="33" t="inlineStr">
        <is>
          <t xml:space="preserve">  01 - 11 - 4</t>
        </is>
      </c>
      <c r="F601" s="34" t="n">
        <v>45919</v>
      </c>
      <c r="G601" s="54">
        <f>IF(MID(BD[[#This Row],[Suc - Tipo - Nro]],8,2)="11",LEFT(BD[[#This Row],[REGIMEN]], 1) &amp; LEFT(RIGHT(BD[[#This Row],[REGIMEN]], LEN(BD[[#This Row],[REGIMEN]]) - FIND(" ", BD[[#This Row],[REGIMEN]])), 1),"")</f>
        <v/>
      </c>
      <c r="H601" s="54">
        <f>IF(MID(BD[[#This Row],[Suc - Tipo - Nro]],8,2)="11",TRIM(RIGHT(SUBSTITUTE(BD[[#This Row],[Glosa / Proveedor]]," ",REPT(" ",LEN(BD[[#This Row],[Glosa / Proveedor]]))),LEN(BD[[#This Row],[Glosa / Proveedor]])*2)),"")</f>
        <v/>
      </c>
      <c r="I601" s="33" t="inlineStr">
        <is>
          <t>Generacion de Planilla Normal OBRERO ESTABLE</t>
        </is>
      </c>
      <c r="J601" s="35" t="n">
        <v>95</v>
      </c>
      <c r="K601" s="36">
        <f>IF('BD6'!J601=90,"AGUA",IF('BD6'!J601=91,"ALCANTARILLADO",IF('BD6'!J601=93,"ALCANTARILLADO",IF('BD6'!J601=95,"ADMIN",IF('BD6'!J601=96,"COMERCIAL","G_Finan")))))</f>
        <v/>
      </c>
      <c r="L601" s="40" t="n">
        <v>300</v>
      </c>
      <c r="M601" s="37" t="n"/>
      <c r="N601" s="51" t="n"/>
      <c r="O601" s="51" t="n"/>
    </row>
    <row r="602">
      <c r="A602">
        <f>IFERROR(VLOOKUP(BD[[#This Row],[BK]],DICT[[EEFF]:[Ppto]],2,FALSE),"No Encontrado")</f>
        <v/>
      </c>
      <c r="B602">
        <f>MID(BD[[#This Row],[SUC]],2,1)&amp;"-"&amp;BD[[#This Row],[CC]]&amp;"-"&amp;BD[[#This Row],[REGI_RES]]&amp;"-"&amp;MID(BD[[#This Row],[CTA]],1,9)</f>
        <v/>
      </c>
      <c r="C602" t="inlineStr">
        <is>
          <t>621120003 - JORNAL BASICO - LAUDO 2022</t>
        </is>
      </c>
      <c r="D602">
        <f>TRIM(MID('BD6'!E602,3,2))</f>
        <v/>
      </c>
      <c r="E602" s="33" t="inlineStr">
        <is>
          <t xml:space="preserve">  01 - 11 - 4</t>
        </is>
      </c>
      <c r="F602" s="32" t="n">
        <v>45919</v>
      </c>
      <c r="G602">
        <f>IF(MID(BD[[#This Row],[Suc - Tipo - Nro]],8,2)="11",LEFT(BD[[#This Row],[REGIMEN]], 1) &amp; LEFT(RIGHT(BD[[#This Row],[REGIMEN]], LEN(BD[[#This Row],[REGIMEN]]) - FIND(" ", BD[[#This Row],[REGIMEN]])), 1),"")</f>
        <v/>
      </c>
      <c r="H602">
        <f>IF(MID(BD[[#This Row],[Suc - Tipo - Nro]],8,2)="11",TRIM(RIGHT(SUBSTITUTE(BD[[#This Row],[Glosa / Proveedor]]," ",REPT(" ",LEN(BD[[#This Row],[Glosa / Proveedor]]))),LEN(BD[[#This Row],[Glosa / Proveedor]])*2)),"")</f>
        <v/>
      </c>
      <c r="I602" s="31" t="inlineStr">
        <is>
          <t>Generacion de Planilla Normal OBRERO ESTABLE</t>
        </is>
      </c>
      <c r="J602" s="38" t="n">
        <v>96</v>
      </c>
      <c r="K602" s="22">
        <f>IF('BD6'!J602=90,"AGUA",IF('BD6'!J602=91,"ALCANTARILLADO",IF('BD6'!J602=93,"ALCANTARILLADO",IF('BD6'!J602=95,"ADMIN",IF('BD6'!J602=96,"COMERCIAL","G_Finan")))))</f>
        <v/>
      </c>
      <c r="L602" s="49" t="n">
        <v>750</v>
      </c>
      <c r="M602" s="37" t="n"/>
      <c r="N602" s="51" t="n"/>
      <c r="O602" s="51" t="n"/>
    </row>
    <row r="603">
      <c r="A603" s="10">
        <f>IFERROR(VLOOKUP(BD[[#This Row],[BK]],DICT[[EEFF]:[Ppto]],2,FALSE),"No Encontrado")</f>
        <v/>
      </c>
      <c r="B603" s="54">
        <f>MID(BD[[#This Row],[SUC]],2,1)&amp;"-"&amp;BD[[#This Row],[CC]]&amp;"-"&amp;BD[[#This Row],[REGI_RES]]&amp;"-"&amp;MID(BD[[#This Row],[CTA]],1,9)</f>
        <v/>
      </c>
      <c r="C603" t="inlineStr">
        <is>
          <t>621120003 - JORNAL BASICO - LAUDO 2022</t>
        </is>
      </c>
      <c r="D603" s="54">
        <f>TRIM(MID('BD6'!E603,3,2))</f>
        <v/>
      </c>
      <c r="E603" s="33" t="inlineStr">
        <is>
          <t xml:space="preserve">  01 - 11 - 4</t>
        </is>
      </c>
      <c r="F603" s="34" t="n">
        <v>45919</v>
      </c>
      <c r="G603" s="54">
        <f>IF(MID(BD[[#This Row],[Suc - Tipo - Nro]],8,2)="11",LEFT(BD[[#This Row],[REGIMEN]], 1) &amp; LEFT(RIGHT(BD[[#This Row],[REGIMEN]], LEN(BD[[#This Row],[REGIMEN]]) - FIND(" ", BD[[#This Row],[REGIMEN]])), 1),"")</f>
        <v/>
      </c>
      <c r="H603" s="54">
        <f>IF(MID(BD[[#This Row],[Suc - Tipo - Nro]],8,2)="11",TRIM(RIGHT(SUBSTITUTE(BD[[#This Row],[Glosa / Proveedor]]," ",REPT(" ",LEN(BD[[#This Row],[Glosa / Proveedor]]))),LEN(BD[[#This Row],[Glosa / Proveedor]])*2)),"")</f>
        <v/>
      </c>
      <c r="I603" s="33" t="inlineStr">
        <is>
          <t>Generacion de Planilla Normal OBRERO ESTABLE</t>
        </is>
      </c>
      <c r="J603" s="35" t="n">
        <v>90</v>
      </c>
      <c r="K603" s="36">
        <f>IF('BD6'!J603=90,"AGUA",IF('BD6'!J603=91,"ALCANTARILLADO",IF('BD6'!J603=93,"ALCANTARILLADO",IF('BD6'!J603=95,"ADMIN",IF('BD6'!J603=96,"COMERCIAL","G_Finan")))))</f>
        <v/>
      </c>
      <c r="L603" s="40" t="n">
        <v>150</v>
      </c>
      <c r="M603" s="37" t="n"/>
      <c r="N603" s="51" t="n"/>
      <c r="O603" s="51" t="n"/>
    </row>
    <row r="604">
      <c r="A604">
        <f>IFERROR(VLOOKUP(BD[[#This Row],[BK]],DICT[[EEFF]:[Ppto]],2,FALSE),"No Encontrado")</f>
        <v/>
      </c>
      <c r="B604">
        <f>MID(BD[[#This Row],[SUC]],2,1)&amp;"-"&amp;BD[[#This Row],[CC]]&amp;"-"&amp;BD[[#This Row],[REGI_RES]]&amp;"-"&amp;MID(BD[[#This Row],[CTA]],1,9)</f>
        <v/>
      </c>
      <c r="C604" t="inlineStr">
        <is>
          <t>621120003 - JORNAL BASICO - LAUDO 2022</t>
        </is>
      </c>
      <c r="D604">
        <f>TRIM(MID('BD6'!E604,3,2))</f>
        <v/>
      </c>
      <c r="E604" s="33" t="inlineStr">
        <is>
          <t xml:space="preserve">  01 - 11 - 4</t>
        </is>
      </c>
      <c r="F604" s="32" t="n">
        <v>45919</v>
      </c>
      <c r="G604">
        <f>IF(MID(BD[[#This Row],[Suc - Tipo - Nro]],8,2)="11",LEFT(BD[[#This Row],[REGIMEN]], 1) &amp; LEFT(RIGHT(BD[[#This Row],[REGIMEN]], LEN(BD[[#This Row],[REGIMEN]]) - FIND(" ", BD[[#This Row],[REGIMEN]])), 1),"")</f>
        <v/>
      </c>
      <c r="H604">
        <f>IF(MID(BD[[#This Row],[Suc - Tipo - Nro]],8,2)="11",TRIM(RIGHT(SUBSTITUTE(BD[[#This Row],[Glosa / Proveedor]]," ",REPT(" ",LEN(BD[[#This Row],[Glosa / Proveedor]]))),LEN(BD[[#This Row],[Glosa / Proveedor]])*2)),"")</f>
        <v/>
      </c>
      <c r="I604" s="31" t="inlineStr">
        <is>
          <t>Generacion de Planilla Normal OBRERO ESTABLE</t>
        </is>
      </c>
      <c r="J604" s="38" t="n">
        <v>90</v>
      </c>
      <c r="K604" s="22">
        <f>IF('BD6'!J604=90,"AGUA",IF('BD6'!J604=91,"ALCANTARILLADO",IF('BD6'!J604=93,"ALCANTARILLADO",IF('BD6'!J604=95,"ADMIN",IF('BD6'!J604=96,"COMERCIAL","G_Finan")))))</f>
        <v/>
      </c>
      <c r="L604" s="49" t="n">
        <v>150</v>
      </c>
      <c r="M604" s="37" t="n"/>
      <c r="N604" s="51" t="n"/>
      <c r="O604" s="51" t="n"/>
    </row>
    <row r="605">
      <c r="A605" s="39">
        <f>IFERROR(VLOOKUP(BD[[#This Row],[BK]],DICT[[EEFF]:[Ppto]],2,FALSE),"No Encontrado")</f>
        <v/>
      </c>
      <c r="B605">
        <f>MID(BD[[#This Row],[SUC]],2,1)&amp;"-"&amp;BD[[#This Row],[CC]]&amp;"-"&amp;BD[[#This Row],[REGI_RES]]&amp;"-"&amp;MID(BD[[#This Row],[CTA]],1,9)</f>
        <v/>
      </c>
      <c r="C605" t="inlineStr">
        <is>
          <t>621120003 - JORNAL BASICO - LAUDO 2022</t>
        </is>
      </c>
      <c r="D605">
        <f>TRIM(MID('BD6'!E605,3,2))</f>
        <v/>
      </c>
      <c r="E605" s="33" t="inlineStr">
        <is>
          <t xml:space="preserve">  01 - 11 - 4</t>
        </is>
      </c>
      <c r="F605" s="34" t="n">
        <v>45919</v>
      </c>
      <c r="G605">
        <f>IF(MID(BD[[#This Row],[Suc - Tipo - Nro]],8,2)="11",LEFT(BD[[#This Row],[REGIMEN]], 1) &amp; LEFT(RIGHT(BD[[#This Row],[REGIMEN]], LEN(BD[[#This Row],[REGIMEN]]) - FIND(" ", BD[[#This Row],[REGIMEN]])), 1),"")</f>
        <v/>
      </c>
      <c r="H605">
        <f>IF(MID(BD[[#This Row],[Suc - Tipo - Nro]],8,2)="11",TRIM(RIGHT(SUBSTITUTE(BD[[#This Row],[Glosa / Proveedor]]," ",REPT(" ",LEN(BD[[#This Row],[Glosa / Proveedor]]))),LEN(BD[[#This Row],[Glosa / Proveedor]])*2)),"")</f>
        <v/>
      </c>
      <c r="I605" s="33" t="inlineStr">
        <is>
          <t>Generacion de Planilla Normal OBRERO ESTABLE</t>
        </is>
      </c>
      <c r="J605" s="35" t="n">
        <v>90</v>
      </c>
      <c r="K605" s="22">
        <f>IF('BD6'!J605=90,"AGUA",IF('BD6'!J605=91,"ALCANTARILLADO",IF('BD6'!J605=93,"ALCANTARILLADO",IF('BD6'!J605=95,"ADMIN",IF('BD6'!J605=96,"COMERCIAL","G_Finan")))))</f>
        <v/>
      </c>
      <c r="L605" s="49" t="n">
        <v>150</v>
      </c>
      <c r="M605" s="37" t="n"/>
      <c r="N605" s="51" t="n"/>
      <c r="O605" s="51" t="n"/>
    </row>
    <row r="606">
      <c r="A606">
        <f>IFERROR(VLOOKUP(BD[[#This Row],[BK]],DICT[[EEFF]:[Ppto]],2,FALSE),"No Encontrado")</f>
        <v/>
      </c>
      <c r="B606">
        <f>MID(BD[[#This Row],[SUC]],2,1)&amp;"-"&amp;BD[[#This Row],[CC]]&amp;"-"&amp;BD[[#This Row],[REGI_RES]]&amp;"-"&amp;MID(BD[[#This Row],[CTA]],1,9)</f>
        <v/>
      </c>
      <c r="C606" t="inlineStr">
        <is>
          <t>621120003 - JORNAL BASICO - LAUDO 2022</t>
        </is>
      </c>
      <c r="D606">
        <f>TRIM(MID('BD6'!E606,3,2))</f>
        <v/>
      </c>
      <c r="E606" s="33" t="inlineStr">
        <is>
          <t xml:space="preserve">  05 - 11 - 2</t>
        </is>
      </c>
      <c r="F606" s="32" t="n">
        <v>45919</v>
      </c>
      <c r="G606">
        <f>IF(MID(BD[[#This Row],[Suc - Tipo - Nro]],8,2)="11",LEFT(BD[[#This Row],[REGIMEN]], 1) &amp; LEFT(RIGHT(BD[[#This Row],[REGIMEN]], LEN(BD[[#This Row],[REGIMEN]]) - FIND(" ", BD[[#This Row],[REGIMEN]])), 1),"")</f>
        <v/>
      </c>
      <c r="H606">
        <f>IF(MID(BD[[#This Row],[Suc - Tipo - Nro]],8,2)="11",TRIM(RIGHT(SUBSTITUTE(BD[[#This Row],[Glosa / Proveedor]]," ",REPT(" ",LEN(BD[[#This Row],[Glosa / Proveedor]]))),LEN(BD[[#This Row],[Glosa / Proveedor]])*2)),"")</f>
        <v/>
      </c>
      <c r="I606" s="31" t="inlineStr">
        <is>
          <t>Generacion de Planilla Normal OBRERO CONTRATADO</t>
        </is>
      </c>
      <c r="J606" s="38" t="n">
        <v>90</v>
      </c>
      <c r="K606" s="22">
        <f>IF('BD6'!J606=90,"AGUA",IF('BD6'!J606=91,"ALCANTARILLADO",IF('BD6'!J606=93,"ALCANTARILLADO",IF('BD6'!J606=95,"ADMIN",IF('BD6'!J606=96,"COMERCIAL","G_Finan")))))</f>
        <v/>
      </c>
      <c r="L606" s="49" t="n">
        <v>450</v>
      </c>
      <c r="M606" s="37" t="n"/>
      <c r="N606" s="51" t="n"/>
      <c r="O606" s="51" t="n"/>
    </row>
    <row r="607">
      <c r="A607" s="10">
        <f>IFERROR(VLOOKUP(BD[[#This Row],[BK]],DICT[[EEFF]:[Ppto]],2,FALSE),"No Encontrado")</f>
        <v/>
      </c>
      <c r="B607" s="54">
        <f>MID(BD[[#This Row],[SUC]],2,1)&amp;"-"&amp;BD[[#This Row],[CC]]&amp;"-"&amp;BD[[#This Row],[REGI_RES]]&amp;"-"&amp;MID(BD[[#This Row],[CTA]],1,9)</f>
        <v/>
      </c>
      <c r="C607" t="inlineStr">
        <is>
          <t>621120003 - JORNAL BASICO - LAUDO 2022</t>
        </is>
      </c>
      <c r="D607" s="54">
        <f>TRIM(MID('BD6'!E607,3,2))</f>
        <v/>
      </c>
      <c r="E607" s="33" t="inlineStr">
        <is>
          <t xml:space="preserve">  05 - 11 - 3</t>
        </is>
      </c>
      <c r="F607" s="34" t="n">
        <v>45919</v>
      </c>
      <c r="G607" s="54">
        <f>IF(MID(BD[[#This Row],[Suc - Tipo - Nro]],8,2)="11",LEFT(BD[[#This Row],[REGIMEN]], 1) &amp; LEFT(RIGHT(BD[[#This Row],[REGIMEN]], LEN(BD[[#This Row],[REGIMEN]]) - FIND(" ", BD[[#This Row],[REGIMEN]])), 1),"")</f>
        <v/>
      </c>
      <c r="H607" s="54">
        <f>IF(MID(BD[[#This Row],[Suc - Tipo - Nro]],8,2)="11",TRIM(RIGHT(SUBSTITUTE(BD[[#This Row],[Glosa / Proveedor]]," ",REPT(" ",LEN(BD[[#This Row],[Glosa / Proveedor]]))),LEN(BD[[#This Row],[Glosa / Proveedor]])*2)),"")</f>
        <v/>
      </c>
      <c r="I607" s="33" t="inlineStr">
        <is>
          <t>Generacion de Planilla Normal OBRERO ESTABLE</t>
        </is>
      </c>
      <c r="J607" s="35" t="n">
        <v>90</v>
      </c>
      <c r="K607" s="36">
        <f>IF('BD6'!J607=90,"AGUA",IF('BD6'!J607=91,"ALCANTARILLADO",IF('BD6'!J607=93,"ALCANTARILLADO",IF('BD6'!J607=95,"ADMIN",IF('BD6'!J607=96,"COMERCIAL","G_Finan")))))</f>
        <v/>
      </c>
      <c r="L607" s="40" t="n">
        <v>300</v>
      </c>
      <c r="M607" s="40" t="n"/>
      <c r="N607" s="51" t="n"/>
      <c r="O607" s="51" t="n"/>
    </row>
    <row r="608">
      <c r="A608" s="39">
        <f>IFERROR(VLOOKUP(BD[[#This Row],[BK]],DICT[[EEFF]:[Ppto]],2,FALSE),"No Encontrado")</f>
        <v/>
      </c>
      <c r="B608">
        <f>MID(BD[[#This Row],[SUC]],2,1)&amp;"-"&amp;BD[[#This Row],[CC]]&amp;"-"&amp;BD[[#This Row],[REGI_RES]]&amp;"-"&amp;MID(BD[[#This Row],[CTA]],1,9)</f>
        <v/>
      </c>
      <c r="C608" t="inlineStr">
        <is>
          <t>621120003 - JORNAL BASICO - LAUDO 2022</t>
        </is>
      </c>
      <c r="D608">
        <f>TRIM(MID('BD6'!E608,3,2))</f>
        <v/>
      </c>
      <c r="E608" s="33" t="inlineStr">
        <is>
          <t xml:space="preserve">  05 - 11 - 3</t>
        </is>
      </c>
      <c r="F608" s="34" t="n">
        <v>45919</v>
      </c>
      <c r="G608">
        <f>IF(MID(BD[[#This Row],[Suc - Tipo - Nro]],8,2)="11",LEFT(BD[[#This Row],[REGIMEN]], 1) &amp; LEFT(RIGHT(BD[[#This Row],[REGIMEN]], LEN(BD[[#This Row],[REGIMEN]]) - FIND(" ", BD[[#This Row],[REGIMEN]])), 1),"")</f>
        <v/>
      </c>
      <c r="H608">
        <f>IF(MID(BD[[#This Row],[Suc - Tipo - Nro]],8,2)="11",TRIM(RIGHT(SUBSTITUTE(BD[[#This Row],[Glosa / Proveedor]]," ",REPT(" ",LEN(BD[[#This Row],[Glosa / Proveedor]]))),LEN(BD[[#This Row],[Glosa / Proveedor]])*2)),"")</f>
        <v/>
      </c>
      <c r="I608" s="33" t="inlineStr">
        <is>
          <t>Generacion de Planilla Normal OBRERO ESTABLE</t>
        </is>
      </c>
      <c r="J608" s="35" t="n">
        <v>95</v>
      </c>
      <c r="K608" s="22">
        <f>IF('BD6'!J608=90,"AGUA",IF('BD6'!J608=91,"ALCANTARILLADO",IF('BD6'!J608=93,"ALCANTARILLADO",IF('BD6'!J608=95,"ADMIN",IF('BD6'!J608=96,"COMERCIAL","G_Finan")))))</f>
        <v/>
      </c>
      <c r="L608" s="49" t="n">
        <v>150</v>
      </c>
      <c r="M608" s="37" t="n"/>
      <c r="N608" s="51" t="n"/>
      <c r="O608" s="51" t="n"/>
    </row>
    <row r="609">
      <c r="A609" s="39">
        <f>IFERROR(VLOOKUP(BD[[#This Row],[BK]],DICT[[EEFF]:[Ppto]],2,FALSE),"No Encontrado")</f>
        <v/>
      </c>
      <c r="B609">
        <f>MID(BD[[#This Row],[SUC]],2,1)&amp;"-"&amp;BD[[#This Row],[CC]]&amp;"-"&amp;BD[[#This Row],[REGI_RES]]&amp;"-"&amp;MID(BD[[#This Row],[CTA]],1,9)</f>
        <v/>
      </c>
      <c r="C609" t="inlineStr">
        <is>
          <t>621120003 - JORNAL BASICO - LAUDO 2022</t>
        </is>
      </c>
      <c r="D609">
        <f>TRIM(MID('BD6'!E609,3,2))</f>
        <v/>
      </c>
      <c r="E609" s="33" t="inlineStr">
        <is>
          <t xml:space="preserve">  06 - 11 - 2</t>
        </is>
      </c>
      <c r="F609" s="34" t="n">
        <v>45919</v>
      </c>
      <c r="G609">
        <f>IF(MID(BD[[#This Row],[Suc - Tipo - Nro]],8,2)="11",LEFT(BD[[#This Row],[REGIMEN]], 1) &amp; LEFT(RIGHT(BD[[#This Row],[REGIMEN]], LEN(BD[[#This Row],[REGIMEN]]) - FIND(" ", BD[[#This Row],[REGIMEN]])), 1),"")</f>
        <v/>
      </c>
      <c r="H609">
        <f>IF(MID(BD[[#This Row],[Suc - Tipo - Nro]],8,2)="11",TRIM(RIGHT(SUBSTITUTE(BD[[#This Row],[Glosa / Proveedor]]," ",REPT(" ",LEN(BD[[#This Row],[Glosa / Proveedor]]))),LEN(BD[[#This Row],[Glosa / Proveedor]])*2)),"")</f>
        <v/>
      </c>
      <c r="I609" s="33" t="inlineStr">
        <is>
          <t>Generacion de Planilla Normal OBRERO CONTRATADO</t>
        </is>
      </c>
      <c r="J609" s="35" t="n">
        <v>90</v>
      </c>
      <c r="K609" s="22">
        <f>IF('BD6'!J609=90,"AGUA",IF('BD6'!J609=91,"ALCANTARILLADO",IF('BD6'!J609=93,"ALCANTARILLADO",IF('BD6'!J609=95,"ADMIN",IF('BD6'!J609=96,"COMERCIAL","G_Finan")))))</f>
        <v/>
      </c>
      <c r="L609" s="49" t="n">
        <v>150</v>
      </c>
      <c r="M609" s="37" t="n"/>
      <c r="N609" s="51" t="n"/>
      <c r="O609" s="51" t="n"/>
    </row>
    <row r="610">
      <c r="A610" s="10">
        <f>IFERROR(VLOOKUP(BD[[#This Row],[BK]],DICT[[EEFF]:[Ppto]],2,FALSE),"No Encontrado")</f>
        <v/>
      </c>
      <c r="B610" s="54">
        <f>MID(BD[[#This Row],[SUC]],2,1)&amp;"-"&amp;BD[[#This Row],[CC]]&amp;"-"&amp;BD[[#This Row],[REGI_RES]]&amp;"-"&amp;MID(BD[[#This Row],[CTA]],1,9)</f>
        <v/>
      </c>
      <c r="C610" t="inlineStr">
        <is>
          <t>621120003 - JORNAL BASICO - LAUDO 2022</t>
        </is>
      </c>
      <c r="D610" s="54">
        <f>TRIM(MID('BD6'!E610,3,2))</f>
        <v/>
      </c>
      <c r="E610" s="33" t="inlineStr">
        <is>
          <t xml:space="preserve">  06 - 11 - 3</t>
        </is>
      </c>
      <c r="F610" s="34" t="n">
        <v>45919</v>
      </c>
      <c r="G610" s="54">
        <f>IF(MID(BD[[#This Row],[Suc - Tipo - Nro]],8,2)="11",LEFT(BD[[#This Row],[REGIMEN]], 1) &amp; LEFT(RIGHT(BD[[#This Row],[REGIMEN]], LEN(BD[[#This Row],[REGIMEN]]) - FIND(" ", BD[[#This Row],[REGIMEN]])), 1),"")</f>
        <v/>
      </c>
      <c r="H610" s="54">
        <f>IF(MID(BD[[#This Row],[Suc - Tipo - Nro]],8,2)="11",TRIM(RIGHT(SUBSTITUTE(BD[[#This Row],[Glosa / Proveedor]]," ",REPT(" ",LEN(BD[[#This Row],[Glosa / Proveedor]]))),LEN(BD[[#This Row],[Glosa / Proveedor]])*2)),"")</f>
        <v/>
      </c>
      <c r="I610" s="33" t="inlineStr">
        <is>
          <t>Generacion de Planilla Normal OBRERO ESTABLE</t>
        </is>
      </c>
      <c r="J610" s="35" t="n">
        <v>90</v>
      </c>
      <c r="K610" s="36">
        <f>IF('BD6'!J610=90,"AGUA",IF('BD6'!J610=91,"ALCANTARILLADO",IF('BD6'!J610=93,"ALCANTARILLADO",IF('BD6'!J610=95,"ADMIN",IF('BD6'!J610=96,"COMERCIAL","G_Finan")))))</f>
        <v/>
      </c>
      <c r="L610" s="40" t="n">
        <v>300</v>
      </c>
      <c r="M610" s="37" t="n"/>
      <c r="N610" s="51" t="n"/>
      <c r="O610" s="51" t="n"/>
    </row>
    <row r="611">
      <c r="A611" s="10">
        <f>IFERROR(VLOOKUP(BD[[#This Row],[BK]],DICT[[EEFF]:[Ppto]],2,FALSE),"No Encontrado")</f>
        <v/>
      </c>
      <c r="B611" s="54">
        <f>MID(BD[[#This Row],[SUC]],2,1)&amp;"-"&amp;BD[[#This Row],[CC]]&amp;"-"&amp;BD[[#This Row],[REGI_RES]]&amp;"-"&amp;MID(BD[[#This Row],[CTA]],1,9)</f>
        <v/>
      </c>
      <c r="C611" t="inlineStr">
        <is>
          <t>621120003 - JORNAL BASICO - LAUDO 2022</t>
        </is>
      </c>
      <c r="D611" s="54">
        <f>TRIM(MID('BD6'!E611,3,2))</f>
        <v/>
      </c>
      <c r="E611" s="33" t="inlineStr">
        <is>
          <t xml:space="preserve">  06 - 11 - 3</t>
        </is>
      </c>
      <c r="F611" s="34" t="n">
        <v>45919</v>
      </c>
      <c r="G611" s="54">
        <f>IF(MID(BD[[#This Row],[Suc - Tipo - Nro]],8,2)="11",LEFT(BD[[#This Row],[REGIMEN]], 1) &amp; LEFT(RIGHT(BD[[#This Row],[REGIMEN]], LEN(BD[[#This Row],[REGIMEN]]) - FIND(" ", BD[[#This Row],[REGIMEN]])), 1),"")</f>
        <v/>
      </c>
      <c r="H611" s="54">
        <f>IF(MID(BD[[#This Row],[Suc - Tipo - Nro]],8,2)="11",TRIM(RIGHT(SUBSTITUTE(BD[[#This Row],[Glosa / Proveedor]]," ",REPT(" ",LEN(BD[[#This Row],[Glosa / Proveedor]]))),LEN(BD[[#This Row],[Glosa / Proveedor]])*2)),"")</f>
        <v/>
      </c>
      <c r="I611" s="33" t="inlineStr">
        <is>
          <t>Generacion de Planilla Normal OBRERO ESTABLE</t>
        </is>
      </c>
      <c r="J611" s="35" t="n">
        <v>90</v>
      </c>
      <c r="K611" s="36">
        <f>IF('BD6'!J611=90,"AGUA",IF('BD6'!J611=91,"ALCANTARILLADO",IF('BD6'!J611=93,"ALCANTARILLADO",IF('BD6'!J611=95,"ADMIN",IF('BD6'!J611=96,"COMERCIAL","G_Finan")))))</f>
        <v/>
      </c>
      <c r="L611" s="40" t="n">
        <v>150</v>
      </c>
      <c r="M611" s="37" t="n"/>
      <c r="N611" s="51" t="n"/>
      <c r="O611" s="51" t="n"/>
    </row>
    <row r="612">
      <c r="A612" s="39">
        <f>IFERROR(VLOOKUP(BD[[#This Row],[BK]],DICT[[EEFF]:[Ppto]],2,FALSE),"No Encontrado")</f>
        <v/>
      </c>
      <c r="B612">
        <f>MID(BD[[#This Row],[SUC]],2,1)&amp;"-"&amp;BD[[#This Row],[CC]]&amp;"-"&amp;BD[[#This Row],[REGI_RES]]&amp;"-"&amp;MID(BD[[#This Row],[CTA]],1,9)</f>
        <v/>
      </c>
      <c r="C612" t="inlineStr">
        <is>
          <t>621120003 - JORNAL BASICO - LAUDO 2022</t>
        </is>
      </c>
      <c r="D612">
        <f>TRIM(MID('BD6'!E612,3,2))</f>
        <v/>
      </c>
      <c r="E612" s="33" t="inlineStr">
        <is>
          <t xml:space="preserve">  06 - 11 - 3</t>
        </is>
      </c>
      <c r="F612" s="34" t="n">
        <v>45919</v>
      </c>
      <c r="G612">
        <f>IF(MID(BD[[#This Row],[Suc - Tipo - Nro]],8,2)="11",LEFT(BD[[#This Row],[REGIMEN]], 1) &amp; LEFT(RIGHT(BD[[#This Row],[REGIMEN]], LEN(BD[[#This Row],[REGIMEN]]) - FIND(" ", BD[[#This Row],[REGIMEN]])), 1),"")</f>
        <v/>
      </c>
      <c r="H612">
        <f>IF(MID(BD[[#This Row],[Suc - Tipo - Nro]],8,2)="11",TRIM(RIGHT(SUBSTITUTE(BD[[#This Row],[Glosa / Proveedor]]," ",REPT(" ",LEN(BD[[#This Row],[Glosa / Proveedor]]))),LEN(BD[[#This Row],[Glosa / Proveedor]])*2)),"")</f>
        <v/>
      </c>
      <c r="I612" s="33" t="inlineStr">
        <is>
          <t>Generacion de Planilla Normal OBRERO ESTABLE</t>
        </is>
      </c>
      <c r="J612" s="35" t="n">
        <v>91</v>
      </c>
      <c r="K612" s="22">
        <f>IF('BD6'!J612=90,"AGUA",IF('BD6'!J612=91,"ALCANTARILLADO",IF('BD6'!J612=93,"ALCANTARILLADO",IF('BD6'!J612=95,"ADMIN",IF('BD6'!J612=96,"COMERCIAL","G_Finan")))))</f>
        <v/>
      </c>
      <c r="L612" s="49" t="n">
        <v>150</v>
      </c>
      <c r="M612" s="37" t="n"/>
      <c r="N612" s="51" t="n"/>
      <c r="O612" s="51" t="n"/>
    </row>
    <row r="613">
      <c r="A613" s="39">
        <f>IFERROR(VLOOKUP(BD[[#This Row],[BK]],DICT[[EEFF]:[Ppto]],2,FALSE),"No Encontrado")</f>
        <v/>
      </c>
      <c r="B613">
        <f>MID(BD[[#This Row],[SUC]],2,1)&amp;"-"&amp;BD[[#This Row],[CC]]&amp;"-"&amp;BD[[#This Row],[REGI_RES]]&amp;"-"&amp;MID(BD[[#This Row],[CTA]],1,9)</f>
        <v/>
      </c>
      <c r="C613" t="inlineStr">
        <is>
          <t>621120003 - JORNAL BASICO - LAUDO 2022</t>
        </is>
      </c>
      <c r="D613">
        <f>TRIM(MID('BD6'!E613,3,2))</f>
        <v/>
      </c>
      <c r="E613" s="33" t="inlineStr">
        <is>
          <t xml:space="preserve">  06 - 11 - 3</t>
        </is>
      </c>
      <c r="F613" s="34" t="n">
        <v>45919</v>
      </c>
      <c r="G613">
        <f>IF(MID(BD[[#This Row],[Suc - Tipo - Nro]],8,2)="11",LEFT(BD[[#This Row],[REGIMEN]], 1) &amp; LEFT(RIGHT(BD[[#This Row],[REGIMEN]], LEN(BD[[#This Row],[REGIMEN]]) - FIND(" ", BD[[#This Row],[REGIMEN]])), 1),"")</f>
        <v/>
      </c>
      <c r="H613">
        <f>IF(MID(BD[[#This Row],[Suc - Tipo - Nro]],8,2)="11",TRIM(RIGHT(SUBSTITUTE(BD[[#This Row],[Glosa / Proveedor]]," ",REPT(" ",LEN(BD[[#This Row],[Glosa / Proveedor]]))),LEN(BD[[#This Row],[Glosa / Proveedor]])*2)),"")</f>
        <v/>
      </c>
      <c r="I613" s="33" t="inlineStr">
        <is>
          <t>Generacion de Planilla Normal OBRERO ESTABLE</t>
        </is>
      </c>
      <c r="J613" s="35" t="n">
        <v>93</v>
      </c>
      <c r="K613" s="22">
        <f>IF('BD6'!J613=90,"AGUA",IF('BD6'!J613=91,"ALCANTARILLADO",IF('BD6'!J613=93,"ALCANTARILLADO",IF('BD6'!J613=95,"ADMIN",IF('BD6'!J613=96,"COMERCIAL","G_Finan")))))</f>
        <v/>
      </c>
      <c r="L613" s="49" t="n">
        <v>150</v>
      </c>
      <c r="M613" s="37" t="n"/>
      <c r="N613" s="51" t="n"/>
      <c r="O613" s="51" t="n"/>
    </row>
    <row r="614">
      <c r="A614">
        <f>IFERROR(VLOOKUP(BD[[#This Row],[BK]],DICT[[EEFF]:[Ppto]],2,FALSE),"No Encontrado")</f>
        <v/>
      </c>
      <c r="B614">
        <f>MID(BD[[#This Row],[SUC]],2,1)&amp;"-"&amp;BD[[#This Row],[CC]]&amp;"-"&amp;BD[[#This Row],[REGI_RES]]&amp;"-"&amp;MID(BD[[#This Row],[CTA]],1,9)</f>
        <v/>
      </c>
      <c r="C614" t="inlineStr">
        <is>
          <t>621120003 - JORNAL BASICO - LAUDO 2022</t>
        </is>
      </c>
      <c r="D614">
        <f>TRIM(MID('BD6'!E614,3,2))</f>
        <v/>
      </c>
      <c r="E614" s="33" t="inlineStr">
        <is>
          <t xml:space="preserve">  08 - 11 - 2</t>
        </is>
      </c>
      <c r="F614" s="32" t="n">
        <v>45919</v>
      </c>
      <c r="G614">
        <f>IF(MID(BD[[#This Row],[Suc - Tipo - Nro]],8,2)="11",LEFT(BD[[#This Row],[REGIMEN]], 1) &amp; LEFT(RIGHT(BD[[#This Row],[REGIMEN]], LEN(BD[[#This Row],[REGIMEN]]) - FIND(" ", BD[[#This Row],[REGIMEN]])), 1),"")</f>
        <v/>
      </c>
      <c r="H614">
        <f>IF(MID(BD[[#This Row],[Suc - Tipo - Nro]],8,2)="11",TRIM(RIGHT(SUBSTITUTE(BD[[#This Row],[Glosa / Proveedor]]," ",REPT(" ",LEN(BD[[#This Row],[Glosa / Proveedor]]))),LEN(BD[[#This Row],[Glosa / Proveedor]])*2)),"")</f>
        <v/>
      </c>
      <c r="I614" s="31" t="inlineStr">
        <is>
          <t>Generacion de Planilla Normal OBRERO CONTRATADO</t>
        </is>
      </c>
      <c r="J614" s="38" t="n">
        <v>90</v>
      </c>
      <c r="K614" s="22">
        <f>IF('BD6'!J614=90,"AGUA",IF('BD6'!J614=91,"ALCANTARILLADO",IF('BD6'!J614=93,"ALCANTARILLADO",IF('BD6'!J614=95,"ADMIN",IF('BD6'!J614=96,"COMERCIAL","G_Finan")))))</f>
        <v/>
      </c>
      <c r="L614" s="49" t="n">
        <v>150</v>
      </c>
      <c r="M614" s="37" t="n"/>
      <c r="N614" s="51" t="n"/>
      <c r="O614" s="51" t="n"/>
    </row>
    <row r="615">
      <c r="A615" s="10">
        <f>IFERROR(VLOOKUP(BD[[#This Row],[BK]],DICT[[EEFF]:[Ppto]],2,FALSE),"No Encontrado")</f>
        <v/>
      </c>
      <c r="B615" s="54">
        <f>MID(BD[[#This Row],[SUC]],2,1)&amp;"-"&amp;BD[[#This Row],[CC]]&amp;"-"&amp;BD[[#This Row],[REGI_RES]]&amp;"-"&amp;MID(BD[[#This Row],[CTA]],1,9)</f>
        <v/>
      </c>
      <c r="C615" t="inlineStr">
        <is>
          <t>621120003 - JORNAL BASICO - LAUDO 2022</t>
        </is>
      </c>
      <c r="D615" s="54">
        <f>TRIM(MID('BD6'!E615,3,2))</f>
        <v/>
      </c>
      <c r="E615" s="33" t="inlineStr">
        <is>
          <t xml:space="preserve">  08 - 11 - 3</t>
        </is>
      </c>
      <c r="F615" s="34" t="n">
        <v>45919</v>
      </c>
      <c r="G615" s="54">
        <f>IF(MID(BD[[#This Row],[Suc - Tipo - Nro]],8,2)="11",LEFT(BD[[#This Row],[REGIMEN]], 1) &amp; LEFT(RIGHT(BD[[#This Row],[REGIMEN]], LEN(BD[[#This Row],[REGIMEN]]) - FIND(" ", BD[[#This Row],[REGIMEN]])), 1),"")</f>
        <v/>
      </c>
      <c r="H615" s="54">
        <f>IF(MID(BD[[#This Row],[Suc - Tipo - Nro]],8,2)="11",TRIM(RIGHT(SUBSTITUTE(BD[[#This Row],[Glosa / Proveedor]]," ",REPT(" ",LEN(BD[[#This Row],[Glosa / Proveedor]]))),LEN(BD[[#This Row],[Glosa / Proveedor]])*2)),"")</f>
        <v/>
      </c>
      <c r="I615" s="33" t="inlineStr">
        <is>
          <t>Generacion de Planilla Normal OBRERO ESTABLE</t>
        </is>
      </c>
      <c r="J615" s="35" t="n">
        <v>90</v>
      </c>
      <c r="K615" s="36">
        <f>IF('BD6'!J615=90,"AGUA",IF('BD6'!J615=91,"ALCANTARILLADO",IF('BD6'!J615=93,"ALCANTARILLADO",IF('BD6'!J615=95,"ADMIN",IF('BD6'!J615=96,"COMERCIAL","G_Finan")))))</f>
        <v/>
      </c>
      <c r="L615" s="40" t="n">
        <v>300</v>
      </c>
      <c r="M615" s="37" t="n"/>
      <c r="N615" s="51" t="n"/>
      <c r="O615" s="51" t="n"/>
    </row>
    <row r="616">
      <c r="A616" s="10">
        <f>IFERROR(VLOOKUP(BD[[#This Row],[BK]],DICT[[EEFF]:[Ppto]],2,FALSE),"No Encontrado")</f>
        <v/>
      </c>
      <c r="B616" s="54">
        <f>MID(BD[[#This Row],[SUC]],2,1)&amp;"-"&amp;BD[[#This Row],[CC]]&amp;"-"&amp;BD[[#This Row],[REGI_RES]]&amp;"-"&amp;MID(BD[[#This Row],[CTA]],1,9)</f>
        <v/>
      </c>
      <c r="C616" t="inlineStr">
        <is>
          <t>621120003 - JORNAL BASICO - LAUDO 2022</t>
        </is>
      </c>
      <c r="D616" s="54">
        <f>TRIM(MID('BD6'!E616,3,2))</f>
        <v/>
      </c>
      <c r="E616" s="33" t="inlineStr">
        <is>
          <t xml:space="preserve">  08 - 11 - 3</t>
        </is>
      </c>
      <c r="F616" s="34" t="n">
        <v>45919</v>
      </c>
      <c r="G616" s="54">
        <f>IF(MID(BD[[#This Row],[Suc - Tipo - Nro]],8,2)="11",LEFT(BD[[#This Row],[REGIMEN]], 1) &amp; LEFT(RIGHT(BD[[#This Row],[REGIMEN]], LEN(BD[[#This Row],[REGIMEN]]) - FIND(" ", BD[[#This Row],[REGIMEN]])), 1),"")</f>
        <v/>
      </c>
      <c r="H616" s="54">
        <f>IF(MID(BD[[#This Row],[Suc - Tipo - Nro]],8,2)="11",TRIM(RIGHT(SUBSTITUTE(BD[[#This Row],[Glosa / Proveedor]]," ",REPT(" ",LEN(BD[[#This Row],[Glosa / Proveedor]]))),LEN(BD[[#This Row],[Glosa / Proveedor]])*2)),"")</f>
        <v/>
      </c>
      <c r="I616" s="33" t="inlineStr">
        <is>
          <t>Generacion de Planilla Normal OBRERO ESTABLE</t>
        </is>
      </c>
      <c r="J616" s="35" t="n">
        <v>90</v>
      </c>
      <c r="K616" s="36">
        <f>IF('BD6'!J616=90,"AGUA",IF('BD6'!J616=91,"ALCANTARILLADO",IF('BD6'!J616=93,"ALCANTARILLADO",IF('BD6'!J616=95,"ADMIN",IF('BD6'!J616=96,"COMERCIAL","G_Finan")))))</f>
        <v/>
      </c>
      <c r="L616" s="40" t="n">
        <v>300</v>
      </c>
      <c r="M616" s="37" t="n"/>
      <c r="N616" s="51" t="n"/>
      <c r="O616" s="51" t="n"/>
    </row>
    <row r="617">
      <c r="A617" s="10">
        <f>IFERROR(VLOOKUP(BD[[#This Row],[BK]],DICT[[EEFF]:[Ppto]],2,FALSE),"No Encontrado")</f>
        <v/>
      </c>
      <c r="B617" s="54">
        <f>MID(BD[[#This Row],[SUC]],2,1)&amp;"-"&amp;BD[[#This Row],[CC]]&amp;"-"&amp;BD[[#This Row],[REGI_RES]]&amp;"-"&amp;MID(BD[[#This Row],[CTA]],1,9)</f>
        <v/>
      </c>
      <c r="C617" t="inlineStr">
        <is>
          <t>621120003 - JORNAL BASICO - LAUDO 2022</t>
        </is>
      </c>
      <c r="D617" s="54">
        <f>TRIM(MID('BD6'!E617,3,2))</f>
        <v/>
      </c>
      <c r="E617" s="33" t="inlineStr">
        <is>
          <t xml:space="preserve">  09 - 11 - 3</t>
        </is>
      </c>
      <c r="F617" s="34" t="n">
        <v>45919</v>
      </c>
      <c r="G617" s="54">
        <f>IF(MID(BD[[#This Row],[Suc - Tipo - Nro]],8,2)="11",LEFT(BD[[#This Row],[REGIMEN]], 1) &amp; LEFT(RIGHT(BD[[#This Row],[REGIMEN]], LEN(BD[[#This Row],[REGIMEN]]) - FIND(" ", BD[[#This Row],[REGIMEN]])), 1),"")</f>
        <v/>
      </c>
      <c r="H617" s="54">
        <f>IF(MID(BD[[#This Row],[Suc - Tipo - Nro]],8,2)="11",TRIM(RIGHT(SUBSTITUTE(BD[[#This Row],[Glosa / Proveedor]]," ",REPT(" ",LEN(BD[[#This Row],[Glosa / Proveedor]]))),LEN(BD[[#This Row],[Glosa / Proveedor]])*2)),"")</f>
        <v/>
      </c>
      <c r="I617" s="33" t="inlineStr">
        <is>
          <t>Generacion de Planilla Normal OBRERO ESTABLE</t>
        </is>
      </c>
      <c r="J617" s="35" t="n">
        <v>90</v>
      </c>
      <c r="K617" s="36">
        <f>IF('BD6'!J617=90,"AGUA",IF('BD6'!J617=91,"ALCANTARILLADO",IF('BD6'!J617=93,"ALCANTARILLADO",IF('BD6'!J617=95,"ADMIN",IF('BD6'!J617=96,"COMERCIAL","G_Finan")))))</f>
        <v/>
      </c>
      <c r="L617" s="40" t="n">
        <v>300</v>
      </c>
      <c r="M617" s="37" t="n"/>
      <c r="N617" s="51" t="n"/>
      <c r="O617" s="51" t="n"/>
    </row>
    <row r="618">
      <c r="A618" s="39">
        <f>IFERROR(VLOOKUP(BD[[#This Row],[BK]],DICT[[EEFF]:[Ppto]],2,FALSE),"No Encontrado")</f>
        <v/>
      </c>
      <c r="B618">
        <f>MID(BD[[#This Row],[SUC]],2,1)&amp;"-"&amp;BD[[#This Row],[CC]]&amp;"-"&amp;BD[[#This Row],[REGI_RES]]&amp;"-"&amp;MID(BD[[#This Row],[CTA]],1,9)</f>
        <v/>
      </c>
      <c r="C618" t="inlineStr">
        <is>
          <t>621120003 - JORNAL BASICO - LAUDO 2022</t>
        </is>
      </c>
      <c r="D618">
        <f>TRIM(MID('BD6'!E618,3,2))</f>
        <v/>
      </c>
      <c r="E618" s="33" t="inlineStr">
        <is>
          <t xml:space="preserve">  09 - 11 - 3</t>
        </is>
      </c>
      <c r="F618" s="34" t="n">
        <v>45919</v>
      </c>
      <c r="G618">
        <f>IF(MID(BD[[#This Row],[Suc - Tipo - Nro]],8,2)="11",LEFT(BD[[#This Row],[REGIMEN]], 1) &amp; LEFT(RIGHT(BD[[#This Row],[REGIMEN]], LEN(BD[[#This Row],[REGIMEN]]) - FIND(" ", BD[[#This Row],[REGIMEN]])), 1),"")</f>
        <v/>
      </c>
      <c r="H618">
        <f>IF(MID(BD[[#This Row],[Suc - Tipo - Nro]],8,2)="11",TRIM(RIGHT(SUBSTITUTE(BD[[#This Row],[Glosa / Proveedor]]," ",REPT(" ",LEN(BD[[#This Row],[Glosa / Proveedor]]))),LEN(BD[[#This Row],[Glosa / Proveedor]])*2)),"")</f>
        <v/>
      </c>
      <c r="I618" s="33" t="inlineStr">
        <is>
          <t>Generacion de Planilla Normal OBRERO ESTABLE</t>
        </is>
      </c>
      <c r="J618" s="35" t="n">
        <v>90</v>
      </c>
      <c r="K618" s="22">
        <f>IF('BD6'!J618=90,"AGUA",IF('BD6'!J618=91,"ALCANTARILLADO",IF('BD6'!J618=93,"ALCANTARILLADO",IF('BD6'!J618=95,"ADMIN",IF('BD6'!J618=96,"COMERCIAL","G_Finan")))))</f>
        <v/>
      </c>
      <c r="L618" s="49" t="n">
        <v>300</v>
      </c>
      <c r="M618" s="37" t="n"/>
      <c r="N618" s="51" t="n"/>
      <c r="O618" s="51" t="n"/>
    </row>
    <row r="619">
      <c r="A619">
        <f>IFERROR(VLOOKUP(BD[[#This Row],[BK]],DICT[[EEFF]:[Ppto]],2,FALSE),"No Encontrado")</f>
        <v/>
      </c>
      <c r="B619">
        <f>MID(BD[[#This Row],[SUC]],2,1)&amp;"-"&amp;BD[[#This Row],[CC]]&amp;"-"&amp;BD[[#This Row],[REGI_RES]]&amp;"-"&amp;MID(BD[[#This Row],[CTA]],1,9)</f>
        <v/>
      </c>
      <c r="C619" t="inlineStr">
        <is>
          <t>621120003 - JORNAL BASICO - LAUDO 2022</t>
        </is>
      </c>
      <c r="D619">
        <f>TRIM(MID('BD6'!E619,3,2))</f>
        <v/>
      </c>
      <c r="E619" s="33" t="inlineStr">
        <is>
          <t xml:space="preserve">  09 - 11 - 3</t>
        </is>
      </c>
      <c r="F619" s="32" t="n">
        <v>45919</v>
      </c>
      <c r="G619">
        <f>IF(MID(BD[[#This Row],[Suc - Tipo - Nro]],8,2)="11",LEFT(BD[[#This Row],[REGIMEN]], 1) &amp; LEFT(RIGHT(BD[[#This Row],[REGIMEN]], LEN(BD[[#This Row],[REGIMEN]]) - FIND(" ", BD[[#This Row],[REGIMEN]])), 1),"")</f>
        <v/>
      </c>
      <c r="H619">
        <f>IF(MID(BD[[#This Row],[Suc - Tipo - Nro]],8,2)="11",TRIM(RIGHT(SUBSTITUTE(BD[[#This Row],[Glosa / Proveedor]]," ",REPT(" ",LEN(BD[[#This Row],[Glosa / Proveedor]]))),LEN(BD[[#This Row],[Glosa / Proveedor]])*2)),"")</f>
        <v/>
      </c>
      <c r="I619" s="31" t="inlineStr">
        <is>
          <t>Generacion de Planilla Normal OBRERO ESTABLE</t>
        </is>
      </c>
      <c r="J619" s="38" t="n">
        <v>91</v>
      </c>
      <c r="K619" s="22">
        <f>IF('BD6'!J619=90,"AGUA",IF('BD6'!J619=91,"ALCANTARILLADO",IF('BD6'!J619=93,"ALCANTARILLADO",IF('BD6'!J619=95,"ADMIN",IF('BD6'!J619=96,"COMERCIAL","G_Finan")))))</f>
        <v/>
      </c>
      <c r="L619" s="49" t="n">
        <v>300</v>
      </c>
      <c r="M619" s="37" t="n"/>
      <c r="N619" s="51" t="n"/>
      <c r="O619" s="51" t="n"/>
    </row>
    <row r="620">
      <c r="A620" s="10">
        <f>IFERROR(VLOOKUP(BD[[#This Row],[BK]],DICT[[EEFF]:[Ppto]],2,FALSE),"No Encontrado")</f>
        <v/>
      </c>
      <c r="B620" s="54">
        <f>MID(BD[[#This Row],[SUC]],2,1)&amp;"-"&amp;BD[[#This Row],[CC]]&amp;"-"&amp;BD[[#This Row],[REGI_RES]]&amp;"-"&amp;MID(BD[[#This Row],[CTA]],1,9)</f>
        <v/>
      </c>
      <c r="C620" t="inlineStr">
        <is>
          <t>621120003 - JORNAL BASICO - LAUDO 2022</t>
        </is>
      </c>
      <c r="D620" s="54">
        <f>TRIM(MID('BD6'!E620,3,2))</f>
        <v/>
      </c>
      <c r="E620" s="33" t="inlineStr">
        <is>
          <t xml:space="preserve">  09 - 11 - 3</t>
        </is>
      </c>
      <c r="F620" s="34" t="n">
        <v>45919</v>
      </c>
      <c r="G620" s="54">
        <f>IF(MID(BD[[#This Row],[Suc - Tipo - Nro]],8,2)="11",LEFT(BD[[#This Row],[REGIMEN]], 1) &amp; LEFT(RIGHT(BD[[#This Row],[REGIMEN]], LEN(BD[[#This Row],[REGIMEN]]) - FIND(" ", BD[[#This Row],[REGIMEN]])), 1),"")</f>
        <v/>
      </c>
      <c r="H620" s="54">
        <f>IF(MID(BD[[#This Row],[Suc - Tipo - Nro]],8,2)="11",TRIM(RIGHT(SUBSTITUTE(BD[[#This Row],[Glosa / Proveedor]]," ",REPT(" ",LEN(BD[[#This Row],[Glosa / Proveedor]]))),LEN(BD[[#This Row],[Glosa / Proveedor]])*2)),"")</f>
        <v/>
      </c>
      <c r="I620" s="33" t="inlineStr">
        <is>
          <t>Generacion de Planilla Normal OBRERO ESTABLE</t>
        </is>
      </c>
      <c r="J620" s="35" t="n">
        <v>91</v>
      </c>
      <c r="K620" s="36">
        <f>IF('BD6'!J620=90,"AGUA",IF('BD6'!J620=91,"ALCANTARILLADO",IF('BD6'!J620=93,"ALCANTARILLADO",IF('BD6'!J620=95,"ADMIN",IF('BD6'!J620=96,"COMERCIAL","G_Finan")))))</f>
        <v/>
      </c>
      <c r="L620" s="40" t="n">
        <v>150</v>
      </c>
      <c r="M620" s="37" t="n"/>
      <c r="N620" s="51" t="n"/>
      <c r="O620" s="51" t="n"/>
    </row>
    <row r="621">
      <c r="A621" s="10">
        <f>IFERROR(VLOOKUP(BD[[#This Row],[BK]],DICT[[EEFF]:[Ppto]],2,FALSE),"No Encontrado")</f>
        <v/>
      </c>
      <c r="B621" s="54">
        <f>MID(BD[[#This Row],[SUC]],2,1)&amp;"-"&amp;BD[[#This Row],[CC]]&amp;"-"&amp;BD[[#This Row],[REGI_RES]]&amp;"-"&amp;MID(BD[[#This Row],[CTA]],1,9)</f>
        <v/>
      </c>
      <c r="C621" t="inlineStr">
        <is>
          <t>621120003 - JORNAL BASICO - LAUDO 2022</t>
        </is>
      </c>
      <c r="D621" s="54">
        <f>TRIM(MID('BD6'!E621,3,2))</f>
        <v/>
      </c>
      <c r="E621" s="33" t="inlineStr">
        <is>
          <t xml:space="preserve">  09 - 11 - 3</t>
        </is>
      </c>
      <c r="F621" s="34" t="n">
        <v>45919</v>
      </c>
      <c r="G621" s="54">
        <f>IF(MID(BD[[#This Row],[Suc - Tipo - Nro]],8,2)="11",LEFT(BD[[#This Row],[REGIMEN]], 1) &amp; LEFT(RIGHT(BD[[#This Row],[REGIMEN]], LEN(BD[[#This Row],[REGIMEN]]) - FIND(" ", BD[[#This Row],[REGIMEN]])), 1),"")</f>
        <v/>
      </c>
      <c r="H621" s="54">
        <f>IF(MID(BD[[#This Row],[Suc - Tipo - Nro]],8,2)="11",TRIM(RIGHT(SUBSTITUTE(BD[[#This Row],[Glosa / Proveedor]]," ",REPT(" ",LEN(BD[[#This Row],[Glosa / Proveedor]]))),LEN(BD[[#This Row],[Glosa / Proveedor]])*2)),"")</f>
        <v/>
      </c>
      <c r="I621" s="33" t="inlineStr">
        <is>
          <t>Generacion de Planilla Normal OBRERO ESTABLE</t>
        </is>
      </c>
      <c r="J621" s="35" t="n">
        <v>90</v>
      </c>
      <c r="K621" s="36">
        <f>IF('BD6'!J621=90,"AGUA",IF('BD6'!J621=91,"ALCANTARILLADO",IF('BD6'!J621=93,"ALCANTARILLADO",IF('BD6'!J621=95,"ADMIN",IF('BD6'!J621=96,"COMERCIAL","G_Finan")))))</f>
        <v/>
      </c>
      <c r="L621" s="40" t="n">
        <v>150</v>
      </c>
      <c r="M621" s="37" t="n"/>
      <c r="N621" s="51" t="n"/>
      <c r="O621" s="51" t="n"/>
    </row>
    <row r="622">
      <c r="A622" s="10">
        <f>IFERROR(VLOOKUP(BD[[#This Row],[BK]],DICT[[EEFF]:[Ppto]],2,FALSE),"No Encontrado")</f>
        <v/>
      </c>
      <c r="B622" s="54">
        <f>MID(BD[[#This Row],[SUC]],2,1)&amp;"-"&amp;BD[[#This Row],[CC]]&amp;"-"&amp;BD[[#This Row],[REGI_RES]]&amp;"-"&amp;MID(BD[[#This Row],[CTA]],1,9)</f>
        <v/>
      </c>
      <c r="C622" t="inlineStr">
        <is>
          <t>621120003 - JORNAL BASICO - LAUDO 2022</t>
        </is>
      </c>
      <c r="D622" s="54">
        <f>TRIM(MID('BD6'!E622,3,2))</f>
        <v/>
      </c>
      <c r="E622" s="33" t="inlineStr">
        <is>
          <t xml:space="preserve">  09 - 11 - 3</t>
        </is>
      </c>
      <c r="F622" s="34" t="n">
        <v>45919</v>
      </c>
      <c r="G622" s="54">
        <f>IF(MID(BD[[#This Row],[Suc - Tipo - Nro]],8,2)="11",LEFT(BD[[#This Row],[REGIMEN]], 1) &amp; LEFT(RIGHT(BD[[#This Row],[REGIMEN]], LEN(BD[[#This Row],[REGIMEN]]) - FIND(" ", BD[[#This Row],[REGIMEN]])), 1),"")</f>
        <v/>
      </c>
      <c r="H622" s="54">
        <f>IF(MID(BD[[#This Row],[Suc - Tipo - Nro]],8,2)="11",TRIM(RIGHT(SUBSTITUTE(BD[[#This Row],[Glosa / Proveedor]]," ",REPT(" ",LEN(BD[[#This Row],[Glosa / Proveedor]]))),LEN(BD[[#This Row],[Glosa / Proveedor]])*2)),"")</f>
        <v/>
      </c>
      <c r="I622" s="33" t="inlineStr">
        <is>
          <t>Generacion de Planilla Normal OBRERO ESTABLE</t>
        </is>
      </c>
      <c r="J622" s="35" t="n">
        <v>90</v>
      </c>
      <c r="K622" s="36">
        <f>IF('BD6'!J622=90,"AGUA",IF('BD6'!J622=91,"ALCANTARILLADO",IF('BD6'!J622=93,"ALCANTARILLADO",IF('BD6'!J622=95,"ADMIN",IF('BD6'!J622=96,"COMERCIAL","G_Finan")))))</f>
        <v/>
      </c>
      <c r="L622" s="40" t="n">
        <v>150</v>
      </c>
      <c r="M622" s="37" t="n"/>
      <c r="N622" s="51" t="n"/>
      <c r="O622" s="51" t="n"/>
    </row>
    <row r="623">
      <c r="A623" s="10">
        <f>IFERROR(VLOOKUP(BD[[#This Row],[BK]],DICT[[EEFF]:[Ppto]],2,FALSE),"No Encontrado")</f>
        <v/>
      </c>
      <c r="B623" s="54">
        <f>MID(BD[[#This Row],[SUC]],2,1)&amp;"-"&amp;BD[[#This Row],[CC]]&amp;"-"&amp;BD[[#This Row],[REGI_RES]]&amp;"-"&amp;MID(BD[[#This Row],[CTA]],1,9)</f>
        <v/>
      </c>
      <c r="C623" t="inlineStr">
        <is>
          <t>621120004 - JORNAL BASICO-LAUDO 2023</t>
        </is>
      </c>
      <c r="D623" s="54">
        <f>TRIM(MID('BD6'!E623,3,2))</f>
        <v/>
      </c>
      <c r="E623" s="33" t="inlineStr">
        <is>
          <t xml:space="preserve">  01 - 11 - 3</t>
        </is>
      </c>
      <c r="F623" s="34" t="n">
        <v>45919</v>
      </c>
      <c r="G623" s="54">
        <f>IF(MID(BD[[#This Row],[Suc - Tipo - Nro]],8,2)="11",LEFT(BD[[#This Row],[REGIMEN]], 1) &amp; LEFT(RIGHT(BD[[#This Row],[REGIMEN]], LEN(BD[[#This Row],[REGIMEN]]) - FIND(" ", BD[[#This Row],[REGIMEN]])), 1),"")</f>
        <v/>
      </c>
      <c r="H623" s="54">
        <f>IF(MID(BD[[#This Row],[Suc - Tipo - Nro]],8,2)="11",TRIM(RIGHT(SUBSTITUTE(BD[[#This Row],[Glosa / Proveedor]]," ",REPT(" ",LEN(BD[[#This Row],[Glosa / Proveedor]]))),LEN(BD[[#This Row],[Glosa / Proveedor]])*2)),"")</f>
        <v/>
      </c>
      <c r="I623" s="33" t="inlineStr">
        <is>
          <t>Generacion de Planilla Normal OBRERO CONTRATADO</t>
        </is>
      </c>
      <c r="J623" s="35" t="n">
        <v>90</v>
      </c>
      <c r="K623" s="36">
        <f>IF('BD6'!J623=90,"AGUA",IF('BD6'!J623=91,"ALCANTARILLADO",IF('BD6'!J623=93,"ALCANTARILLADO",IF('BD6'!J623=95,"ADMIN",IF('BD6'!J623=96,"COMERCIAL","G_Finan")))))</f>
        <v/>
      </c>
      <c r="L623" s="40" t="n">
        <v>100</v>
      </c>
      <c r="M623" s="37" t="n"/>
      <c r="N623" s="51" t="n"/>
      <c r="O623" s="51" t="n"/>
    </row>
    <row r="624">
      <c r="A624">
        <f>IFERROR(VLOOKUP(BD[[#This Row],[BK]],DICT[[EEFF]:[Ppto]],2,FALSE),"No Encontrado")</f>
        <v/>
      </c>
      <c r="B624">
        <f>MID(BD[[#This Row],[SUC]],2,1)&amp;"-"&amp;BD[[#This Row],[CC]]&amp;"-"&amp;BD[[#This Row],[REGI_RES]]&amp;"-"&amp;MID(BD[[#This Row],[CTA]],1,9)</f>
        <v/>
      </c>
      <c r="C624" t="inlineStr">
        <is>
          <t>621120004 - JORNAL BASICO-LAUDO 2023</t>
        </is>
      </c>
      <c r="D624">
        <f>TRIM(MID('BD6'!E624,3,2))</f>
        <v/>
      </c>
      <c r="E624" s="33" t="inlineStr">
        <is>
          <t xml:space="preserve">  01 - 11 - 3</t>
        </is>
      </c>
      <c r="F624" s="32" t="n">
        <v>45919</v>
      </c>
      <c r="G624">
        <f>IF(MID(BD[[#This Row],[Suc - Tipo - Nro]],8,2)="11",LEFT(BD[[#This Row],[REGIMEN]], 1) &amp; LEFT(RIGHT(BD[[#This Row],[REGIMEN]], LEN(BD[[#This Row],[REGIMEN]]) - FIND(" ", BD[[#This Row],[REGIMEN]])), 1),"")</f>
        <v/>
      </c>
      <c r="H624">
        <f>IF(MID(BD[[#This Row],[Suc - Tipo - Nro]],8,2)="11",TRIM(RIGHT(SUBSTITUTE(BD[[#This Row],[Glosa / Proveedor]]," ",REPT(" ",LEN(BD[[#This Row],[Glosa / Proveedor]]))),LEN(BD[[#This Row],[Glosa / Proveedor]])*2)),"")</f>
        <v/>
      </c>
      <c r="I624" s="31" t="inlineStr">
        <is>
          <t>Generacion de Planilla Normal OBRERO CONTRATADO</t>
        </is>
      </c>
      <c r="J624" s="38" t="n">
        <v>96</v>
      </c>
      <c r="K624" s="22">
        <f>IF('BD6'!J624=90,"AGUA",IF('BD6'!J624=91,"ALCANTARILLADO",IF('BD6'!J624=93,"ALCANTARILLADO",IF('BD6'!J624=95,"ADMIN",IF('BD6'!J624=96,"COMERCIAL","G_Finan")))))</f>
        <v/>
      </c>
      <c r="L624" s="49" t="n">
        <v>400</v>
      </c>
      <c r="M624" s="37" t="n"/>
      <c r="N624" s="51" t="n"/>
      <c r="O624" s="51" t="n"/>
    </row>
    <row r="625">
      <c r="A625" s="10">
        <f>IFERROR(VLOOKUP(BD[[#This Row],[BK]],DICT[[EEFF]:[Ppto]],2,FALSE),"No Encontrado")</f>
        <v/>
      </c>
      <c r="B625" s="54">
        <f>MID(BD[[#This Row],[SUC]],2,1)&amp;"-"&amp;BD[[#This Row],[CC]]&amp;"-"&amp;BD[[#This Row],[REGI_RES]]&amp;"-"&amp;MID(BD[[#This Row],[CTA]],1,9)</f>
        <v/>
      </c>
      <c r="C625" t="inlineStr">
        <is>
          <t>621120004 - JORNAL BASICO-LAUDO 2023</t>
        </is>
      </c>
      <c r="D625" s="54">
        <f>TRIM(MID('BD6'!E625,3,2))</f>
        <v/>
      </c>
      <c r="E625" s="33" t="inlineStr">
        <is>
          <t xml:space="preserve">  01 - 11 - 3</t>
        </is>
      </c>
      <c r="F625" s="34" t="n">
        <v>45919</v>
      </c>
      <c r="G625" s="54">
        <f>IF(MID(BD[[#This Row],[Suc - Tipo - Nro]],8,2)="11",LEFT(BD[[#This Row],[REGIMEN]], 1) &amp; LEFT(RIGHT(BD[[#This Row],[REGIMEN]], LEN(BD[[#This Row],[REGIMEN]]) - FIND(" ", BD[[#This Row],[REGIMEN]])), 1),"")</f>
        <v/>
      </c>
      <c r="H625" s="54">
        <f>IF(MID(BD[[#This Row],[Suc - Tipo - Nro]],8,2)="11",TRIM(RIGHT(SUBSTITUTE(BD[[#This Row],[Glosa / Proveedor]]," ",REPT(" ",LEN(BD[[#This Row],[Glosa / Proveedor]]))),LEN(BD[[#This Row],[Glosa / Proveedor]])*2)),"")</f>
        <v/>
      </c>
      <c r="I625" s="33" t="inlineStr">
        <is>
          <t>Generacion de Planilla Normal OBRERO CONTRATADO</t>
        </is>
      </c>
      <c r="J625" s="35" t="n">
        <v>96</v>
      </c>
      <c r="K625" s="36">
        <f>IF('BD6'!J625=90,"AGUA",IF('BD6'!J625=91,"ALCANTARILLADO",IF('BD6'!J625=93,"ALCANTARILLADO",IF('BD6'!J625=95,"ADMIN",IF('BD6'!J625=96,"COMERCIAL","G_Finan")))))</f>
        <v/>
      </c>
      <c r="L625" s="40" t="n">
        <v>400</v>
      </c>
      <c r="M625" s="37" t="n"/>
      <c r="N625" s="51" t="n"/>
      <c r="O625" s="51" t="n"/>
    </row>
    <row r="626">
      <c r="A626" s="10">
        <f>IFERROR(VLOOKUP(BD[[#This Row],[BK]],DICT[[EEFF]:[Ppto]],2,FALSE),"No Encontrado")</f>
        <v/>
      </c>
      <c r="B626" s="54">
        <f>MID(BD[[#This Row],[SUC]],2,1)&amp;"-"&amp;BD[[#This Row],[CC]]&amp;"-"&amp;BD[[#This Row],[REGI_RES]]&amp;"-"&amp;MID(BD[[#This Row],[CTA]],1,9)</f>
        <v/>
      </c>
      <c r="C626" t="inlineStr">
        <is>
          <t>621120004 - JORNAL BASICO-LAUDO 2023</t>
        </is>
      </c>
      <c r="D626" s="54">
        <f>TRIM(MID('BD6'!E626,3,2))</f>
        <v/>
      </c>
      <c r="E626" s="33" t="inlineStr">
        <is>
          <t xml:space="preserve">  01 - 11 - 3</t>
        </is>
      </c>
      <c r="F626" s="34" t="n">
        <v>45919</v>
      </c>
      <c r="G626" s="54">
        <f>IF(MID(BD[[#This Row],[Suc - Tipo - Nro]],8,2)="11",LEFT(BD[[#This Row],[REGIMEN]], 1) &amp; LEFT(RIGHT(BD[[#This Row],[REGIMEN]], LEN(BD[[#This Row],[REGIMEN]]) - FIND(" ", BD[[#This Row],[REGIMEN]])), 1),"")</f>
        <v/>
      </c>
      <c r="H626" s="54">
        <f>IF(MID(BD[[#This Row],[Suc - Tipo - Nro]],8,2)="11",TRIM(RIGHT(SUBSTITUTE(BD[[#This Row],[Glosa / Proveedor]]," ",REPT(" ",LEN(BD[[#This Row],[Glosa / Proveedor]]))),LEN(BD[[#This Row],[Glosa / Proveedor]])*2)),"")</f>
        <v/>
      </c>
      <c r="I626" s="33" t="inlineStr">
        <is>
          <t>Generacion de Planilla Normal OBRERO CONTRATADO</t>
        </is>
      </c>
      <c r="J626" s="35" t="n">
        <v>95</v>
      </c>
      <c r="K626" s="36">
        <f>IF('BD6'!J626=90,"AGUA",IF('BD6'!J626=91,"ALCANTARILLADO",IF('BD6'!J626=93,"ALCANTARILLADO",IF('BD6'!J626=95,"ADMIN",IF('BD6'!J626=96,"COMERCIAL","G_Finan")))))</f>
        <v/>
      </c>
      <c r="L626" s="40" t="n">
        <v>100</v>
      </c>
      <c r="M626" s="37" t="n"/>
      <c r="N626" s="51" t="n"/>
      <c r="O626" s="51" t="n"/>
    </row>
    <row r="627">
      <c r="A627" s="10">
        <f>IFERROR(VLOOKUP(BD[[#This Row],[BK]],DICT[[EEFF]:[Ppto]],2,FALSE),"No Encontrado")</f>
        <v/>
      </c>
      <c r="B627" s="54">
        <f>MID(BD[[#This Row],[SUC]],2,1)&amp;"-"&amp;BD[[#This Row],[CC]]&amp;"-"&amp;BD[[#This Row],[REGI_RES]]&amp;"-"&amp;MID(BD[[#This Row],[CTA]],1,9)</f>
        <v/>
      </c>
      <c r="C627" t="inlineStr">
        <is>
          <t>621120004 - JORNAL BASICO-LAUDO 2023</t>
        </is>
      </c>
      <c r="D627" s="54">
        <f>TRIM(MID('BD6'!E627,3,2))</f>
        <v/>
      </c>
      <c r="E627" s="33" t="inlineStr">
        <is>
          <t xml:space="preserve">  01 - 11 - 3</t>
        </is>
      </c>
      <c r="F627" s="34" t="n">
        <v>45919</v>
      </c>
      <c r="G627" s="54">
        <f>IF(MID(BD[[#This Row],[Suc - Tipo - Nro]],8,2)="11",LEFT(BD[[#This Row],[REGIMEN]], 1) &amp; LEFT(RIGHT(BD[[#This Row],[REGIMEN]], LEN(BD[[#This Row],[REGIMEN]]) - FIND(" ", BD[[#This Row],[REGIMEN]])), 1),"")</f>
        <v/>
      </c>
      <c r="H627" s="54">
        <f>IF(MID(BD[[#This Row],[Suc - Tipo - Nro]],8,2)="11",TRIM(RIGHT(SUBSTITUTE(BD[[#This Row],[Glosa / Proveedor]]," ",REPT(" ",LEN(BD[[#This Row],[Glosa / Proveedor]]))),LEN(BD[[#This Row],[Glosa / Proveedor]])*2)),"")</f>
        <v/>
      </c>
      <c r="I627" s="33" t="inlineStr">
        <is>
          <t>Generacion de Planilla Normal OBRERO CONTRATADO</t>
        </is>
      </c>
      <c r="J627" s="35" t="n">
        <v>96</v>
      </c>
      <c r="K627" s="36">
        <f>IF('BD6'!J627=90,"AGUA",IF('BD6'!J627=91,"ALCANTARILLADO",IF('BD6'!J627=93,"ALCANTARILLADO",IF('BD6'!J627=95,"ADMIN",IF('BD6'!J627=96,"COMERCIAL","G_Finan")))))</f>
        <v/>
      </c>
      <c r="L627" s="40" t="n">
        <v>200</v>
      </c>
      <c r="M627" s="37" t="n"/>
      <c r="N627" s="51" t="n"/>
      <c r="O627" s="51" t="n"/>
    </row>
    <row r="628">
      <c r="A628" s="41">
        <f>IFERROR(VLOOKUP(BD[[#This Row],[BK]],DICT[[EEFF]:[Ppto]],2,FALSE),"No Encontrado")</f>
        <v/>
      </c>
      <c r="B628">
        <f>MID(BD[[#This Row],[SUC]],2,1)&amp;"-"&amp;BD[[#This Row],[CC]]&amp;"-"&amp;BD[[#This Row],[REGI_RES]]&amp;"-"&amp;MID(BD[[#This Row],[CTA]],1,9)</f>
        <v/>
      </c>
      <c r="C628" t="inlineStr">
        <is>
          <t>621120004 - JORNAL BASICO-LAUDO 2023</t>
        </is>
      </c>
      <c r="D628">
        <f>TRIM(MID('BD6'!E628,3,2))</f>
        <v/>
      </c>
      <c r="E628" s="33" t="inlineStr">
        <is>
          <t xml:space="preserve">  01 - 11 - 3</t>
        </is>
      </c>
      <c r="F628" s="32" t="n">
        <v>45919</v>
      </c>
      <c r="G628">
        <f>IF(MID(BD[[#This Row],[Suc - Tipo - Nro]],8,2)="11",LEFT(BD[[#This Row],[REGIMEN]], 1) &amp; LEFT(RIGHT(BD[[#This Row],[REGIMEN]], LEN(BD[[#This Row],[REGIMEN]]) - FIND(" ", BD[[#This Row],[REGIMEN]])), 1),"")</f>
        <v/>
      </c>
      <c r="H628">
        <f>IF(MID(BD[[#This Row],[Suc - Tipo - Nro]],8,2)="11",TRIM(RIGHT(SUBSTITUTE(BD[[#This Row],[Glosa / Proveedor]]," ",REPT(" ",LEN(BD[[#This Row],[Glosa / Proveedor]]))),LEN(BD[[#This Row],[Glosa / Proveedor]])*2)),"")</f>
        <v/>
      </c>
      <c r="I628" s="31" t="inlineStr">
        <is>
          <t>Generacion de Planilla Normal OBRERO CONTRATADO</t>
        </is>
      </c>
      <c r="J628" s="38" t="n">
        <v>90</v>
      </c>
      <c r="K628" s="22">
        <f>IF('BD6'!J628=90,"AGUA",IF('BD6'!J628=91,"ALCANTARILLADO",IF('BD6'!J628=93,"ALCANTARILLADO",IF('BD6'!J628=95,"ADMIN",IF('BD6'!J628=96,"COMERCIAL","G_Finan")))))</f>
        <v/>
      </c>
      <c r="L628" s="49" t="n">
        <v>300</v>
      </c>
      <c r="M628" s="37" t="n"/>
      <c r="N628" s="51" t="n"/>
      <c r="O628" s="51" t="n"/>
    </row>
    <row r="629">
      <c r="A629" s="10">
        <f>IFERROR(VLOOKUP(BD[[#This Row],[BK]],DICT[[EEFF]:[Ppto]],2,FALSE),"No Encontrado")</f>
        <v/>
      </c>
      <c r="B629" s="54">
        <f>MID(BD[[#This Row],[SUC]],2,1)&amp;"-"&amp;BD[[#This Row],[CC]]&amp;"-"&amp;BD[[#This Row],[REGI_RES]]&amp;"-"&amp;MID(BD[[#This Row],[CTA]],1,9)</f>
        <v/>
      </c>
      <c r="C629" t="inlineStr">
        <is>
          <t>621120004 - JORNAL BASICO-LAUDO 2023</t>
        </is>
      </c>
      <c r="D629" s="54">
        <f>TRIM(MID('BD6'!E629,3,2))</f>
        <v/>
      </c>
      <c r="E629" s="33" t="inlineStr">
        <is>
          <t xml:space="preserve">  01 - 11 - 3</t>
        </is>
      </c>
      <c r="F629" s="34" t="n">
        <v>45919</v>
      </c>
      <c r="G629" s="54">
        <f>IF(MID(BD[[#This Row],[Suc - Tipo - Nro]],8,2)="11",LEFT(BD[[#This Row],[REGIMEN]], 1) &amp; LEFT(RIGHT(BD[[#This Row],[REGIMEN]], LEN(BD[[#This Row],[REGIMEN]]) - FIND(" ", BD[[#This Row],[REGIMEN]])), 1),"")</f>
        <v/>
      </c>
      <c r="H629" s="54">
        <f>IF(MID(BD[[#This Row],[Suc - Tipo - Nro]],8,2)="11",TRIM(RIGHT(SUBSTITUTE(BD[[#This Row],[Glosa / Proveedor]]," ",REPT(" ",LEN(BD[[#This Row],[Glosa / Proveedor]]))),LEN(BD[[#This Row],[Glosa / Proveedor]])*2)),"")</f>
        <v/>
      </c>
      <c r="I629" s="33" t="inlineStr">
        <is>
          <t>Generacion de Planilla Normal OBRERO CONTRATADO</t>
        </is>
      </c>
      <c r="J629" s="35" t="n">
        <v>90</v>
      </c>
      <c r="K629" s="36">
        <f>IF('BD6'!J629=90,"AGUA",IF('BD6'!J629=91,"ALCANTARILLADO",IF('BD6'!J629=93,"ALCANTARILLADO",IF('BD6'!J629=95,"ADMIN",IF('BD6'!J629=96,"COMERCIAL","G_Finan")))))</f>
        <v/>
      </c>
      <c r="L629" s="40" t="n">
        <v>600</v>
      </c>
      <c r="M629" s="37" t="n"/>
      <c r="N629" s="51" t="n"/>
      <c r="O629" s="51" t="n"/>
    </row>
    <row r="630">
      <c r="A630">
        <f>IFERROR(VLOOKUP(BD[[#This Row],[BK]],DICT[[EEFF]:[Ppto]],2,FALSE),"No Encontrado")</f>
        <v/>
      </c>
      <c r="B630">
        <f>MID(BD[[#This Row],[SUC]],2,1)&amp;"-"&amp;BD[[#This Row],[CC]]&amp;"-"&amp;BD[[#This Row],[REGI_RES]]&amp;"-"&amp;MID(BD[[#This Row],[CTA]],1,9)</f>
        <v/>
      </c>
      <c r="C630" t="inlineStr">
        <is>
          <t>621120004 - JORNAL BASICO-LAUDO 2023</t>
        </is>
      </c>
      <c r="D630">
        <f>TRIM(MID('BD6'!E630,3,2))</f>
        <v/>
      </c>
      <c r="E630" s="33" t="inlineStr">
        <is>
          <t xml:space="preserve">  01 - 11 - 3</t>
        </is>
      </c>
      <c r="F630" s="32" t="n">
        <v>45919</v>
      </c>
      <c r="G630">
        <f>IF(MID(BD[[#This Row],[Suc - Tipo - Nro]],8,2)="11",LEFT(BD[[#This Row],[REGIMEN]], 1) &amp; LEFT(RIGHT(BD[[#This Row],[REGIMEN]], LEN(BD[[#This Row],[REGIMEN]]) - FIND(" ", BD[[#This Row],[REGIMEN]])), 1),"")</f>
        <v/>
      </c>
      <c r="H630">
        <f>IF(MID(BD[[#This Row],[Suc - Tipo - Nro]],8,2)="11",TRIM(RIGHT(SUBSTITUTE(BD[[#This Row],[Glosa / Proveedor]]," ",REPT(" ",LEN(BD[[#This Row],[Glosa / Proveedor]]))),LEN(BD[[#This Row],[Glosa / Proveedor]])*2)),"")</f>
        <v/>
      </c>
      <c r="I630" s="31" t="inlineStr">
        <is>
          <t>Generacion de Planilla Normal OBRERO CONTRATADO</t>
        </is>
      </c>
      <c r="J630" s="38" t="n">
        <v>90</v>
      </c>
      <c r="K630" s="22">
        <f>IF('BD6'!J630=90,"AGUA",IF('BD6'!J630=91,"ALCANTARILLADO",IF('BD6'!J630=93,"ALCANTARILLADO",IF('BD6'!J630=95,"ADMIN",IF('BD6'!J630=96,"COMERCIAL","G_Finan")))))</f>
        <v/>
      </c>
      <c r="L630" s="49" t="n">
        <v>100</v>
      </c>
      <c r="M630" s="37" t="n"/>
      <c r="N630" s="51" t="n"/>
      <c r="O630" s="51" t="n"/>
    </row>
    <row r="631">
      <c r="A631">
        <f>IFERROR(VLOOKUP(BD[[#This Row],[BK]],DICT[[EEFF]:[Ppto]],2,FALSE),"No Encontrado")</f>
        <v/>
      </c>
      <c r="B631">
        <f>MID(BD[[#This Row],[SUC]],2,1)&amp;"-"&amp;BD[[#This Row],[CC]]&amp;"-"&amp;BD[[#This Row],[REGI_RES]]&amp;"-"&amp;MID(BD[[#This Row],[CTA]],1,9)</f>
        <v/>
      </c>
      <c r="C631" t="inlineStr">
        <is>
          <t>621120004 - JORNAL BASICO-LAUDO 2023</t>
        </is>
      </c>
      <c r="D631">
        <f>TRIM(MID('BD6'!E631,3,2))</f>
        <v/>
      </c>
      <c r="E631" s="33" t="inlineStr">
        <is>
          <t xml:space="preserve">  01 - 11 - 4</t>
        </is>
      </c>
      <c r="F631" s="32" t="n">
        <v>45919</v>
      </c>
      <c r="G631">
        <f>IF(MID(BD[[#This Row],[Suc - Tipo - Nro]],8,2)="11",LEFT(BD[[#This Row],[REGIMEN]], 1) &amp; LEFT(RIGHT(BD[[#This Row],[REGIMEN]], LEN(BD[[#This Row],[REGIMEN]]) - FIND(" ", BD[[#This Row],[REGIMEN]])), 1),"")</f>
        <v/>
      </c>
      <c r="H631">
        <f>IF(MID(BD[[#This Row],[Suc - Tipo - Nro]],8,2)="11",TRIM(RIGHT(SUBSTITUTE(BD[[#This Row],[Glosa / Proveedor]]," ",REPT(" ",LEN(BD[[#This Row],[Glosa / Proveedor]]))),LEN(BD[[#This Row],[Glosa / Proveedor]])*2)),"")</f>
        <v/>
      </c>
      <c r="I631" s="31" t="inlineStr">
        <is>
          <t>Generacion de Planilla Normal OBRERO ESTABLE</t>
        </is>
      </c>
      <c r="J631" s="38" t="n">
        <v>95</v>
      </c>
      <c r="K631" s="22">
        <f>IF('BD6'!J631=90,"AGUA",IF('BD6'!J631=91,"ALCANTARILLADO",IF('BD6'!J631=93,"ALCANTARILLADO",IF('BD6'!J631=95,"ADMIN",IF('BD6'!J631=96,"COMERCIAL","G_Finan")))))</f>
        <v/>
      </c>
      <c r="L631" s="49" t="n">
        <v>200</v>
      </c>
      <c r="M631" s="37" t="n"/>
      <c r="N631" s="51" t="n"/>
      <c r="O631" s="51" t="n"/>
    </row>
    <row r="632">
      <c r="A632" s="10">
        <f>IFERROR(VLOOKUP(BD[[#This Row],[BK]],DICT[[EEFF]:[Ppto]],2,FALSE),"No Encontrado")</f>
        <v/>
      </c>
      <c r="B632" s="54">
        <f>MID(BD[[#This Row],[SUC]],2,1)&amp;"-"&amp;BD[[#This Row],[CC]]&amp;"-"&amp;BD[[#This Row],[REGI_RES]]&amp;"-"&amp;MID(BD[[#This Row],[CTA]],1,9)</f>
        <v/>
      </c>
      <c r="C632" t="inlineStr">
        <is>
          <t>621120004 - JORNAL BASICO-LAUDO 2023</t>
        </is>
      </c>
      <c r="D632" s="54">
        <f>TRIM(MID('BD6'!E632,3,2))</f>
        <v/>
      </c>
      <c r="E632" s="33" t="inlineStr">
        <is>
          <t xml:space="preserve">  01 - 11 - 4</t>
        </is>
      </c>
      <c r="F632" s="34" t="n">
        <v>45919</v>
      </c>
      <c r="G632" s="54">
        <f>IF(MID(BD[[#This Row],[Suc - Tipo - Nro]],8,2)="11",LEFT(BD[[#This Row],[REGIMEN]], 1) &amp; LEFT(RIGHT(BD[[#This Row],[REGIMEN]], LEN(BD[[#This Row],[REGIMEN]]) - FIND(" ", BD[[#This Row],[REGIMEN]])), 1),"")</f>
        <v/>
      </c>
      <c r="H632" s="54">
        <f>IF(MID(BD[[#This Row],[Suc - Tipo - Nro]],8,2)="11",TRIM(RIGHT(SUBSTITUTE(BD[[#This Row],[Glosa / Proveedor]]," ",REPT(" ",LEN(BD[[#This Row],[Glosa / Proveedor]]))),LEN(BD[[#This Row],[Glosa / Proveedor]])*2)),"")</f>
        <v/>
      </c>
      <c r="I632" s="33" t="inlineStr">
        <is>
          <t>Generacion de Planilla Normal OBRERO ESTABLE</t>
        </is>
      </c>
      <c r="J632" s="35" t="n">
        <v>95</v>
      </c>
      <c r="K632" s="36">
        <f>IF('BD6'!J632=90,"AGUA",IF('BD6'!J632=91,"ALCANTARILLADO",IF('BD6'!J632=93,"ALCANTARILLADO",IF('BD6'!J632=95,"ADMIN",IF('BD6'!J632=96,"COMERCIAL","G_Finan")))))</f>
        <v/>
      </c>
      <c r="L632" s="40" t="n">
        <v>100</v>
      </c>
      <c r="M632" s="37" t="n"/>
      <c r="N632" s="51" t="n"/>
      <c r="O632" s="51" t="n"/>
    </row>
    <row r="633">
      <c r="A633" s="41">
        <f>IFERROR(VLOOKUP(BD[[#This Row],[BK]],DICT[[EEFF]:[Ppto]],2,FALSE),"No Encontrado")</f>
        <v/>
      </c>
      <c r="B633">
        <f>MID(BD[[#This Row],[SUC]],2,1)&amp;"-"&amp;BD[[#This Row],[CC]]&amp;"-"&amp;BD[[#This Row],[REGI_RES]]&amp;"-"&amp;MID(BD[[#This Row],[CTA]],1,9)</f>
        <v/>
      </c>
      <c r="C633" t="inlineStr">
        <is>
          <t>621120004 - JORNAL BASICO-LAUDO 2023</t>
        </is>
      </c>
      <c r="D633">
        <f>TRIM(MID('BD6'!E633,3,2))</f>
        <v/>
      </c>
      <c r="E633" s="33" t="inlineStr">
        <is>
          <t xml:space="preserve">  01 - 11 - 4</t>
        </is>
      </c>
      <c r="F633" s="32" t="n">
        <v>45919</v>
      </c>
      <c r="G633">
        <f>IF(MID(BD[[#This Row],[Suc - Tipo - Nro]],8,2)="11",LEFT(BD[[#This Row],[REGIMEN]], 1) &amp; LEFT(RIGHT(BD[[#This Row],[REGIMEN]], LEN(BD[[#This Row],[REGIMEN]]) - FIND(" ", BD[[#This Row],[REGIMEN]])), 1),"")</f>
        <v/>
      </c>
      <c r="H633">
        <f>IF(MID(BD[[#This Row],[Suc - Tipo - Nro]],8,2)="11",TRIM(RIGHT(SUBSTITUTE(BD[[#This Row],[Glosa / Proveedor]]," ",REPT(" ",LEN(BD[[#This Row],[Glosa / Proveedor]]))),LEN(BD[[#This Row],[Glosa / Proveedor]])*2)),"")</f>
        <v/>
      </c>
      <c r="I633" s="31" t="inlineStr">
        <is>
          <t>Generacion de Planilla Normal OBRERO ESTABLE</t>
        </is>
      </c>
      <c r="J633" s="38" t="n">
        <v>96</v>
      </c>
      <c r="K633" s="22">
        <f>IF('BD6'!J633=90,"AGUA",IF('BD6'!J633=91,"ALCANTARILLADO",IF('BD6'!J633=93,"ALCANTARILLADO",IF('BD6'!J633=95,"ADMIN",IF('BD6'!J633=96,"COMERCIAL","G_Finan")))))</f>
        <v/>
      </c>
      <c r="L633" s="49" t="n">
        <v>500</v>
      </c>
      <c r="M633" s="37" t="n"/>
      <c r="N633" s="51" t="n"/>
      <c r="O633" s="51" t="n"/>
    </row>
    <row r="634">
      <c r="A634">
        <f>IFERROR(VLOOKUP(BD[[#This Row],[BK]],DICT[[EEFF]:[Ppto]],2,FALSE),"No Encontrado")</f>
        <v/>
      </c>
      <c r="B634">
        <f>MID(BD[[#This Row],[SUC]],2,1)&amp;"-"&amp;BD[[#This Row],[CC]]&amp;"-"&amp;BD[[#This Row],[REGI_RES]]&amp;"-"&amp;MID(BD[[#This Row],[CTA]],1,9)</f>
        <v/>
      </c>
      <c r="C634" t="inlineStr">
        <is>
          <t>621120004 - JORNAL BASICO-LAUDO 2023</t>
        </is>
      </c>
      <c r="D634">
        <f>TRIM(MID('BD6'!E634,3,2))</f>
        <v/>
      </c>
      <c r="E634" s="33" t="inlineStr">
        <is>
          <t xml:space="preserve">  01 - 11 - 4</t>
        </is>
      </c>
      <c r="F634" s="32" t="n">
        <v>45919</v>
      </c>
      <c r="G634">
        <f>IF(MID(BD[[#This Row],[Suc - Tipo - Nro]],8,2)="11",LEFT(BD[[#This Row],[REGIMEN]], 1) &amp; LEFT(RIGHT(BD[[#This Row],[REGIMEN]], LEN(BD[[#This Row],[REGIMEN]]) - FIND(" ", BD[[#This Row],[REGIMEN]])), 1),"")</f>
        <v/>
      </c>
      <c r="H634">
        <f>IF(MID(BD[[#This Row],[Suc - Tipo - Nro]],8,2)="11",TRIM(RIGHT(SUBSTITUTE(BD[[#This Row],[Glosa / Proveedor]]," ",REPT(" ",LEN(BD[[#This Row],[Glosa / Proveedor]]))),LEN(BD[[#This Row],[Glosa / Proveedor]])*2)),"")</f>
        <v/>
      </c>
      <c r="I634" s="31" t="inlineStr">
        <is>
          <t>Generacion de Planilla Normal OBRERO ESTABLE</t>
        </is>
      </c>
      <c r="J634" s="38" t="n">
        <v>90</v>
      </c>
      <c r="K634" s="22">
        <f>IF('BD6'!J634=90,"AGUA",IF('BD6'!J634=91,"ALCANTARILLADO",IF('BD6'!J634=93,"ALCANTARILLADO",IF('BD6'!J634=95,"ADMIN",IF('BD6'!J634=96,"COMERCIAL","G_Finan")))))</f>
        <v/>
      </c>
      <c r="L634" s="49" t="n">
        <v>300</v>
      </c>
      <c r="M634" s="37" t="n"/>
      <c r="N634" s="51" t="n"/>
      <c r="O634" s="51" t="n"/>
    </row>
    <row r="635">
      <c r="A635" s="10">
        <f>IFERROR(VLOOKUP(BD[[#This Row],[BK]],DICT[[EEFF]:[Ppto]],2,FALSE),"No Encontrado")</f>
        <v/>
      </c>
      <c r="B635" s="54">
        <f>MID(BD[[#This Row],[SUC]],2,1)&amp;"-"&amp;BD[[#This Row],[CC]]&amp;"-"&amp;BD[[#This Row],[REGI_RES]]&amp;"-"&amp;MID(BD[[#This Row],[CTA]],1,9)</f>
        <v/>
      </c>
      <c r="C635" t="inlineStr">
        <is>
          <t>621120004 - JORNAL BASICO-LAUDO 2023</t>
        </is>
      </c>
      <c r="D635" s="54">
        <f>TRIM(MID('BD6'!E635,3,2))</f>
        <v/>
      </c>
      <c r="E635" s="33" t="inlineStr">
        <is>
          <t xml:space="preserve">  01 - 11 - 4</t>
        </is>
      </c>
      <c r="F635" s="34" t="n">
        <v>45919</v>
      </c>
      <c r="G635" s="54">
        <f>IF(MID(BD[[#This Row],[Suc - Tipo - Nro]],8,2)="11",LEFT(BD[[#This Row],[REGIMEN]], 1) &amp; LEFT(RIGHT(BD[[#This Row],[REGIMEN]], LEN(BD[[#This Row],[REGIMEN]]) - FIND(" ", BD[[#This Row],[REGIMEN]])), 1),"")</f>
        <v/>
      </c>
      <c r="H635" s="54">
        <f>IF(MID(BD[[#This Row],[Suc - Tipo - Nro]],8,2)="11",TRIM(RIGHT(SUBSTITUTE(BD[[#This Row],[Glosa / Proveedor]]," ",REPT(" ",LEN(BD[[#This Row],[Glosa / Proveedor]]))),LEN(BD[[#This Row],[Glosa / Proveedor]])*2)),"")</f>
        <v/>
      </c>
      <c r="I635" s="33" t="inlineStr">
        <is>
          <t>Generacion de Planilla Normal OBRERO ESTABLE</t>
        </is>
      </c>
      <c r="J635" s="35" t="n">
        <v>96</v>
      </c>
      <c r="K635" s="36">
        <f>IF('BD6'!J635=90,"AGUA",IF('BD6'!J635=91,"ALCANTARILLADO",IF('BD6'!J635=93,"ALCANTARILLADO",IF('BD6'!J635=95,"ADMIN",IF('BD6'!J635=96,"COMERCIAL","G_Finan")))))</f>
        <v/>
      </c>
      <c r="L635" s="40" t="n">
        <v>100</v>
      </c>
      <c r="M635" s="37" t="n"/>
      <c r="N635" s="51" t="n"/>
      <c r="O635" s="51" t="n"/>
    </row>
    <row r="636">
      <c r="A636" s="39">
        <f>IFERROR(VLOOKUP(BD[[#This Row],[BK]],DICT[[EEFF]:[Ppto]],2,FALSE),"No Encontrado")</f>
        <v/>
      </c>
      <c r="B636">
        <f>MID(BD[[#This Row],[SUC]],2,1)&amp;"-"&amp;BD[[#This Row],[CC]]&amp;"-"&amp;BD[[#This Row],[REGI_RES]]&amp;"-"&amp;MID(BD[[#This Row],[CTA]],1,9)</f>
        <v/>
      </c>
      <c r="C636" t="inlineStr">
        <is>
          <t>621120004 - JORNAL BASICO-LAUDO 2023</t>
        </is>
      </c>
      <c r="D636">
        <f>TRIM(MID('BD6'!E636,3,2))</f>
        <v/>
      </c>
      <c r="E636" s="33" t="inlineStr">
        <is>
          <t xml:space="preserve">  01 - 11 - 4</t>
        </is>
      </c>
      <c r="F636" s="34" t="n">
        <v>45919</v>
      </c>
      <c r="G636">
        <f>IF(MID(BD[[#This Row],[Suc - Tipo - Nro]],8,2)="11",LEFT(BD[[#This Row],[REGIMEN]], 1) &amp; LEFT(RIGHT(BD[[#This Row],[REGIMEN]], LEN(BD[[#This Row],[REGIMEN]]) - FIND(" ", BD[[#This Row],[REGIMEN]])), 1),"")</f>
        <v/>
      </c>
      <c r="H636">
        <f>IF(MID(BD[[#This Row],[Suc - Tipo - Nro]],8,2)="11",TRIM(RIGHT(SUBSTITUTE(BD[[#This Row],[Glosa / Proveedor]]," ",REPT(" ",LEN(BD[[#This Row],[Glosa / Proveedor]]))),LEN(BD[[#This Row],[Glosa / Proveedor]])*2)),"")</f>
        <v/>
      </c>
      <c r="I636" s="33" t="inlineStr">
        <is>
          <t>Generacion de Planilla Normal OBRERO ESTABLE</t>
        </is>
      </c>
      <c r="J636" s="35" t="n">
        <v>90</v>
      </c>
      <c r="K636" s="22">
        <f>IF('BD6'!J636=90,"AGUA",IF('BD6'!J636=91,"ALCANTARILLADO",IF('BD6'!J636=93,"ALCANTARILLADO",IF('BD6'!J636=95,"ADMIN",IF('BD6'!J636=96,"COMERCIAL","G_Finan")))))</f>
        <v/>
      </c>
      <c r="L636" s="49" t="n">
        <v>200</v>
      </c>
      <c r="M636" s="37" t="n"/>
      <c r="N636" s="51" t="n"/>
      <c r="O636" s="51" t="n"/>
    </row>
    <row r="637">
      <c r="A637" s="41">
        <f>IFERROR(VLOOKUP(BD[[#This Row],[BK]],DICT[[EEFF]:[Ppto]],2,FALSE),"No Encontrado")</f>
        <v/>
      </c>
      <c r="B637">
        <f>MID(BD[[#This Row],[SUC]],2,1)&amp;"-"&amp;BD[[#This Row],[CC]]&amp;"-"&amp;BD[[#This Row],[REGI_RES]]&amp;"-"&amp;MID(BD[[#This Row],[CTA]],1,9)</f>
        <v/>
      </c>
      <c r="C637" t="inlineStr">
        <is>
          <t>621120004 - JORNAL BASICO-LAUDO 2023</t>
        </is>
      </c>
      <c r="D637">
        <f>TRIM(MID('BD6'!E637,3,2))</f>
        <v/>
      </c>
      <c r="E637" s="33" t="inlineStr">
        <is>
          <t xml:space="preserve">  01 - 11 - 4</t>
        </is>
      </c>
      <c r="F637" s="32" t="n">
        <v>45919</v>
      </c>
      <c r="G637">
        <f>IF(MID(BD[[#This Row],[Suc - Tipo - Nro]],8,2)="11",LEFT(BD[[#This Row],[REGIMEN]], 1) &amp; LEFT(RIGHT(BD[[#This Row],[REGIMEN]], LEN(BD[[#This Row],[REGIMEN]]) - FIND(" ", BD[[#This Row],[REGIMEN]])), 1),"")</f>
        <v/>
      </c>
      <c r="H637">
        <f>IF(MID(BD[[#This Row],[Suc - Tipo - Nro]],8,2)="11",TRIM(RIGHT(SUBSTITUTE(BD[[#This Row],[Glosa / Proveedor]]," ",REPT(" ",LEN(BD[[#This Row],[Glosa / Proveedor]]))),LEN(BD[[#This Row],[Glosa / Proveedor]])*2)),"")</f>
        <v/>
      </c>
      <c r="I637" s="31" t="inlineStr">
        <is>
          <t>Generacion de Planilla Normal OBRERO ESTABLE</t>
        </is>
      </c>
      <c r="J637" s="38" t="n">
        <v>90</v>
      </c>
      <c r="K637" s="22">
        <f>IF('BD6'!J637=90,"AGUA",IF('BD6'!J637=91,"ALCANTARILLADO",IF('BD6'!J637=93,"ALCANTARILLADO",IF('BD6'!J637=95,"ADMIN",IF('BD6'!J637=96,"COMERCIAL","G_Finan")))))</f>
        <v/>
      </c>
      <c r="L637" s="49" t="n">
        <v>100</v>
      </c>
      <c r="M637" s="37" t="n"/>
      <c r="N637" s="51" t="n"/>
      <c r="O637" s="51" t="n"/>
    </row>
    <row r="638">
      <c r="A638">
        <f>IFERROR(VLOOKUP(BD[[#This Row],[BK]],DICT[[EEFF]:[Ppto]],2,FALSE),"No Encontrado")</f>
        <v/>
      </c>
      <c r="B638">
        <f>MID(BD[[#This Row],[SUC]],2,1)&amp;"-"&amp;BD[[#This Row],[CC]]&amp;"-"&amp;BD[[#This Row],[REGI_RES]]&amp;"-"&amp;MID(BD[[#This Row],[CTA]],1,9)</f>
        <v/>
      </c>
      <c r="C638" t="inlineStr">
        <is>
          <t>621120004 - JORNAL BASICO-LAUDO 2023</t>
        </is>
      </c>
      <c r="D638">
        <f>TRIM(MID('BD6'!E638,3,2))</f>
        <v/>
      </c>
      <c r="E638" s="33" t="inlineStr">
        <is>
          <t xml:space="preserve">  01 - 11 - 4</t>
        </is>
      </c>
      <c r="F638" s="32" t="n">
        <v>45919</v>
      </c>
      <c r="G638">
        <f>IF(MID(BD[[#This Row],[Suc - Tipo - Nro]],8,2)="11",LEFT(BD[[#This Row],[REGIMEN]], 1) &amp; LEFT(RIGHT(BD[[#This Row],[REGIMEN]], LEN(BD[[#This Row],[REGIMEN]]) - FIND(" ", BD[[#This Row],[REGIMEN]])), 1),"")</f>
        <v/>
      </c>
      <c r="H638">
        <f>IF(MID(BD[[#This Row],[Suc - Tipo - Nro]],8,2)="11",TRIM(RIGHT(SUBSTITUTE(BD[[#This Row],[Glosa / Proveedor]]," ",REPT(" ",LEN(BD[[#This Row],[Glosa / Proveedor]]))),LEN(BD[[#This Row],[Glosa / Proveedor]])*2)),"")</f>
        <v/>
      </c>
      <c r="I638" s="31" t="inlineStr">
        <is>
          <t>Generacion de Planilla Normal OBRERO ESTABLE</t>
        </is>
      </c>
      <c r="J638" s="38" t="n">
        <v>90</v>
      </c>
      <c r="K638" s="22">
        <f>IF('BD6'!J638=90,"AGUA",IF('BD6'!J638=91,"ALCANTARILLADO",IF('BD6'!J638=93,"ALCANTARILLADO",IF('BD6'!J638=95,"ADMIN",IF('BD6'!J638=96,"COMERCIAL","G_Finan")))))</f>
        <v/>
      </c>
      <c r="L638" s="49" t="n">
        <v>2800</v>
      </c>
      <c r="M638" s="37" t="n"/>
      <c r="N638" s="51" t="n"/>
      <c r="O638" s="51" t="n"/>
    </row>
    <row r="639">
      <c r="A639" s="10">
        <f>IFERROR(VLOOKUP(BD[[#This Row],[BK]],DICT[[EEFF]:[Ppto]],2,FALSE),"No Encontrado")</f>
        <v/>
      </c>
      <c r="B639" s="54">
        <f>MID(BD[[#This Row],[SUC]],2,1)&amp;"-"&amp;BD[[#This Row],[CC]]&amp;"-"&amp;BD[[#This Row],[REGI_RES]]&amp;"-"&amp;MID(BD[[#This Row],[CTA]],1,9)</f>
        <v/>
      </c>
      <c r="C639" t="inlineStr">
        <is>
          <t>621120004 - JORNAL BASICO-LAUDO 2023</t>
        </is>
      </c>
      <c r="D639" s="54">
        <f>TRIM(MID('BD6'!E639,3,2))</f>
        <v/>
      </c>
      <c r="E639" s="33" t="inlineStr">
        <is>
          <t xml:space="preserve">  01 - 11 - 4</t>
        </is>
      </c>
      <c r="F639" s="34" t="n">
        <v>45919</v>
      </c>
      <c r="G639" s="54">
        <f>IF(MID(BD[[#This Row],[Suc - Tipo - Nro]],8,2)="11",LEFT(BD[[#This Row],[REGIMEN]], 1) &amp; LEFT(RIGHT(BD[[#This Row],[REGIMEN]], LEN(BD[[#This Row],[REGIMEN]]) - FIND(" ", BD[[#This Row],[REGIMEN]])), 1),"")</f>
        <v/>
      </c>
      <c r="H639" s="54">
        <f>IF(MID(BD[[#This Row],[Suc - Tipo - Nro]],8,2)="11",TRIM(RIGHT(SUBSTITUTE(BD[[#This Row],[Glosa / Proveedor]]," ",REPT(" ",LEN(BD[[#This Row],[Glosa / Proveedor]]))),LEN(BD[[#This Row],[Glosa / Proveedor]])*2)),"")</f>
        <v/>
      </c>
      <c r="I639" s="33" t="inlineStr">
        <is>
          <t>Generacion de Planilla Normal OBRERO ESTABLE</t>
        </is>
      </c>
      <c r="J639" s="35" t="n">
        <v>90</v>
      </c>
      <c r="K639" s="36">
        <f>IF('BD6'!J639=90,"AGUA",IF('BD6'!J639=91,"ALCANTARILLADO",IF('BD6'!J639=93,"ALCANTARILLADO",IF('BD6'!J639=95,"ADMIN",IF('BD6'!J639=96,"COMERCIAL","G_Finan")))))</f>
        <v/>
      </c>
      <c r="L639" s="40" t="n">
        <v>300</v>
      </c>
      <c r="M639" s="37" t="n"/>
      <c r="N639" s="51" t="n"/>
      <c r="O639" s="51" t="n"/>
    </row>
    <row r="640">
      <c r="A640">
        <f>IFERROR(VLOOKUP(BD[[#This Row],[BK]],DICT[[EEFF]:[Ppto]],2,FALSE),"No Encontrado")</f>
        <v/>
      </c>
      <c r="B640">
        <f>MID(BD[[#This Row],[SUC]],2,1)&amp;"-"&amp;BD[[#This Row],[CC]]&amp;"-"&amp;BD[[#This Row],[REGI_RES]]&amp;"-"&amp;MID(BD[[#This Row],[CTA]],1,9)</f>
        <v/>
      </c>
      <c r="C640" t="inlineStr">
        <is>
          <t>621120004 - JORNAL BASICO-LAUDO 2023</t>
        </is>
      </c>
      <c r="D640">
        <f>TRIM(MID('BD6'!E640,3,2))</f>
        <v/>
      </c>
      <c r="E640" s="33" t="inlineStr">
        <is>
          <t xml:space="preserve">  01 - 11 - 4</t>
        </is>
      </c>
      <c r="F640" s="32" t="n">
        <v>45919</v>
      </c>
      <c r="G640">
        <f>IF(MID(BD[[#This Row],[Suc - Tipo - Nro]],8,2)="11",LEFT(BD[[#This Row],[REGIMEN]], 1) &amp; LEFT(RIGHT(BD[[#This Row],[REGIMEN]], LEN(BD[[#This Row],[REGIMEN]]) - FIND(" ", BD[[#This Row],[REGIMEN]])), 1),"")</f>
        <v/>
      </c>
      <c r="H640">
        <f>IF(MID(BD[[#This Row],[Suc - Tipo - Nro]],8,2)="11",TRIM(RIGHT(SUBSTITUTE(BD[[#This Row],[Glosa / Proveedor]]," ",REPT(" ",LEN(BD[[#This Row],[Glosa / Proveedor]]))),LEN(BD[[#This Row],[Glosa / Proveedor]])*2)),"")</f>
        <v/>
      </c>
      <c r="I640" s="31" t="inlineStr">
        <is>
          <t>Generacion de Planilla Normal OBRERO ESTABLE</t>
        </is>
      </c>
      <c r="J640" s="38" t="n">
        <v>90</v>
      </c>
      <c r="K640" s="22">
        <f>IF('BD6'!J640=90,"AGUA",IF('BD6'!J640=91,"ALCANTARILLADO",IF('BD6'!J640=93,"ALCANTARILLADO",IF('BD6'!J640=95,"ADMIN",IF('BD6'!J640=96,"COMERCIAL","G_Finan")))))</f>
        <v/>
      </c>
      <c r="L640" s="49" t="n">
        <v>100</v>
      </c>
      <c r="M640" s="37" t="n"/>
      <c r="N640" s="51" t="n"/>
      <c r="O640" s="51" t="n"/>
    </row>
    <row r="641">
      <c r="A641">
        <f>IFERROR(VLOOKUP(BD[[#This Row],[BK]],DICT[[EEFF]:[Ppto]],2,FALSE),"No Encontrado")</f>
        <v/>
      </c>
      <c r="B641">
        <f>MID(BD[[#This Row],[SUC]],2,1)&amp;"-"&amp;BD[[#This Row],[CC]]&amp;"-"&amp;BD[[#This Row],[REGI_RES]]&amp;"-"&amp;MID(BD[[#This Row],[CTA]],1,9)</f>
        <v/>
      </c>
      <c r="C641" t="inlineStr">
        <is>
          <t>621120004 - JORNAL BASICO-LAUDO 2023</t>
        </is>
      </c>
      <c r="D641">
        <f>TRIM(MID('BD6'!E641,3,2))</f>
        <v/>
      </c>
      <c r="E641" s="33" t="inlineStr">
        <is>
          <t xml:space="preserve">  01 - 11 - 4</t>
        </is>
      </c>
      <c r="F641" s="32" t="n">
        <v>45919</v>
      </c>
      <c r="G641">
        <f>IF(MID(BD[[#This Row],[Suc - Tipo - Nro]],8,2)="11",LEFT(BD[[#This Row],[REGIMEN]], 1) &amp; LEFT(RIGHT(BD[[#This Row],[REGIMEN]], LEN(BD[[#This Row],[REGIMEN]]) - FIND(" ", BD[[#This Row],[REGIMEN]])), 1),"")</f>
        <v/>
      </c>
      <c r="H641">
        <f>IF(MID(BD[[#This Row],[Suc - Tipo - Nro]],8,2)="11",TRIM(RIGHT(SUBSTITUTE(BD[[#This Row],[Glosa / Proveedor]]," ",REPT(" ",LEN(BD[[#This Row],[Glosa / Proveedor]]))),LEN(BD[[#This Row],[Glosa / Proveedor]])*2)),"")</f>
        <v/>
      </c>
      <c r="I641" s="31" t="inlineStr">
        <is>
          <t>Generacion de Planilla Normal OBRERO ESTABLE</t>
        </is>
      </c>
      <c r="J641" s="38" t="n">
        <v>90</v>
      </c>
      <c r="K641" s="22">
        <f>IF('BD6'!J641=90,"AGUA",IF('BD6'!J641=91,"ALCANTARILLADO",IF('BD6'!J641=93,"ALCANTARILLADO",IF('BD6'!J641=95,"ADMIN",IF('BD6'!J641=96,"COMERCIAL","G_Finan")))))</f>
        <v/>
      </c>
      <c r="L641" s="49" t="n">
        <v>200</v>
      </c>
      <c r="M641" s="37" t="n"/>
      <c r="N641" s="51" t="n"/>
      <c r="O641" s="51" t="n"/>
    </row>
    <row r="642">
      <c r="A642" s="39">
        <f>IFERROR(VLOOKUP(BD[[#This Row],[BK]],DICT[[EEFF]:[Ppto]],2,FALSE),"No Encontrado")</f>
        <v/>
      </c>
      <c r="B642">
        <f>MID(BD[[#This Row],[SUC]],2,1)&amp;"-"&amp;BD[[#This Row],[CC]]&amp;"-"&amp;BD[[#This Row],[REGI_RES]]&amp;"-"&amp;MID(BD[[#This Row],[CTA]],1,9)</f>
        <v/>
      </c>
      <c r="C642" t="inlineStr">
        <is>
          <t>621120004 - JORNAL BASICO-LAUDO 2023</t>
        </is>
      </c>
      <c r="D642">
        <f>TRIM(MID('BD6'!E642,3,2))</f>
        <v/>
      </c>
      <c r="E642" s="33" t="inlineStr">
        <is>
          <t xml:space="preserve">  01 - 11 - 4</t>
        </is>
      </c>
      <c r="F642" s="34" t="n">
        <v>45919</v>
      </c>
      <c r="G642">
        <f>IF(MID(BD[[#This Row],[Suc - Tipo - Nro]],8,2)="11",LEFT(BD[[#This Row],[REGIMEN]], 1) &amp; LEFT(RIGHT(BD[[#This Row],[REGIMEN]], LEN(BD[[#This Row],[REGIMEN]]) - FIND(" ", BD[[#This Row],[REGIMEN]])), 1),"")</f>
        <v/>
      </c>
      <c r="H642">
        <f>IF(MID(BD[[#This Row],[Suc - Tipo - Nro]],8,2)="11",TRIM(RIGHT(SUBSTITUTE(BD[[#This Row],[Glosa / Proveedor]]," ",REPT(" ",LEN(BD[[#This Row],[Glosa / Proveedor]]))),LEN(BD[[#This Row],[Glosa / Proveedor]])*2)),"")</f>
        <v/>
      </c>
      <c r="I642" s="33" t="inlineStr">
        <is>
          <t>Generacion de Planilla Normal OBRERO ESTABLE</t>
        </is>
      </c>
      <c r="J642" s="35" t="n">
        <v>90</v>
      </c>
      <c r="K642" s="22">
        <f>IF('BD6'!J642=90,"AGUA",IF('BD6'!J642=91,"ALCANTARILLADO",IF('BD6'!J642=93,"ALCANTARILLADO",IF('BD6'!J642=95,"ADMIN",IF('BD6'!J642=96,"COMERCIAL","G_Finan")))))</f>
        <v/>
      </c>
      <c r="L642" s="49" t="n">
        <v>100</v>
      </c>
      <c r="M642" s="37" t="n"/>
      <c r="N642" s="51" t="n"/>
      <c r="O642" s="51" t="n"/>
    </row>
    <row r="643">
      <c r="A643">
        <f>IFERROR(VLOOKUP(BD[[#This Row],[BK]],DICT[[EEFF]:[Ppto]],2,FALSE),"No Encontrado")</f>
        <v/>
      </c>
      <c r="B643">
        <f>MID(BD[[#This Row],[SUC]],2,1)&amp;"-"&amp;BD[[#This Row],[CC]]&amp;"-"&amp;BD[[#This Row],[REGI_RES]]&amp;"-"&amp;MID(BD[[#This Row],[CTA]],1,9)</f>
        <v/>
      </c>
      <c r="C643" t="inlineStr">
        <is>
          <t>621120004 - JORNAL BASICO-LAUDO 2023</t>
        </is>
      </c>
      <c r="D643">
        <f>TRIM(MID('BD6'!E643,3,2))</f>
        <v/>
      </c>
      <c r="E643" s="33" t="inlineStr">
        <is>
          <t xml:space="preserve">  01 - 11 - 4</t>
        </is>
      </c>
      <c r="F643" s="32" t="n">
        <v>45919</v>
      </c>
      <c r="G643">
        <f>IF(MID(BD[[#This Row],[Suc - Tipo - Nro]],8,2)="11",LEFT(BD[[#This Row],[REGIMEN]], 1) &amp; LEFT(RIGHT(BD[[#This Row],[REGIMEN]], LEN(BD[[#This Row],[REGIMEN]]) - FIND(" ", BD[[#This Row],[REGIMEN]])), 1),"")</f>
        <v/>
      </c>
      <c r="H643">
        <f>IF(MID(BD[[#This Row],[Suc - Tipo - Nro]],8,2)="11",TRIM(RIGHT(SUBSTITUTE(BD[[#This Row],[Glosa / Proveedor]]," ",REPT(" ",LEN(BD[[#This Row],[Glosa / Proveedor]]))),LEN(BD[[#This Row],[Glosa / Proveedor]])*2)),"")</f>
        <v/>
      </c>
      <c r="I643" s="31" t="inlineStr">
        <is>
          <t>Generacion de Planilla Normal OBRERO ESTABLE</t>
        </is>
      </c>
      <c r="J643" s="38" t="n">
        <v>90</v>
      </c>
      <c r="K643" s="22">
        <f>IF('BD6'!J643=90,"AGUA",IF('BD6'!J643=91,"ALCANTARILLADO",IF('BD6'!J643=93,"ALCANTARILLADO",IF('BD6'!J643=95,"ADMIN",IF('BD6'!J643=96,"COMERCIAL","G_Finan")))))</f>
        <v/>
      </c>
      <c r="L643" s="49" t="n">
        <v>100</v>
      </c>
      <c r="M643" s="37" t="n"/>
      <c r="N643" s="51" t="n"/>
      <c r="O643" s="51" t="n"/>
    </row>
    <row r="644">
      <c r="A644" s="10">
        <f>IFERROR(VLOOKUP(BD[[#This Row],[BK]],DICT[[EEFF]:[Ppto]],2,FALSE),"No Encontrado")</f>
        <v/>
      </c>
      <c r="B644" s="54">
        <f>MID(BD[[#This Row],[SUC]],2,1)&amp;"-"&amp;BD[[#This Row],[CC]]&amp;"-"&amp;BD[[#This Row],[REGI_RES]]&amp;"-"&amp;MID(BD[[#This Row],[CTA]],1,9)</f>
        <v/>
      </c>
      <c r="C644" t="inlineStr">
        <is>
          <t>621120004 - JORNAL BASICO-LAUDO 2023</t>
        </is>
      </c>
      <c r="D644" s="54">
        <f>TRIM(MID('BD6'!E644,3,2))</f>
        <v/>
      </c>
      <c r="E644" s="33" t="inlineStr">
        <is>
          <t xml:space="preserve">  05 - 11 - 2</t>
        </is>
      </c>
      <c r="F644" s="34" t="n">
        <v>45919</v>
      </c>
      <c r="G644" s="54">
        <f>IF(MID(BD[[#This Row],[Suc - Tipo - Nro]],8,2)="11",LEFT(BD[[#This Row],[REGIMEN]], 1) &amp; LEFT(RIGHT(BD[[#This Row],[REGIMEN]], LEN(BD[[#This Row],[REGIMEN]]) - FIND(" ", BD[[#This Row],[REGIMEN]])), 1),"")</f>
        <v/>
      </c>
      <c r="H644" s="54">
        <f>IF(MID(BD[[#This Row],[Suc - Tipo - Nro]],8,2)="11",TRIM(RIGHT(SUBSTITUTE(BD[[#This Row],[Glosa / Proveedor]]," ",REPT(" ",LEN(BD[[#This Row],[Glosa / Proveedor]]))),LEN(BD[[#This Row],[Glosa / Proveedor]])*2)),"")</f>
        <v/>
      </c>
      <c r="I644" s="33" t="inlineStr">
        <is>
          <t>Generacion de Planilla Normal OBRERO CONTRATADO</t>
        </is>
      </c>
      <c r="J644" s="35" t="n">
        <v>90</v>
      </c>
      <c r="K644" s="36">
        <f>IF('BD6'!J644=90,"AGUA",IF('BD6'!J644=91,"ALCANTARILLADO",IF('BD6'!J644=93,"ALCANTARILLADO",IF('BD6'!J644=95,"ADMIN",IF('BD6'!J644=96,"COMERCIAL","G_Finan")))))</f>
        <v/>
      </c>
      <c r="L644" s="40" t="n">
        <v>100</v>
      </c>
      <c r="M644" s="37" t="n"/>
      <c r="N644" s="51" t="n"/>
      <c r="O644" s="51" t="n"/>
    </row>
    <row r="645">
      <c r="A645" s="10">
        <f>IFERROR(VLOOKUP(BD[[#This Row],[BK]],DICT[[EEFF]:[Ppto]],2,FALSE),"No Encontrado")</f>
        <v/>
      </c>
      <c r="B645" s="54">
        <f>MID(BD[[#This Row],[SUC]],2,1)&amp;"-"&amp;BD[[#This Row],[CC]]&amp;"-"&amp;BD[[#This Row],[REGI_RES]]&amp;"-"&amp;MID(BD[[#This Row],[CTA]],1,9)</f>
        <v/>
      </c>
      <c r="C645" t="inlineStr">
        <is>
          <t>621120004 - JORNAL BASICO-LAUDO 2023</t>
        </is>
      </c>
      <c r="D645" s="54">
        <f>TRIM(MID('BD6'!E645,3,2))</f>
        <v/>
      </c>
      <c r="E645" s="33" t="inlineStr">
        <is>
          <t xml:space="preserve">  05 - 11 - 2</t>
        </is>
      </c>
      <c r="F645" s="34" t="n">
        <v>45919</v>
      </c>
      <c r="G645" s="54">
        <f>IF(MID(BD[[#This Row],[Suc - Tipo - Nro]],8,2)="11",LEFT(BD[[#This Row],[REGIMEN]], 1) &amp; LEFT(RIGHT(BD[[#This Row],[REGIMEN]], LEN(BD[[#This Row],[REGIMEN]]) - FIND(" ", BD[[#This Row],[REGIMEN]])), 1),"")</f>
        <v/>
      </c>
      <c r="H645" s="54">
        <f>IF(MID(BD[[#This Row],[Suc - Tipo - Nro]],8,2)="11",TRIM(RIGHT(SUBSTITUTE(BD[[#This Row],[Glosa / Proveedor]]," ",REPT(" ",LEN(BD[[#This Row],[Glosa / Proveedor]]))),LEN(BD[[#This Row],[Glosa / Proveedor]])*2)),"")</f>
        <v/>
      </c>
      <c r="I645" s="33" t="inlineStr">
        <is>
          <t>Generacion de Planilla Normal OBRERO CONTRATADO</t>
        </is>
      </c>
      <c r="J645" s="35" t="n">
        <v>90</v>
      </c>
      <c r="K645" s="36">
        <f>IF('BD6'!J645=90,"AGUA",IF('BD6'!J645=91,"ALCANTARILLADO",IF('BD6'!J645=93,"ALCANTARILLADO",IF('BD6'!J645=95,"ADMIN",IF('BD6'!J645=96,"COMERCIAL","G_Finan")))))</f>
        <v/>
      </c>
      <c r="L645" s="40" t="n">
        <v>300</v>
      </c>
      <c r="M645" s="37" t="n"/>
      <c r="N645" s="51" t="n"/>
      <c r="O645" s="51" t="n"/>
    </row>
    <row r="646">
      <c r="A646" s="39">
        <f>IFERROR(VLOOKUP(BD[[#This Row],[BK]],DICT[[EEFF]:[Ppto]],2,FALSE),"No Encontrado")</f>
        <v/>
      </c>
      <c r="B646">
        <f>MID(BD[[#This Row],[SUC]],2,1)&amp;"-"&amp;BD[[#This Row],[CC]]&amp;"-"&amp;BD[[#This Row],[REGI_RES]]&amp;"-"&amp;MID(BD[[#This Row],[CTA]],1,9)</f>
        <v/>
      </c>
      <c r="C646" t="inlineStr">
        <is>
          <t>621120004 - JORNAL BASICO-LAUDO 2023</t>
        </is>
      </c>
      <c r="D646">
        <f>TRIM(MID('BD6'!E646,3,2))</f>
        <v/>
      </c>
      <c r="E646" s="33" t="inlineStr">
        <is>
          <t xml:space="preserve">  05 - 11 - 3</t>
        </is>
      </c>
      <c r="F646" s="34" t="n">
        <v>45919</v>
      </c>
      <c r="G646">
        <f>IF(MID(BD[[#This Row],[Suc - Tipo - Nro]],8,2)="11",LEFT(BD[[#This Row],[REGIMEN]], 1) &amp; LEFT(RIGHT(BD[[#This Row],[REGIMEN]], LEN(BD[[#This Row],[REGIMEN]]) - FIND(" ", BD[[#This Row],[REGIMEN]])), 1),"")</f>
        <v/>
      </c>
      <c r="H646">
        <f>IF(MID(BD[[#This Row],[Suc - Tipo - Nro]],8,2)="11",TRIM(RIGHT(SUBSTITUTE(BD[[#This Row],[Glosa / Proveedor]]," ",REPT(" ",LEN(BD[[#This Row],[Glosa / Proveedor]]))),LEN(BD[[#This Row],[Glosa / Proveedor]])*2)),"")</f>
        <v/>
      </c>
      <c r="I646" s="33" t="inlineStr">
        <is>
          <t>Generacion de Planilla Normal OBRERO ESTABLE</t>
        </is>
      </c>
      <c r="J646" s="35" t="n">
        <v>95</v>
      </c>
      <c r="K646" s="22">
        <f>IF('BD6'!J646=90,"AGUA",IF('BD6'!J646=91,"ALCANTARILLADO",IF('BD6'!J646=93,"ALCANTARILLADO",IF('BD6'!J646=95,"ADMIN",IF('BD6'!J646=96,"COMERCIAL","G_Finan")))))</f>
        <v/>
      </c>
      <c r="L646" s="49" t="n">
        <v>100</v>
      </c>
      <c r="M646" s="37" t="n"/>
      <c r="N646" s="51" t="n"/>
      <c r="O646" s="51" t="n"/>
    </row>
    <row r="647">
      <c r="A647" s="10">
        <f>IFERROR(VLOOKUP(BD[[#This Row],[BK]],DICT[[EEFF]:[Ppto]],2,FALSE),"No Encontrado")</f>
        <v/>
      </c>
      <c r="B647" s="54">
        <f>MID(BD[[#This Row],[SUC]],2,1)&amp;"-"&amp;BD[[#This Row],[CC]]&amp;"-"&amp;BD[[#This Row],[REGI_RES]]&amp;"-"&amp;MID(BD[[#This Row],[CTA]],1,9)</f>
        <v/>
      </c>
      <c r="C647" t="inlineStr">
        <is>
          <t>621120004 - JORNAL BASICO-LAUDO 2023</t>
        </is>
      </c>
      <c r="D647" s="54">
        <f>TRIM(MID('BD6'!E647,3,2))</f>
        <v/>
      </c>
      <c r="E647" s="33" t="inlineStr">
        <is>
          <t xml:space="preserve">  05 - 11 - 3</t>
        </is>
      </c>
      <c r="F647" s="34" t="n">
        <v>45919</v>
      </c>
      <c r="G647" s="54">
        <f>IF(MID(BD[[#This Row],[Suc - Tipo - Nro]],8,2)="11",LEFT(BD[[#This Row],[REGIMEN]], 1) &amp; LEFT(RIGHT(BD[[#This Row],[REGIMEN]], LEN(BD[[#This Row],[REGIMEN]]) - FIND(" ", BD[[#This Row],[REGIMEN]])), 1),"")</f>
        <v/>
      </c>
      <c r="H647" s="54">
        <f>IF(MID(BD[[#This Row],[Suc - Tipo - Nro]],8,2)="11",TRIM(RIGHT(SUBSTITUTE(BD[[#This Row],[Glosa / Proveedor]]," ",REPT(" ",LEN(BD[[#This Row],[Glosa / Proveedor]]))),LEN(BD[[#This Row],[Glosa / Proveedor]])*2)),"")</f>
        <v/>
      </c>
      <c r="I647" s="33" t="inlineStr">
        <is>
          <t>Generacion de Planilla Normal OBRERO ESTABLE</t>
        </is>
      </c>
      <c r="J647" s="35" t="n">
        <v>90</v>
      </c>
      <c r="K647" s="36">
        <f>IF('BD6'!J647=90,"AGUA",IF('BD6'!J647=91,"ALCANTARILLADO",IF('BD6'!J647=93,"ALCANTARILLADO",IF('BD6'!J647=95,"ADMIN",IF('BD6'!J647=96,"COMERCIAL","G_Finan")))))</f>
        <v/>
      </c>
      <c r="L647" s="40" t="n">
        <v>200</v>
      </c>
      <c r="M647" s="37" t="n"/>
      <c r="N647" s="51" t="n"/>
      <c r="O647" s="51" t="n"/>
    </row>
    <row r="648">
      <c r="A648" s="10">
        <f>IFERROR(VLOOKUP(BD[[#This Row],[BK]],DICT[[EEFF]:[Ppto]],2,FALSE),"No Encontrado")</f>
        <v/>
      </c>
      <c r="B648" s="54">
        <f>MID(BD[[#This Row],[SUC]],2,1)&amp;"-"&amp;BD[[#This Row],[CC]]&amp;"-"&amp;BD[[#This Row],[REGI_RES]]&amp;"-"&amp;MID(BD[[#This Row],[CTA]],1,9)</f>
        <v/>
      </c>
      <c r="C648" t="inlineStr">
        <is>
          <t>621120004 - JORNAL BASICO-LAUDO 2023</t>
        </is>
      </c>
      <c r="D648" s="54">
        <f>TRIM(MID('BD6'!E648,3,2))</f>
        <v/>
      </c>
      <c r="E648" s="33" t="inlineStr">
        <is>
          <t xml:space="preserve">  06 - 11 - 2</t>
        </is>
      </c>
      <c r="F648" s="34" t="n">
        <v>45919</v>
      </c>
      <c r="G648" s="54">
        <f>IF(MID(BD[[#This Row],[Suc - Tipo - Nro]],8,2)="11",LEFT(BD[[#This Row],[REGIMEN]], 1) &amp; LEFT(RIGHT(BD[[#This Row],[REGIMEN]], LEN(BD[[#This Row],[REGIMEN]]) - FIND(" ", BD[[#This Row],[REGIMEN]])), 1),"")</f>
        <v/>
      </c>
      <c r="H648" s="54">
        <f>IF(MID(BD[[#This Row],[Suc - Tipo - Nro]],8,2)="11",TRIM(RIGHT(SUBSTITUTE(BD[[#This Row],[Glosa / Proveedor]]," ",REPT(" ",LEN(BD[[#This Row],[Glosa / Proveedor]]))),LEN(BD[[#This Row],[Glosa / Proveedor]])*2)),"")</f>
        <v/>
      </c>
      <c r="I648" s="33" t="inlineStr">
        <is>
          <t>Generacion de Planilla Normal OBRERO CONTRATADO</t>
        </is>
      </c>
      <c r="J648" s="35" t="n">
        <v>90</v>
      </c>
      <c r="K648" s="36">
        <f>IF('BD6'!J648=90,"AGUA",IF('BD6'!J648=91,"ALCANTARILLADO",IF('BD6'!J648=93,"ALCANTARILLADO",IF('BD6'!J648=95,"ADMIN",IF('BD6'!J648=96,"COMERCIAL","G_Finan")))))</f>
        <v/>
      </c>
      <c r="L648" s="40" t="n">
        <v>100</v>
      </c>
      <c r="M648" s="37" t="n"/>
      <c r="N648" s="51" t="n"/>
      <c r="O648" s="51" t="n"/>
    </row>
    <row r="649">
      <c r="A649" s="10">
        <f>IFERROR(VLOOKUP(BD[[#This Row],[BK]],DICT[[EEFF]:[Ppto]],2,FALSE),"No Encontrado")</f>
        <v/>
      </c>
      <c r="B649" s="54">
        <f>MID(BD[[#This Row],[SUC]],2,1)&amp;"-"&amp;BD[[#This Row],[CC]]&amp;"-"&amp;BD[[#This Row],[REGI_RES]]&amp;"-"&amp;MID(BD[[#This Row],[CTA]],1,9)</f>
        <v/>
      </c>
      <c r="C649" t="inlineStr">
        <is>
          <t>621120004 - JORNAL BASICO-LAUDO 2023</t>
        </is>
      </c>
      <c r="D649" s="54">
        <f>TRIM(MID('BD6'!E649,3,2))</f>
        <v/>
      </c>
      <c r="E649" s="33" t="inlineStr">
        <is>
          <t xml:space="preserve">  06 - 11 - 3</t>
        </is>
      </c>
      <c r="F649" s="34" t="n">
        <v>45919</v>
      </c>
      <c r="G649" s="54">
        <f>IF(MID(BD[[#This Row],[Suc - Tipo - Nro]],8,2)="11",LEFT(BD[[#This Row],[REGIMEN]], 1) &amp; LEFT(RIGHT(BD[[#This Row],[REGIMEN]], LEN(BD[[#This Row],[REGIMEN]]) - FIND(" ", BD[[#This Row],[REGIMEN]])), 1),"")</f>
        <v/>
      </c>
      <c r="H649" s="54">
        <f>IF(MID(BD[[#This Row],[Suc - Tipo - Nro]],8,2)="11",TRIM(RIGHT(SUBSTITUTE(BD[[#This Row],[Glosa / Proveedor]]," ",REPT(" ",LEN(BD[[#This Row],[Glosa / Proveedor]]))),LEN(BD[[#This Row],[Glosa / Proveedor]])*2)),"")</f>
        <v/>
      </c>
      <c r="I649" s="33" t="inlineStr">
        <is>
          <t>Generacion de Planilla Normal OBRERO ESTABLE</t>
        </is>
      </c>
      <c r="J649" s="35" t="n">
        <v>90</v>
      </c>
      <c r="K649" s="36">
        <f>IF('BD6'!J649=90,"AGUA",IF('BD6'!J649=91,"ALCANTARILLADO",IF('BD6'!J649=93,"ALCANTARILLADO",IF('BD6'!J649=95,"ADMIN",IF('BD6'!J649=96,"COMERCIAL","G_Finan")))))</f>
        <v/>
      </c>
      <c r="L649" s="40" t="n">
        <v>200</v>
      </c>
      <c r="M649" s="37" t="n"/>
      <c r="N649" s="51" t="n"/>
      <c r="O649" s="51" t="n"/>
    </row>
    <row r="650">
      <c r="A650" s="39">
        <f>IFERROR(VLOOKUP(BD[[#This Row],[BK]],DICT[[EEFF]:[Ppto]],2,FALSE),"No Encontrado")</f>
        <v/>
      </c>
      <c r="B650">
        <f>MID(BD[[#This Row],[SUC]],2,1)&amp;"-"&amp;BD[[#This Row],[CC]]&amp;"-"&amp;BD[[#This Row],[REGI_RES]]&amp;"-"&amp;MID(BD[[#This Row],[CTA]],1,9)</f>
        <v/>
      </c>
      <c r="C650" t="inlineStr">
        <is>
          <t>621120004 - JORNAL BASICO-LAUDO 2023</t>
        </is>
      </c>
      <c r="D650">
        <f>TRIM(MID('BD6'!E650,3,2))</f>
        <v/>
      </c>
      <c r="E650" s="33" t="inlineStr">
        <is>
          <t xml:space="preserve">  06 - 11 - 3</t>
        </is>
      </c>
      <c r="F650" s="34" t="n">
        <v>45919</v>
      </c>
      <c r="G650">
        <f>IF(MID(BD[[#This Row],[Suc - Tipo - Nro]],8,2)="11",LEFT(BD[[#This Row],[REGIMEN]], 1) &amp; LEFT(RIGHT(BD[[#This Row],[REGIMEN]], LEN(BD[[#This Row],[REGIMEN]]) - FIND(" ", BD[[#This Row],[REGIMEN]])), 1),"")</f>
        <v/>
      </c>
      <c r="H650">
        <f>IF(MID(BD[[#This Row],[Suc - Tipo - Nro]],8,2)="11",TRIM(RIGHT(SUBSTITUTE(BD[[#This Row],[Glosa / Proveedor]]," ",REPT(" ",LEN(BD[[#This Row],[Glosa / Proveedor]]))),LEN(BD[[#This Row],[Glosa / Proveedor]])*2)),"")</f>
        <v/>
      </c>
      <c r="I650" s="33" t="inlineStr">
        <is>
          <t>Generacion de Planilla Normal OBRERO ESTABLE</t>
        </is>
      </c>
      <c r="J650" s="35" t="n">
        <v>93</v>
      </c>
      <c r="K650" s="22">
        <f>IF('BD6'!J650=90,"AGUA",IF('BD6'!J650=91,"ALCANTARILLADO",IF('BD6'!J650=93,"ALCANTARILLADO",IF('BD6'!J650=95,"ADMIN",IF('BD6'!J650=96,"COMERCIAL","G_Finan")))))</f>
        <v/>
      </c>
      <c r="L650" s="49" t="n">
        <v>100</v>
      </c>
      <c r="M650" s="37" t="n"/>
      <c r="N650" s="51" t="n"/>
      <c r="O650" s="51" t="n"/>
    </row>
    <row r="651">
      <c r="A651" s="10">
        <f>IFERROR(VLOOKUP(BD[[#This Row],[BK]],DICT[[EEFF]:[Ppto]],2,FALSE),"No Encontrado")</f>
        <v/>
      </c>
      <c r="B651" s="54">
        <f>MID(BD[[#This Row],[SUC]],2,1)&amp;"-"&amp;BD[[#This Row],[CC]]&amp;"-"&amp;BD[[#This Row],[REGI_RES]]&amp;"-"&amp;MID(BD[[#This Row],[CTA]],1,9)</f>
        <v/>
      </c>
      <c r="C651" t="inlineStr">
        <is>
          <t>621120004 - JORNAL BASICO-LAUDO 2023</t>
        </is>
      </c>
      <c r="D651" s="54">
        <f>TRIM(MID('BD6'!E651,3,2))</f>
        <v/>
      </c>
      <c r="E651" s="33" t="inlineStr">
        <is>
          <t xml:space="preserve">  06 - 11 - 3</t>
        </is>
      </c>
      <c r="F651" s="34" t="n">
        <v>45919</v>
      </c>
      <c r="G651" s="54">
        <f>IF(MID(BD[[#This Row],[Suc - Tipo - Nro]],8,2)="11",LEFT(BD[[#This Row],[REGIMEN]], 1) &amp; LEFT(RIGHT(BD[[#This Row],[REGIMEN]], LEN(BD[[#This Row],[REGIMEN]]) - FIND(" ", BD[[#This Row],[REGIMEN]])), 1),"")</f>
        <v/>
      </c>
      <c r="H651" s="54">
        <f>IF(MID(BD[[#This Row],[Suc - Tipo - Nro]],8,2)="11",TRIM(RIGHT(SUBSTITUTE(BD[[#This Row],[Glosa / Proveedor]]," ",REPT(" ",LEN(BD[[#This Row],[Glosa / Proveedor]]))),LEN(BD[[#This Row],[Glosa / Proveedor]])*2)),"")</f>
        <v/>
      </c>
      <c r="I651" s="33" t="inlineStr">
        <is>
          <t>Generacion de Planilla Normal OBRERO ESTABLE</t>
        </is>
      </c>
      <c r="J651" s="35" t="n">
        <v>91</v>
      </c>
      <c r="K651" s="36">
        <f>IF('BD6'!J651=90,"AGUA",IF('BD6'!J651=91,"ALCANTARILLADO",IF('BD6'!J651=93,"ALCANTARILLADO",IF('BD6'!J651=95,"ADMIN",IF('BD6'!J651=96,"COMERCIAL","G_Finan")))))</f>
        <v/>
      </c>
      <c r="L651" s="40" t="n">
        <v>100</v>
      </c>
      <c r="M651" s="40" t="n"/>
      <c r="N651" s="51" t="n"/>
      <c r="O651" s="51" t="n"/>
    </row>
    <row r="652">
      <c r="A652" s="10">
        <f>IFERROR(VLOOKUP(BD[[#This Row],[BK]],DICT[[EEFF]:[Ppto]],2,FALSE),"No Encontrado")</f>
        <v/>
      </c>
      <c r="B652" s="54">
        <f>MID(BD[[#This Row],[SUC]],2,1)&amp;"-"&amp;BD[[#This Row],[CC]]&amp;"-"&amp;BD[[#This Row],[REGI_RES]]&amp;"-"&amp;MID(BD[[#This Row],[CTA]],1,9)</f>
        <v/>
      </c>
      <c r="C652" t="inlineStr">
        <is>
          <t>621120004 - JORNAL BASICO-LAUDO 2023</t>
        </is>
      </c>
      <c r="D652" s="54">
        <f>TRIM(MID('BD6'!E652,3,2))</f>
        <v/>
      </c>
      <c r="E652" s="33" t="inlineStr">
        <is>
          <t xml:space="preserve">  06 - 11 - 3</t>
        </is>
      </c>
      <c r="F652" s="34" t="n">
        <v>45919</v>
      </c>
      <c r="G652" s="54">
        <f>IF(MID(BD[[#This Row],[Suc - Tipo - Nro]],8,2)="11",LEFT(BD[[#This Row],[REGIMEN]], 1) &amp; LEFT(RIGHT(BD[[#This Row],[REGIMEN]], LEN(BD[[#This Row],[REGIMEN]]) - FIND(" ", BD[[#This Row],[REGIMEN]])), 1),"")</f>
        <v/>
      </c>
      <c r="H652" s="54">
        <f>IF(MID(BD[[#This Row],[Suc - Tipo - Nro]],8,2)="11",TRIM(RIGHT(SUBSTITUTE(BD[[#This Row],[Glosa / Proveedor]]," ",REPT(" ",LEN(BD[[#This Row],[Glosa / Proveedor]]))),LEN(BD[[#This Row],[Glosa / Proveedor]])*2)),"")</f>
        <v/>
      </c>
      <c r="I652" s="33" t="inlineStr">
        <is>
          <t>Generacion de Planilla Normal OBRERO ESTABLE</t>
        </is>
      </c>
      <c r="J652" s="35" t="n">
        <v>90</v>
      </c>
      <c r="K652" s="36">
        <f>IF('BD6'!J652=90,"AGUA",IF('BD6'!J652=91,"ALCANTARILLADO",IF('BD6'!J652=93,"ALCANTARILLADO",IF('BD6'!J652=95,"ADMIN",IF('BD6'!J652=96,"COMERCIAL","G_Finan")))))</f>
        <v/>
      </c>
      <c r="L652" s="40" t="n">
        <v>100</v>
      </c>
      <c r="M652" s="37" t="n"/>
      <c r="N652" s="51" t="n"/>
      <c r="O652" s="51" t="n"/>
    </row>
    <row r="653">
      <c r="A653" s="39">
        <f>IFERROR(VLOOKUP(BD[[#This Row],[BK]],DICT[[EEFF]:[Ppto]],2,FALSE),"No Encontrado")</f>
        <v/>
      </c>
      <c r="B653">
        <f>MID(BD[[#This Row],[SUC]],2,1)&amp;"-"&amp;BD[[#This Row],[CC]]&amp;"-"&amp;BD[[#This Row],[REGI_RES]]&amp;"-"&amp;MID(BD[[#This Row],[CTA]],1,9)</f>
        <v/>
      </c>
      <c r="C653" t="inlineStr">
        <is>
          <t>621120004 - JORNAL BASICO-LAUDO 2023</t>
        </is>
      </c>
      <c r="D653">
        <f>TRIM(MID('BD6'!E653,3,2))</f>
        <v/>
      </c>
      <c r="E653" s="33" t="inlineStr">
        <is>
          <t xml:space="preserve">  08 - 11 - 2</t>
        </is>
      </c>
      <c r="F653" s="34" t="n">
        <v>45919</v>
      </c>
      <c r="G653">
        <f>IF(MID(BD[[#This Row],[Suc - Tipo - Nro]],8,2)="11",LEFT(BD[[#This Row],[REGIMEN]], 1) &amp; LEFT(RIGHT(BD[[#This Row],[REGIMEN]], LEN(BD[[#This Row],[REGIMEN]]) - FIND(" ", BD[[#This Row],[REGIMEN]])), 1),"")</f>
        <v/>
      </c>
      <c r="H653">
        <f>IF(MID(BD[[#This Row],[Suc - Tipo - Nro]],8,2)="11",TRIM(RIGHT(SUBSTITUTE(BD[[#This Row],[Glosa / Proveedor]]," ",REPT(" ",LEN(BD[[#This Row],[Glosa / Proveedor]]))),LEN(BD[[#This Row],[Glosa / Proveedor]])*2)),"")</f>
        <v/>
      </c>
      <c r="I653" s="33" t="inlineStr">
        <is>
          <t>Generacion de Planilla Normal OBRERO CONTRATADO</t>
        </is>
      </c>
      <c r="J653" s="35" t="n">
        <v>90</v>
      </c>
      <c r="K653" s="22">
        <f>IF('BD6'!J653=90,"AGUA",IF('BD6'!J653=91,"ALCANTARILLADO",IF('BD6'!J653=93,"ALCANTARILLADO",IF('BD6'!J653=95,"ADMIN",IF('BD6'!J653=96,"COMERCIAL","G_Finan")))))</f>
        <v/>
      </c>
      <c r="L653" s="49" t="n">
        <v>100</v>
      </c>
      <c r="M653" s="37" t="n"/>
      <c r="N653" s="51" t="n"/>
      <c r="O653" s="51" t="n"/>
    </row>
    <row r="654">
      <c r="A654" s="10">
        <f>IFERROR(VLOOKUP(BD[[#This Row],[BK]],DICT[[EEFF]:[Ppto]],2,FALSE),"No Encontrado")</f>
        <v/>
      </c>
      <c r="B654" s="54">
        <f>MID(BD[[#This Row],[SUC]],2,1)&amp;"-"&amp;BD[[#This Row],[CC]]&amp;"-"&amp;BD[[#This Row],[REGI_RES]]&amp;"-"&amp;MID(BD[[#This Row],[CTA]],1,9)</f>
        <v/>
      </c>
      <c r="C654" t="inlineStr">
        <is>
          <t>621120004 - JORNAL BASICO-LAUDO 2023</t>
        </is>
      </c>
      <c r="D654" s="54">
        <f>TRIM(MID('BD6'!E654,3,2))</f>
        <v/>
      </c>
      <c r="E654" s="33" t="inlineStr">
        <is>
          <t xml:space="preserve">  08 - 11 - 2</t>
        </is>
      </c>
      <c r="F654" s="34" t="n">
        <v>45919</v>
      </c>
      <c r="G654" s="54">
        <f>IF(MID(BD[[#This Row],[Suc - Tipo - Nro]],8,2)="11",LEFT(BD[[#This Row],[REGIMEN]], 1) &amp; LEFT(RIGHT(BD[[#This Row],[REGIMEN]], LEN(BD[[#This Row],[REGIMEN]]) - FIND(" ", BD[[#This Row],[REGIMEN]])), 1),"")</f>
        <v/>
      </c>
      <c r="H654" s="54">
        <f>IF(MID(BD[[#This Row],[Suc - Tipo - Nro]],8,2)="11",TRIM(RIGHT(SUBSTITUTE(BD[[#This Row],[Glosa / Proveedor]]," ",REPT(" ",LEN(BD[[#This Row],[Glosa / Proveedor]]))),LEN(BD[[#This Row],[Glosa / Proveedor]])*2)),"")</f>
        <v/>
      </c>
      <c r="I654" s="33" t="inlineStr">
        <is>
          <t>Generacion de Planilla Normal OBRERO CONTRATADO</t>
        </is>
      </c>
      <c r="J654" s="35" t="n">
        <v>90</v>
      </c>
      <c r="K654" s="36">
        <f>IF('BD6'!J654=90,"AGUA",IF('BD6'!J654=91,"ALCANTARILLADO",IF('BD6'!J654=93,"ALCANTARILLADO",IF('BD6'!J654=95,"ADMIN",IF('BD6'!J654=96,"COMERCIAL","G_Finan")))))</f>
        <v/>
      </c>
      <c r="L654" s="40" t="n">
        <v>100</v>
      </c>
      <c r="M654" s="37" t="n"/>
      <c r="N654" s="51" t="n"/>
      <c r="O654" s="51" t="n"/>
    </row>
    <row r="655">
      <c r="A655" s="42">
        <f>IFERROR(VLOOKUP(BD[[#This Row],[BK]],DICT[[EEFF]:[Ppto]],2,FALSE),"No Encontrado")</f>
        <v/>
      </c>
      <c r="B655">
        <f>MID(BD[[#This Row],[SUC]],2,1)&amp;"-"&amp;BD[[#This Row],[CC]]&amp;"-"&amp;BD[[#This Row],[REGI_RES]]&amp;"-"&amp;MID(BD[[#This Row],[CTA]],1,9)</f>
        <v/>
      </c>
      <c r="C655" t="inlineStr">
        <is>
          <t>621120004 - JORNAL BASICO-LAUDO 2023</t>
        </is>
      </c>
      <c r="D655">
        <f>TRIM(MID('BD6'!E655,3,2))</f>
        <v/>
      </c>
      <c r="E655" s="33" t="inlineStr">
        <is>
          <t xml:space="preserve">  08 - 11 - 3</t>
        </is>
      </c>
      <c r="F655" s="32" t="n">
        <v>45919</v>
      </c>
      <c r="G655">
        <f>IF(MID(BD[[#This Row],[Suc - Tipo - Nro]],8,2)="11",LEFT(BD[[#This Row],[REGIMEN]], 1) &amp; LEFT(RIGHT(BD[[#This Row],[REGIMEN]], LEN(BD[[#This Row],[REGIMEN]]) - FIND(" ", BD[[#This Row],[REGIMEN]])), 1),"")</f>
        <v/>
      </c>
      <c r="H655">
        <f>IF(MID(BD[[#This Row],[Suc - Tipo - Nro]],8,2)="11",TRIM(RIGHT(SUBSTITUTE(BD[[#This Row],[Glosa / Proveedor]]," ",REPT(" ",LEN(BD[[#This Row],[Glosa / Proveedor]]))),LEN(BD[[#This Row],[Glosa / Proveedor]])*2)),"")</f>
        <v/>
      </c>
      <c r="I655" s="31" t="inlineStr">
        <is>
          <t>Generacion de Planilla Normal OBRERO ESTABLE</t>
        </is>
      </c>
      <c r="J655" s="38" t="n">
        <v>90</v>
      </c>
      <c r="K655" s="22">
        <f>IF('BD6'!J655=90,"AGUA",IF('BD6'!J655=91,"ALCANTARILLADO",IF('BD6'!J655=93,"ALCANTARILLADO",IF('BD6'!J655=95,"ADMIN",IF('BD6'!J655=96,"COMERCIAL","G_Finan")))))</f>
        <v/>
      </c>
      <c r="L655" s="49" t="n">
        <v>200</v>
      </c>
      <c r="M655" s="37" t="n"/>
      <c r="N655" s="51" t="n"/>
      <c r="O655" s="51" t="n"/>
    </row>
    <row r="656">
      <c r="A656" s="10">
        <f>IFERROR(VLOOKUP(BD[[#This Row],[BK]],DICT[[EEFF]:[Ppto]],2,FALSE),"No Encontrado")</f>
        <v/>
      </c>
      <c r="B656" s="54">
        <f>MID(BD[[#This Row],[SUC]],2,1)&amp;"-"&amp;BD[[#This Row],[CC]]&amp;"-"&amp;BD[[#This Row],[REGI_RES]]&amp;"-"&amp;MID(BD[[#This Row],[CTA]],1,9)</f>
        <v/>
      </c>
      <c r="C656" t="inlineStr">
        <is>
          <t>621120004 - JORNAL BASICO-LAUDO 2023</t>
        </is>
      </c>
      <c r="D656" s="54">
        <f>TRIM(MID('BD6'!E656,3,2))</f>
        <v/>
      </c>
      <c r="E656" s="33" t="inlineStr">
        <is>
          <t xml:space="preserve">  08 - 11 - 3</t>
        </is>
      </c>
      <c r="F656" s="34" t="n">
        <v>45919</v>
      </c>
      <c r="G656" s="54">
        <f>IF(MID(BD[[#This Row],[Suc - Tipo - Nro]],8,2)="11",LEFT(BD[[#This Row],[REGIMEN]], 1) &amp; LEFT(RIGHT(BD[[#This Row],[REGIMEN]], LEN(BD[[#This Row],[REGIMEN]]) - FIND(" ", BD[[#This Row],[REGIMEN]])), 1),"")</f>
        <v/>
      </c>
      <c r="H656" s="54">
        <f>IF(MID(BD[[#This Row],[Suc - Tipo - Nro]],8,2)="11",TRIM(RIGHT(SUBSTITUTE(BD[[#This Row],[Glosa / Proveedor]]," ",REPT(" ",LEN(BD[[#This Row],[Glosa / Proveedor]]))),LEN(BD[[#This Row],[Glosa / Proveedor]])*2)),"")</f>
        <v/>
      </c>
      <c r="I656" s="33" t="inlineStr">
        <is>
          <t>Generacion de Planilla Normal OBRERO ESTABLE</t>
        </is>
      </c>
      <c r="J656" s="35" t="n">
        <v>90</v>
      </c>
      <c r="K656" s="36">
        <f>IF('BD6'!J656=90,"AGUA",IF('BD6'!J656=91,"ALCANTARILLADO",IF('BD6'!J656=93,"ALCANTARILLADO",IF('BD6'!J656=95,"ADMIN",IF('BD6'!J656=96,"COMERCIAL","G_Finan")))))</f>
        <v/>
      </c>
      <c r="L656" s="40" t="n">
        <v>200</v>
      </c>
      <c r="M656" s="37" t="n"/>
      <c r="N656" s="51" t="n"/>
      <c r="O656" s="51" t="n"/>
    </row>
    <row r="657">
      <c r="A657">
        <f>IFERROR(VLOOKUP(BD[[#This Row],[BK]],DICT[[EEFF]:[Ppto]],2,FALSE),"No Encontrado")</f>
        <v/>
      </c>
      <c r="B657">
        <f>MID(BD[[#This Row],[SUC]],2,1)&amp;"-"&amp;BD[[#This Row],[CC]]&amp;"-"&amp;BD[[#This Row],[REGI_RES]]&amp;"-"&amp;MID(BD[[#This Row],[CTA]],1,9)</f>
        <v/>
      </c>
      <c r="C657" t="inlineStr">
        <is>
          <t>621120004 - JORNAL BASICO-LAUDO 2023</t>
        </is>
      </c>
      <c r="D657">
        <f>TRIM(MID('BD6'!E657,3,2))</f>
        <v/>
      </c>
      <c r="E657" s="33" t="inlineStr">
        <is>
          <t xml:space="preserve">  09 - 11 - 3</t>
        </is>
      </c>
      <c r="F657" s="32" t="n">
        <v>45919</v>
      </c>
      <c r="G657">
        <f>IF(MID(BD[[#This Row],[Suc - Tipo - Nro]],8,2)="11",LEFT(BD[[#This Row],[REGIMEN]], 1) &amp; LEFT(RIGHT(BD[[#This Row],[REGIMEN]], LEN(BD[[#This Row],[REGIMEN]]) - FIND(" ", BD[[#This Row],[REGIMEN]])), 1),"")</f>
        <v/>
      </c>
      <c r="H657">
        <f>IF(MID(BD[[#This Row],[Suc - Tipo - Nro]],8,2)="11",TRIM(RIGHT(SUBSTITUTE(BD[[#This Row],[Glosa / Proveedor]]," ",REPT(" ",LEN(BD[[#This Row],[Glosa / Proveedor]]))),LEN(BD[[#This Row],[Glosa / Proveedor]])*2)),"")</f>
        <v/>
      </c>
      <c r="I657" s="31" t="inlineStr">
        <is>
          <t>Generacion de Planilla Normal OBRERO ESTABLE</t>
        </is>
      </c>
      <c r="J657" s="38" t="n">
        <v>91</v>
      </c>
      <c r="K657" s="22">
        <f>IF('BD6'!J657=90,"AGUA",IF('BD6'!J657=91,"ALCANTARILLADO",IF('BD6'!J657=93,"ALCANTARILLADO",IF('BD6'!J657=95,"ADMIN",IF('BD6'!J657=96,"COMERCIAL","G_Finan")))))</f>
        <v/>
      </c>
      <c r="L657" s="49" t="n">
        <v>200</v>
      </c>
      <c r="M657" s="37" t="n"/>
      <c r="N657" s="51" t="n"/>
      <c r="O657" s="51" t="n"/>
    </row>
    <row r="658">
      <c r="A658">
        <f>IFERROR(VLOOKUP(BD[[#This Row],[BK]],DICT[[EEFF]:[Ppto]],2,FALSE),"No Encontrado")</f>
        <v/>
      </c>
      <c r="B658">
        <f>MID(BD[[#This Row],[SUC]],2,1)&amp;"-"&amp;BD[[#This Row],[CC]]&amp;"-"&amp;BD[[#This Row],[REGI_RES]]&amp;"-"&amp;MID(BD[[#This Row],[CTA]],1,9)</f>
        <v/>
      </c>
      <c r="C658" t="inlineStr">
        <is>
          <t>621120004 - JORNAL BASICO-LAUDO 2023</t>
        </is>
      </c>
      <c r="D658">
        <f>TRIM(MID('BD6'!E658,3,2))</f>
        <v/>
      </c>
      <c r="E658" s="33" t="inlineStr">
        <is>
          <t xml:space="preserve">  09 - 11 - 3</t>
        </is>
      </c>
      <c r="F658" s="32" t="n">
        <v>45919</v>
      </c>
      <c r="G658">
        <f>IF(MID(BD[[#This Row],[Suc - Tipo - Nro]],8,2)="11",LEFT(BD[[#This Row],[REGIMEN]], 1) &amp; LEFT(RIGHT(BD[[#This Row],[REGIMEN]], LEN(BD[[#This Row],[REGIMEN]]) - FIND(" ", BD[[#This Row],[REGIMEN]])), 1),"")</f>
        <v/>
      </c>
      <c r="H658">
        <f>IF(MID(BD[[#This Row],[Suc - Tipo - Nro]],8,2)="11",TRIM(RIGHT(SUBSTITUTE(BD[[#This Row],[Glosa / Proveedor]]," ",REPT(" ",LEN(BD[[#This Row],[Glosa / Proveedor]]))),LEN(BD[[#This Row],[Glosa / Proveedor]])*2)),"")</f>
        <v/>
      </c>
      <c r="I658" s="31" t="inlineStr">
        <is>
          <t>Generacion de Planilla Normal OBRERO ESTABLE</t>
        </is>
      </c>
      <c r="J658" s="38" t="n">
        <v>91</v>
      </c>
      <c r="K658" s="22">
        <f>IF('BD6'!J658=90,"AGUA",IF('BD6'!J658=91,"ALCANTARILLADO",IF('BD6'!J658=93,"ALCANTARILLADO",IF('BD6'!J658=95,"ADMIN",IF('BD6'!J658=96,"COMERCIAL","G_Finan")))))</f>
        <v/>
      </c>
      <c r="L658" s="49" t="n">
        <v>100</v>
      </c>
      <c r="M658" s="37" t="n"/>
      <c r="N658" s="51" t="n"/>
      <c r="O658" s="51" t="n"/>
    </row>
    <row r="659">
      <c r="A659">
        <f>IFERROR(VLOOKUP(BD[[#This Row],[BK]],DICT[[EEFF]:[Ppto]],2,FALSE),"No Encontrado")</f>
        <v/>
      </c>
      <c r="B659">
        <f>MID(BD[[#This Row],[SUC]],2,1)&amp;"-"&amp;BD[[#This Row],[CC]]&amp;"-"&amp;BD[[#This Row],[REGI_RES]]&amp;"-"&amp;MID(BD[[#This Row],[CTA]],1,9)</f>
        <v/>
      </c>
      <c r="C659" t="inlineStr">
        <is>
          <t>621120004 - JORNAL BASICO-LAUDO 2023</t>
        </is>
      </c>
      <c r="D659">
        <f>TRIM(MID('BD6'!E659,3,2))</f>
        <v/>
      </c>
      <c r="E659" s="33" t="inlineStr">
        <is>
          <t xml:space="preserve">  09 - 11 - 3</t>
        </is>
      </c>
      <c r="F659" s="32" t="n">
        <v>45919</v>
      </c>
      <c r="G659">
        <f>IF(MID(BD[[#This Row],[Suc - Tipo - Nro]],8,2)="11",LEFT(BD[[#This Row],[REGIMEN]], 1) &amp; LEFT(RIGHT(BD[[#This Row],[REGIMEN]], LEN(BD[[#This Row],[REGIMEN]]) - FIND(" ", BD[[#This Row],[REGIMEN]])), 1),"")</f>
        <v/>
      </c>
      <c r="H659">
        <f>IF(MID(BD[[#This Row],[Suc - Tipo - Nro]],8,2)="11",TRIM(RIGHT(SUBSTITUTE(BD[[#This Row],[Glosa / Proveedor]]," ",REPT(" ",LEN(BD[[#This Row],[Glosa / Proveedor]]))),LEN(BD[[#This Row],[Glosa / Proveedor]])*2)),"")</f>
        <v/>
      </c>
      <c r="I659" s="31" t="inlineStr">
        <is>
          <t>Generacion de Planilla Normal OBRERO ESTABLE</t>
        </is>
      </c>
      <c r="J659" s="38" t="n">
        <v>90</v>
      </c>
      <c r="K659" s="22">
        <f>IF('BD6'!J659=90,"AGUA",IF('BD6'!J659=91,"ALCANTARILLADO",IF('BD6'!J659=93,"ALCANTARILLADO",IF('BD6'!J659=95,"ADMIN",IF('BD6'!J659=96,"COMERCIAL","G_Finan")))))</f>
        <v/>
      </c>
      <c r="L659" s="49" t="n">
        <v>200</v>
      </c>
      <c r="M659" s="37" t="n"/>
      <c r="N659" s="51" t="n"/>
      <c r="O659" s="51" t="n"/>
    </row>
    <row r="660">
      <c r="A660" s="39">
        <f>IFERROR(VLOOKUP(BD[[#This Row],[BK]],DICT[[EEFF]:[Ppto]],2,FALSE),"No Encontrado")</f>
        <v/>
      </c>
      <c r="B660">
        <f>MID(BD[[#This Row],[SUC]],2,1)&amp;"-"&amp;BD[[#This Row],[CC]]&amp;"-"&amp;BD[[#This Row],[REGI_RES]]&amp;"-"&amp;MID(BD[[#This Row],[CTA]],1,9)</f>
        <v/>
      </c>
      <c r="C660" t="inlineStr">
        <is>
          <t>621120004 - JORNAL BASICO-LAUDO 2023</t>
        </is>
      </c>
      <c r="D660">
        <f>TRIM(MID('BD6'!E660,3,2))</f>
        <v/>
      </c>
      <c r="E660" s="33" t="inlineStr">
        <is>
          <t xml:space="preserve">  09 - 11 - 3</t>
        </is>
      </c>
      <c r="F660" s="34" t="n">
        <v>45919</v>
      </c>
      <c r="G660">
        <f>IF(MID(BD[[#This Row],[Suc - Tipo - Nro]],8,2)="11",LEFT(BD[[#This Row],[REGIMEN]], 1) &amp; LEFT(RIGHT(BD[[#This Row],[REGIMEN]], LEN(BD[[#This Row],[REGIMEN]]) - FIND(" ", BD[[#This Row],[REGIMEN]])), 1),"")</f>
        <v/>
      </c>
      <c r="H660">
        <f>IF(MID(BD[[#This Row],[Suc - Tipo - Nro]],8,2)="11",TRIM(RIGHT(SUBSTITUTE(BD[[#This Row],[Glosa / Proveedor]]," ",REPT(" ",LEN(BD[[#This Row],[Glosa / Proveedor]]))),LEN(BD[[#This Row],[Glosa / Proveedor]])*2)),"")</f>
        <v/>
      </c>
      <c r="I660" s="33" t="inlineStr">
        <is>
          <t>Generacion de Planilla Normal OBRERO ESTABLE</t>
        </is>
      </c>
      <c r="J660" s="35" t="n">
        <v>90</v>
      </c>
      <c r="K660" s="22">
        <f>IF('BD6'!J660=90,"AGUA",IF('BD6'!J660=91,"ALCANTARILLADO",IF('BD6'!J660=93,"ALCANTARILLADO",IF('BD6'!J660=95,"ADMIN",IF('BD6'!J660=96,"COMERCIAL","G_Finan")))))</f>
        <v/>
      </c>
      <c r="L660" s="49" t="n">
        <v>200</v>
      </c>
      <c r="M660" s="37" t="n"/>
      <c r="N660" s="51" t="n"/>
      <c r="O660" s="51" t="n"/>
    </row>
    <row r="661">
      <c r="A661" s="10">
        <f>IFERROR(VLOOKUP(BD[[#This Row],[BK]],DICT[[EEFF]:[Ppto]],2,FALSE),"No Encontrado")</f>
        <v/>
      </c>
      <c r="B661" s="54">
        <f>MID(BD[[#This Row],[SUC]],2,1)&amp;"-"&amp;BD[[#This Row],[CC]]&amp;"-"&amp;BD[[#This Row],[REGI_RES]]&amp;"-"&amp;MID(BD[[#This Row],[CTA]],1,9)</f>
        <v/>
      </c>
      <c r="C661" t="inlineStr">
        <is>
          <t>621120004 - JORNAL BASICO-LAUDO 2023</t>
        </is>
      </c>
      <c r="D661" s="54">
        <f>TRIM(MID('BD6'!E661,3,2))</f>
        <v/>
      </c>
      <c r="E661" s="33" t="inlineStr">
        <is>
          <t xml:space="preserve">  09 - 11 - 3</t>
        </is>
      </c>
      <c r="F661" s="34" t="n">
        <v>45919</v>
      </c>
      <c r="G661" s="54">
        <f>IF(MID(BD[[#This Row],[Suc - Tipo - Nro]],8,2)="11",LEFT(BD[[#This Row],[REGIMEN]], 1) &amp; LEFT(RIGHT(BD[[#This Row],[REGIMEN]], LEN(BD[[#This Row],[REGIMEN]]) - FIND(" ", BD[[#This Row],[REGIMEN]])), 1),"")</f>
        <v/>
      </c>
      <c r="H661" s="54">
        <f>IF(MID(BD[[#This Row],[Suc - Tipo - Nro]],8,2)="11",TRIM(RIGHT(SUBSTITUTE(BD[[#This Row],[Glosa / Proveedor]]," ",REPT(" ",LEN(BD[[#This Row],[Glosa / Proveedor]]))),LEN(BD[[#This Row],[Glosa / Proveedor]])*2)),"")</f>
        <v/>
      </c>
      <c r="I661" s="33" t="inlineStr">
        <is>
          <t>Generacion de Planilla Normal OBRERO ESTABLE</t>
        </is>
      </c>
      <c r="J661" s="35" t="n">
        <v>90</v>
      </c>
      <c r="K661" s="36">
        <f>IF('BD6'!J661=90,"AGUA",IF('BD6'!J661=91,"ALCANTARILLADO",IF('BD6'!J661=93,"ALCANTARILLADO",IF('BD6'!J661=95,"ADMIN",IF('BD6'!J661=96,"COMERCIAL","G_Finan")))))</f>
        <v/>
      </c>
      <c r="L661" s="40" t="n">
        <v>100</v>
      </c>
      <c r="M661" s="37" t="n"/>
      <c r="N661" s="51" t="n"/>
      <c r="O661" s="51" t="n"/>
    </row>
    <row r="662">
      <c r="A662" s="10">
        <f>IFERROR(VLOOKUP(BD[[#This Row],[BK]],DICT[[EEFF]:[Ppto]],2,FALSE),"No Encontrado")</f>
        <v/>
      </c>
      <c r="B662" s="54">
        <f>MID(BD[[#This Row],[SUC]],2,1)&amp;"-"&amp;BD[[#This Row],[CC]]&amp;"-"&amp;BD[[#This Row],[REGI_RES]]&amp;"-"&amp;MID(BD[[#This Row],[CTA]],1,9)</f>
        <v/>
      </c>
      <c r="C662" t="inlineStr">
        <is>
          <t>621120004 - JORNAL BASICO-LAUDO 2023</t>
        </is>
      </c>
      <c r="D662" s="54">
        <f>TRIM(MID('BD6'!E662,3,2))</f>
        <v/>
      </c>
      <c r="E662" s="33" t="inlineStr">
        <is>
          <t xml:space="preserve">  09 - 11 - 3</t>
        </is>
      </c>
      <c r="F662" s="34" t="n">
        <v>45919</v>
      </c>
      <c r="G662" s="54">
        <f>IF(MID(BD[[#This Row],[Suc - Tipo - Nro]],8,2)="11",LEFT(BD[[#This Row],[REGIMEN]], 1) &amp; LEFT(RIGHT(BD[[#This Row],[REGIMEN]], LEN(BD[[#This Row],[REGIMEN]]) - FIND(" ", BD[[#This Row],[REGIMEN]])), 1),"")</f>
        <v/>
      </c>
      <c r="H662" s="54">
        <f>IF(MID(BD[[#This Row],[Suc - Tipo - Nro]],8,2)="11",TRIM(RIGHT(SUBSTITUTE(BD[[#This Row],[Glosa / Proveedor]]," ",REPT(" ",LEN(BD[[#This Row],[Glosa / Proveedor]]))),LEN(BD[[#This Row],[Glosa / Proveedor]])*2)),"")</f>
        <v/>
      </c>
      <c r="I662" s="33" t="inlineStr">
        <is>
          <t>Generacion de Planilla Normal OBRERO ESTABLE</t>
        </is>
      </c>
      <c r="J662" s="35" t="n">
        <v>90</v>
      </c>
      <c r="K662" s="36">
        <f>IF('BD6'!J662=90,"AGUA",IF('BD6'!J662=91,"ALCANTARILLADO",IF('BD6'!J662=93,"ALCANTARILLADO",IF('BD6'!J662=95,"ADMIN",IF('BD6'!J662=96,"COMERCIAL","G_Finan")))))</f>
        <v/>
      </c>
      <c r="L662" s="40" t="n">
        <v>100</v>
      </c>
      <c r="M662" s="37" t="n"/>
      <c r="N662" s="51" t="n"/>
      <c r="O662" s="51" t="n"/>
    </row>
    <row r="663">
      <c r="A663" s="10">
        <f>IFERROR(VLOOKUP(BD[[#This Row],[BK]],DICT[[EEFF]:[Ppto]],2,FALSE),"No Encontrado")</f>
        <v/>
      </c>
      <c r="B663" s="54">
        <f>MID(BD[[#This Row],[SUC]],2,1)&amp;"-"&amp;BD[[#This Row],[CC]]&amp;"-"&amp;BD[[#This Row],[REGI_RES]]&amp;"-"&amp;MID(BD[[#This Row],[CTA]],1,9)</f>
        <v/>
      </c>
      <c r="C663" t="inlineStr">
        <is>
          <t>621510000 - VACACIONES EMPLEADOS</t>
        </is>
      </c>
      <c r="D663" s="54">
        <f>TRIM(MID('BD6'!E663,3,2))</f>
        <v/>
      </c>
      <c r="E663" s="33" t="inlineStr">
        <is>
          <t xml:space="preserve">  01 - 11 - 5</t>
        </is>
      </c>
      <c r="F663" s="34" t="n">
        <v>45919</v>
      </c>
      <c r="G663" s="54">
        <f>IF(MID(BD[[#This Row],[Suc - Tipo - Nro]],8,2)="11",LEFT(BD[[#This Row],[REGIMEN]], 1) &amp; LEFT(RIGHT(BD[[#This Row],[REGIMEN]], LEN(BD[[#This Row],[REGIMEN]]) - FIND(" ", BD[[#This Row],[REGIMEN]])), 1),"")</f>
        <v/>
      </c>
      <c r="H663" s="54">
        <f>IF(MID(BD[[#This Row],[Suc - Tipo - Nro]],8,2)="11",TRIM(RIGHT(SUBSTITUTE(BD[[#This Row],[Glosa / Proveedor]]," ",REPT(" ",LEN(BD[[#This Row],[Glosa / Proveedor]]))),LEN(BD[[#This Row],[Glosa / Proveedor]])*2)),"")</f>
        <v/>
      </c>
      <c r="I663" s="33" t="inlineStr">
        <is>
          <t>Generacion de Planilla Vacaciones EMPLEADO CONTRATADO</t>
        </is>
      </c>
      <c r="J663" s="35" t="n">
        <v>95</v>
      </c>
      <c r="K663" s="36">
        <f>IF('BD6'!J663=90,"AGUA",IF('BD6'!J663=91,"ALCANTARILLADO",IF('BD6'!J663=93,"ALCANTARILLADO",IF('BD6'!J663=95,"ADMIN",IF('BD6'!J663=96,"COMERCIAL","G_Finan")))))</f>
        <v/>
      </c>
      <c r="L663" s="40" t="n">
        <v>369</v>
      </c>
      <c r="M663" s="37" t="n"/>
      <c r="N663" s="51" t="n"/>
      <c r="O663" s="51" t="n"/>
    </row>
    <row r="664">
      <c r="A664" s="42">
        <f>IFERROR(VLOOKUP(BD[[#This Row],[BK]],DICT[[EEFF]:[Ppto]],2,FALSE),"No Encontrado")</f>
        <v/>
      </c>
      <c r="B664">
        <f>MID(BD[[#This Row],[SUC]],2,1)&amp;"-"&amp;BD[[#This Row],[CC]]&amp;"-"&amp;BD[[#This Row],[REGI_RES]]&amp;"-"&amp;MID(BD[[#This Row],[CTA]],1,9)</f>
        <v/>
      </c>
      <c r="C664" t="inlineStr">
        <is>
          <t>621510000 - VACACIONES EMPLEADOS</t>
        </is>
      </c>
      <c r="D664">
        <f>TRIM(MID('BD6'!E664,3,2))</f>
        <v/>
      </c>
      <c r="E664" s="33" t="inlineStr">
        <is>
          <t xml:space="preserve">  01 - 11 - 5</t>
        </is>
      </c>
      <c r="F664" s="32" t="n">
        <v>45919</v>
      </c>
      <c r="G664">
        <f>IF(MID(BD[[#This Row],[Suc - Tipo - Nro]],8,2)="11",LEFT(BD[[#This Row],[REGIMEN]], 1) &amp; LEFT(RIGHT(BD[[#This Row],[REGIMEN]], LEN(BD[[#This Row],[REGIMEN]]) - FIND(" ", BD[[#This Row],[REGIMEN]])), 1),"")</f>
        <v/>
      </c>
      <c r="H664">
        <f>IF(MID(BD[[#This Row],[Suc - Tipo - Nro]],8,2)="11",TRIM(RIGHT(SUBSTITUTE(BD[[#This Row],[Glosa / Proveedor]]," ",REPT(" ",LEN(BD[[#This Row],[Glosa / Proveedor]]))),LEN(BD[[#This Row],[Glosa / Proveedor]])*2)),"")</f>
        <v/>
      </c>
      <c r="I664" s="31" t="inlineStr">
        <is>
          <t>Generacion de Planilla Vacaciones EMPLEADO CONTRATADO</t>
        </is>
      </c>
      <c r="J664" s="38" t="n">
        <v>96</v>
      </c>
      <c r="K664" s="22">
        <f>IF('BD6'!J664=90,"AGUA",IF('BD6'!J664=91,"ALCANTARILLADO",IF('BD6'!J664=93,"ALCANTARILLADO",IF('BD6'!J664=95,"ADMIN",IF('BD6'!J664=96,"COMERCIAL","G_Finan")))))</f>
        <v/>
      </c>
      <c r="L664" s="49" t="n">
        <v>209.1</v>
      </c>
      <c r="M664" s="37" t="n"/>
      <c r="N664" s="51" t="n"/>
      <c r="O664" s="51" t="n"/>
    </row>
    <row r="665">
      <c r="A665" s="10">
        <f>IFERROR(VLOOKUP(BD[[#This Row],[BK]],DICT[[EEFF]:[Ppto]],2,FALSE),"No Encontrado")</f>
        <v/>
      </c>
      <c r="B665" s="54">
        <f>MID(BD[[#This Row],[SUC]],2,1)&amp;"-"&amp;BD[[#This Row],[CC]]&amp;"-"&amp;BD[[#This Row],[REGI_RES]]&amp;"-"&amp;MID(BD[[#This Row],[CTA]],1,9)</f>
        <v/>
      </c>
      <c r="C665" t="inlineStr">
        <is>
          <t>621510000 - VACACIONES EMPLEADOS</t>
        </is>
      </c>
      <c r="D665" s="54">
        <f>TRIM(MID('BD6'!E665,3,2))</f>
        <v/>
      </c>
      <c r="E665" s="33" t="inlineStr">
        <is>
          <t xml:space="preserve">  01 - 11 - 5</t>
        </is>
      </c>
      <c r="F665" s="34" t="n">
        <v>45919</v>
      </c>
      <c r="G665" s="54">
        <f>IF(MID(BD[[#This Row],[Suc - Tipo - Nro]],8,2)="11",LEFT(BD[[#This Row],[REGIMEN]], 1) &amp; LEFT(RIGHT(BD[[#This Row],[REGIMEN]], LEN(BD[[#This Row],[REGIMEN]]) - FIND(" ", BD[[#This Row],[REGIMEN]])), 1),"")</f>
        <v/>
      </c>
      <c r="H665" s="54">
        <f>IF(MID(BD[[#This Row],[Suc - Tipo - Nro]],8,2)="11",TRIM(RIGHT(SUBSTITUTE(BD[[#This Row],[Glosa / Proveedor]]," ",REPT(" ",LEN(BD[[#This Row],[Glosa / Proveedor]]))),LEN(BD[[#This Row],[Glosa / Proveedor]])*2)),"")</f>
        <v/>
      </c>
      <c r="I665" s="33" t="inlineStr">
        <is>
          <t>Generacion de Planilla Vacaciones EMPLEADO CONTRATADO</t>
        </is>
      </c>
      <c r="J665" s="35" t="n">
        <v>95</v>
      </c>
      <c r="K665" s="36">
        <f>IF('BD6'!J665=90,"AGUA",IF('BD6'!J665=91,"ALCANTARILLADO",IF('BD6'!J665=93,"ALCANTARILLADO",IF('BD6'!J665=95,"ADMIN",IF('BD6'!J665=96,"COMERCIAL","G_Finan")))))</f>
        <v/>
      </c>
      <c r="L665" s="40" t="n">
        <v>113</v>
      </c>
      <c r="M665" s="37" t="n"/>
      <c r="N665" s="51" t="n"/>
      <c r="O665" s="51" t="n"/>
    </row>
    <row r="666">
      <c r="A666" s="42">
        <f>IFERROR(VLOOKUP(BD[[#This Row],[BK]],DICT[[EEFF]:[Ppto]],2,FALSE),"No Encontrado")</f>
        <v/>
      </c>
      <c r="B666">
        <f>MID(BD[[#This Row],[SUC]],2,1)&amp;"-"&amp;BD[[#This Row],[CC]]&amp;"-"&amp;BD[[#This Row],[REGI_RES]]&amp;"-"&amp;MID(BD[[#This Row],[CTA]],1,9)</f>
        <v/>
      </c>
      <c r="C666" t="inlineStr">
        <is>
          <t>621510000 - VACACIONES EMPLEADOS</t>
        </is>
      </c>
      <c r="D666">
        <f>TRIM(MID('BD6'!E666,3,2))</f>
        <v/>
      </c>
      <c r="E666" s="33" t="inlineStr">
        <is>
          <t xml:space="preserve">  01 - 11 - 5</t>
        </is>
      </c>
      <c r="F666" s="32" t="n">
        <v>45919</v>
      </c>
      <c r="G666">
        <f>IF(MID(BD[[#This Row],[Suc - Tipo - Nro]],8,2)="11",LEFT(BD[[#This Row],[REGIMEN]], 1) &amp; LEFT(RIGHT(BD[[#This Row],[REGIMEN]], LEN(BD[[#This Row],[REGIMEN]]) - FIND(" ", BD[[#This Row],[REGIMEN]])), 1),"")</f>
        <v/>
      </c>
      <c r="H666">
        <f>IF(MID(BD[[#This Row],[Suc - Tipo - Nro]],8,2)="11",TRIM(RIGHT(SUBSTITUTE(BD[[#This Row],[Glosa / Proveedor]]," ",REPT(" ",LEN(BD[[#This Row],[Glosa / Proveedor]]))),LEN(BD[[#This Row],[Glosa / Proveedor]])*2)),"")</f>
        <v/>
      </c>
      <c r="I666" s="31" t="inlineStr">
        <is>
          <t>Generacion de Planilla Vacaciones EMPLEADO CONTRATADO</t>
        </is>
      </c>
      <c r="J666" s="38" t="n">
        <v>95</v>
      </c>
      <c r="K666" s="22">
        <f>IF('BD6'!J666=90,"AGUA",IF('BD6'!J666=91,"ALCANTARILLADO",IF('BD6'!J666=93,"ALCANTARILLADO",IF('BD6'!J666=95,"ADMIN",IF('BD6'!J666=96,"COMERCIAL","G_Finan")))))</f>
        <v/>
      </c>
      <c r="L666" s="49" t="n">
        <v>1416</v>
      </c>
      <c r="M666" s="37" t="n"/>
      <c r="N666" s="51" t="n"/>
      <c r="O666" s="51" t="n"/>
    </row>
    <row r="667">
      <c r="A667" s="42">
        <f>IFERROR(VLOOKUP(BD[[#This Row],[BK]],DICT[[EEFF]:[Ppto]],2,FALSE),"No Encontrado")</f>
        <v/>
      </c>
      <c r="B667">
        <f>MID(BD[[#This Row],[SUC]],2,1)&amp;"-"&amp;BD[[#This Row],[CC]]&amp;"-"&amp;BD[[#This Row],[REGI_RES]]&amp;"-"&amp;MID(BD[[#This Row],[CTA]],1,9)</f>
        <v/>
      </c>
      <c r="C667" t="inlineStr">
        <is>
          <t>621510000 - VACACIONES EMPLEADOS</t>
        </is>
      </c>
      <c r="D667">
        <f>TRIM(MID('BD6'!E667,3,2))</f>
        <v/>
      </c>
      <c r="E667" s="33" t="inlineStr">
        <is>
          <t xml:space="preserve">  01 - 11 - 5</t>
        </is>
      </c>
      <c r="F667" s="32" t="n">
        <v>45919</v>
      </c>
      <c r="G667">
        <f>IF(MID(BD[[#This Row],[Suc - Tipo - Nro]],8,2)="11",LEFT(BD[[#This Row],[REGIMEN]], 1) &amp; LEFT(RIGHT(BD[[#This Row],[REGIMEN]], LEN(BD[[#This Row],[REGIMEN]]) - FIND(" ", BD[[#This Row],[REGIMEN]])), 1),"")</f>
        <v/>
      </c>
      <c r="H667">
        <f>IF(MID(BD[[#This Row],[Suc - Tipo - Nro]],8,2)="11",TRIM(RIGHT(SUBSTITUTE(BD[[#This Row],[Glosa / Proveedor]]," ",REPT(" ",LEN(BD[[#This Row],[Glosa / Proveedor]]))),LEN(BD[[#This Row],[Glosa / Proveedor]])*2)),"")</f>
        <v/>
      </c>
      <c r="I667" s="31" t="inlineStr">
        <is>
          <t>Generacion de Planilla Vacaciones EMPLEADO CONTRATADO</t>
        </is>
      </c>
      <c r="J667" s="38" t="n">
        <v>95</v>
      </c>
      <c r="K667" s="22">
        <f>IF('BD6'!J667=90,"AGUA",IF('BD6'!J667=91,"ALCANTARILLADO",IF('BD6'!J667=93,"ALCANTARILLADO",IF('BD6'!J667=95,"ADMIN",IF('BD6'!J667=96,"COMERCIAL","G_Finan")))))</f>
        <v/>
      </c>
      <c r="L667" s="49" t="n">
        <v>1416</v>
      </c>
      <c r="M667" s="37" t="n"/>
      <c r="N667" s="51" t="n"/>
      <c r="O667" s="51" t="n"/>
    </row>
    <row r="668">
      <c r="A668" s="42">
        <f>IFERROR(VLOOKUP(BD[[#This Row],[BK]],DICT[[EEFF]:[Ppto]],2,FALSE),"No Encontrado")</f>
        <v/>
      </c>
      <c r="B668">
        <f>MID(BD[[#This Row],[SUC]],2,1)&amp;"-"&amp;BD[[#This Row],[CC]]&amp;"-"&amp;BD[[#This Row],[REGI_RES]]&amp;"-"&amp;MID(BD[[#This Row],[CTA]],1,9)</f>
        <v/>
      </c>
      <c r="C668" t="inlineStr">
        <is>
          <t>621510000 - VACACIONES EMPLEADOS</t>
        </is>
      </c>
      <c r="D668">
        <f>TRIM(MID('BD6'!E668,3,2))</f>
        <v/>
      </c>
      <c r="E668" s="33" t="inlineStr">
        <is>
          <t xml:space="preserve">  01 - 11 - 5</t>
        </is>
      </c>
      <c r="F668" s="32" t="n">
        <v>45919</v>
      </c>
      <c r="G668">
        <f>IF(MID(BD[[#This Row],[Suc - Tipo - Nro]],8,2)="11",LEFT(BD[[#This Row],[REGIMEN]], 1) &amp; LEFT(RIGHT(BD[[#This Row],[REGIMEN]], LEN(BD[[#This Row],[REGIMEN]]) - FIND(" ", BD[[#This Row],[REGIMEN]])), 1),"")</f>
        <v/>
      </c>
      <c r="H668">
        <f>IF(MID(BD[[#This Row],[Suc - Tipo - Nro]],8,2)="11",TRIM(RIGHT(SUBSTITUTE(BD[[#This Row],[Glosa / Proveedor]]," ",REPT(" ",LEN(BD[[#This Row],[Glosa / Proveedor]]))),LEN(BD[[#This Row],[Glosa / Proveedor]])*2)),"")</f>
        <v/>
      </c>
      <c r="I668" s="31" t="inlineStr">
        <is>
          <t>Generacion de Planilla Vacaciones EMPLEADO CONTRATADO</t>
        </is>
      </c>
      <c r="J668" s="38" t="n">
        <v>96</v>
      </c>
      <c r="K668" s="22">
        <f>IF('BD6'!J668=90,"AGUA",IF('BD6'!J668=91,"ALCANTARILLADO",IF('BD6'!J668=93,"ALCANTARILLADO",IF('BD6'!J668=95,"ADMIN",IF('BD6'!J668=96,"COMERCIAL","G_Finan")))))</f>
        <v/>
      </c>
      <c r="L668" s="49" t="n">
        <v>802.4</v>
      </c>
      <c r="M668" s="37" t="n"/>
      <c r="N668" s="51" t="n"/>
      <c r="O668" s="51" t="n"/>
    </row>
    <row r="669">
      <c r="A669" s="42">
        <f>IFERROR(VLOOKUP(BD[[#This Row],[BK]],DICT[[EEFF]:[Ppto]],2,FALSE),"No Encontrado")</f>
        <v/>
      </c>
      <c r="B669">
        <f>MID(BD[[#This Row],[SUC]],2,1)&amp;"-"&amp;BD[[#This Row],[CC]]&amp;"-"&amp;BD[[#This Row],[REGI_RES]]&amp;"-"&amp;MID(BD[[#This Row],[CTA]],1,9)</f>
        <v/>
      </c>
      <c r="C669" t="inlineStr">
        <is>
          <t>621510000 - VACACIONES EMPLEADOS</t>
        </is>
      </c>
      <c r="D669">
        <f>TRIM(MID('BD6'!E669,3,2))</f>
        <v/>
      </c>
      <c r="E669" s="33" t="inlineStr">
        <is>
          <t xml:space="preserve">  01 - 11 - 5</t>
        </is>
      </c>
      <c r="F669" s="32" t="n">
        <v>45919</v>
      </c>
      <c r="G669">
        <f>IF(MID(BD[[#This Row],[Suc - Tipo - Nro]],8,2)="11",LEFT(BD[[#This Row],[REGIMEN]], 1) &amp; LEFT(RIGHT(BD[[#This Row],[REGIMEN]], LEN(BD[[#This Row],[REGIMEN]]) - FIND(" ", BD[[#This Row],[REGIMEN]])), 1),"")</f>
        <v/>
      </c>
      <c r="H669">
        <f>IF(MID(BD[[#This Row],[Suc - Tipo - Nro]],8,2)="11",TRIM(RIGHT(SUBSTITUTE(BD[[#This Row],[Glosa / Proveedor]]," ",REPT(" ",LEN(BD[[#This Row],[Glosa / Proveedor]]))),LEN(BD[[#This Row],[Glosa / Proveedor]])*2)),"")</f>
        <v/>
      </c>
      <c r="I669" s="31" t="inlineStr">
        <is>
          <t>Generacion de Planilla Vacaciones EMPLEADO CONTRATADO</t>
        </is>
      </c>
      <c r="J669" s="38" t="n">
        <v>95</v>
      </c>
      <c r="K669" s="22">
        <f>IF('BD6'!J669=90,"AGUA",IF('BD6'!J669=91,"ALCANTARILLADO",IF('BD6'!J669=93,"ALCANTARILLADO",IF('BD6'!J669=95,"ADMIN",IF('BD6'!J669=96,"COMERCIAL","G_Finan")))))</f>
        <v/>
      </c>
      <c r="L669" s="49" t="n">
        <v>369</v>
      </c>
      <c r="M669" s="37" t="n"/>
      <c r="N669" s="51" t="n"/>
      <c r="O669" s="51" t="n"/>
    </row>
    <row r="670">
      <c r="A670" s="10">
        <f>IFERROR(VLOOKUP(BD[[#This Row],[BK]],DICT[[EEFF]:[Ppto]],2,FALSE),"No Encontrado")</f>
        <v/>
      </c>
      <c r="B670" s="54">
        <f>MID(BD[[#This Row],[SUC]],2,1)&amp;"-"&amp;BD[[#This Row],[CC]]&amp;"-"&amp;BD[[#This Row],[REGI_RES]]&amp;"-"&amp;MID(BD[[#This Row],[CTA]],1,9)</f>
        <v/>
      </c>
      <c r="C670" t="inlineStr">
        <is>
          <t>621510000 - VACACIONES EMPLEADOS</t>
        </is>
      </c>
      <c r="D670" s="54">
        <f>TRIM(MID('BD6'!E670,3,2))</f>
        <v/>
      </c>
      <c r="E670" s="33" t="inlineStr">
        <is>
          <t xml:space="preserve">  01 - 11 - 6</t>
        </is>
      </c>
      <c r="F670" s="34" t="n">
        <v>45919</v>
      </c>
      <c r="G670" s="54">
        <f>IF(MID(BD[[#This Row],[Suc - Tipo - Nro]],8,2)="11",LEFT(BD[[#This Row],[REGIMEN]], 1) &amp; LEFT(RIGHT(BD[[#This Row],[REGIMEN]], LEN(BD[[#This Row],[REGIMEN]]) - FIND(" ", BD[[#This Row],[REGIMEN]])), 1),"")</f>
        <v/>
      </c>
      <c r="H670" s="54">
        <f>IF(MID(BD[[#This Row],[Suc - Tipo - Nro]],8,2)="11",TRIM(RIGHT(SUBSTITUTE(BD[[#This Row],[Glosa / Proveedor]]," ",REPT(" ",LEN(BD[[#This Row],[Glosa / Proveedor]]))),LEN(BD[[#This Row],[Glosa / Proveedor]])*2)),"")</f>
        <v/>
      </c>
      <c r="I670" s="33" t="inlineStr">
        <is>
          <t>Generacion de Planilla Vacaciones EMPLEADO ESTABLE</t>
        </is>
      </c>
      <c r="J670" s="35" t="n">
        <v>95</v>
      </c>
      <c r="K670" s="36">
        <f>IF('BD6'!J670=90,"AGUA",IF('BD6'!J670=91,"ALCANTARILLADO",IF('BD6'!J670=93,"ALCANTARILLADO",IF('BD6'!J670=95,"ADMIN",IF('BD6'!J670=96,"COMERCIAL","G_Finan")))))</f>
        <v/>
      </c>
      <c r="L670" s="40" t="n">
        <v>120</v>
      </c>
      <c r="M670" s="37" t="n"/>
      <c r="N670" s="51" t="n"/>
      <c r="O670" s="51" t="n"/>
    </row>
    <row r="671">
      <c r="A671" s="42">
        <f>IFERROR(VLOOKUP(BD[[#This Row],[BK]],DICT[[EEFF]:[Ppto]],2,FALSE),"No Encontrado")</f>
        <v/>
      </c>
      <c r="B671">
        <f>MID(BD[[#This Row],[SUC]],2,1)&amp;"-"&amp;BD[[#This Row],[CC]]&amp;"-"&amp;BD[[#This Row],[REGI_RES]]&amp;"-"&amp;MID(BD[[#This Row],[CTA]],1,9)</f>
        <v/>
      </c>
      <c r="C671" t="inlineStr">
        <is>
          <t>621510000 - VACACIONES EMPLEADOS</t>
        </is>
      </c>
      <c r="D671">
        <f>TRIM(MID('BD6'!E671,3,2))</f>
        <v/>
      </c>
      <c r="E671" s="33" t="inlineStr">
        <is>
          <t xml:space="preserve">  01 - 11 - 6</t>
        </is>
      </c>
      <c r="F671" s="32" t="n">
        <v>45919</v>
      </c>
      <c r="G671">
        <f>IF(MID(BD[[#This Row],[Suc - Tipo - Nro]],8,2)="11",LEFT(BD[[#This Row],[REGIMEN]], 1) &amp; LEFT(RIGHT(BD[[#This Row],[REGIMEN]], LEN(BD[[#This Row],[REGIMEN]]) - FIND(" ", BD[[#This Row],[REGIMEN]])), 1),"")</f>
        <v/>
      </c>
      <c r="H671">
        <f>IF(MID(BD[[#This Row],[Suc - Tipo - Nro]],8,2)="11",TRIM(RIGHT(SUBSTITUTE(BD[[#This Row],[Glosa / Proveedor]]," ",REPT(" ",LEN(BD[[#This Row],[Glosa / Proveedor]]))),LEN(BD[[#This Row],[Glosa / Proveedor]])*2)),"")</f>
        <v/>
      </c>
      <c r="I671" s="31" t="inlineStr">
        <is>
          <t>Generacion de Planilla Vacaciones EMPLEADO ESTABLE</t>
        </is>
      </c>
      <c r="J671" s="38" t="n">
        <v>95</v>
      </c>
      <c r="K671" s="22">
        <f>IF('BD6'!J671=90,"AGUA",IF('BD6'!J671=91,"ALCANTARILLADO",IF('BD6'!J671=93,"ALCANTARILLADO",IF('BD6'!J671=95,"ADMIN",IF('BD6'!J671=96,"COMERCIAL","G_Finan")))))</f>
        <v/>
      </c>
      <c r="L671" s="49" t="n">
        <v>22.38</v>
      </c>
      <c r="M671" s="37" t="n"/>
      <c r="N671" s="51" t="n"/>
      <c r="O671" s="51" t="n"/>
    </row>
    <row r="672">
      <c r="A672" s="42">
        <f>IFERROR(VLOOKUP(BD[[#This Row],[BK]],DICT[[EEFF]:[Ppto]],2,FALSE),"No Encontrado")</f>
        <v/>
      </c>
      <c r="B672">
        <f>MID(BD[[#This Row],[SUC]],2,1)&amp;"-"&amp;BD[[#This Row],[CC]]&amp;"-"&amp;BD[[#This Row],[REGI_RES]]&amp;"-"&amp;MID(BD[[#This Row],[CTA]],1,9)</f>
        <v/>
      </c>
      <c r="C672" t="inlineStr">
        <is>
          <t>621510000 - VACACIONES EMPLEADOS</t>
        </is>
      </c>
      <c r="D672">
        <f>TRIM(MID('BD6'!E672,3,2))</f>
        <v/>
      </c>
      <c r="E672" s="33" t="inlineStr">
        <is>
          <t xml:space="preserve">  01 - 11 - 6</t>
        </is>
      </c>
      <c r="F672" s="32" t="n">
        <v>45919</v>
      </c>
      <c r="G672">
        <f>IF(MID(BD[[#This Row],[Suc - Tipo - Nro]],8,2)="11",LEFT(BD[[#This Row],[REGIMEN]], 1) &amp; LEFT(RIGHT(BD[[#This Row],[REGIMEN]], LEN(BD[[#This Row],[REGIMEN]]) - FIND(" ", BD[[#This Row],[REGIMEN]])), 1),"")</f>
        <v/>
      </c>
      <c r="H672">
        <f>IF(MID(BD[[#This Row],[Suc - Tipo - Nro]],8,2)="11",TRIM(RIGHT(SUBSTITUTE(BD[[#This Row],[Glosa / Proveedor]]," ",REPT(" ",LEN(BD[[#This Row],[Glosa / Proveedor]]))),LEN(BD[[#This Row],[Glosa / Proveedor]])*2)),"")</f>
        <v/>
      </c>
      <c r="I672" s="31" t="inlineStr">
        <is>
          <t>Generacion de Planilla Vacaciones EMPLEADO ESTABLE</t>
        </is>
      </c>
      <c r="J672" s="38" t="n">
        <v>95</v>
      </c>
      <c r="K672" s="22">
        <f>IF('BD6'!J672=90,"AGUA",IF('BD6'!J672=91,"ALCANTARILLADO",IF('BD6'!J672=93,"ALCANTARILLADO",IF('BD6'!J672=95,"ADMIN",IF('BD6'!J672=96,"COMERCIAL","G_Finan")))))</f>
        <v/>
      </c>
      <c r="L672" s="49" t="n">
        <v>69.26000000000001</v>
      </c>
      <c r="M672" s="37" t="n"/>
      <c r="N672" s="51" t="n"/>
      <c r="O672" s="51" t="n"/>
    </row>
    <row r="673">
      <c r="A673" s="42">
        <f>IFERROR(VLOOKUP(BD[[#This Row],[BK]],DICT[[EEFF]:[Ppto]],2,FALSE),"No Encontrado")</f>
        <v/>
      </c>
      <c r="B673">
        <f>MID(BD[[#This Row],[SUC]],2,1)&amp;"-"&amp;BD[[#This Row],[CC]]&amp;"-"&amp;BD[[#This Row],[REGI_RES]]&amp;"-"&amp;MID(BD[[#This Row],[CTA]],1,9)</f>
        <v/>
      </c>
      <c r="C673" t="inlineStr">
        <is>
          <t>621510000 - VACACIONES EMPLEADOS</t>
        </is>
      </c>
      <c r="D673">
        <f>TRIM(MID('BD6'!E673,3,2))</f>
        <v/>
      </c>
      <c r="E673" s="33" t="inlineStr">
        <is>
          <t xml:space="preserve">  01 - 11 - 6</t>
        </is>
      </c>
      <c r="F673" s="32" t="n">
        <v>45919</v>
      </c>
      <c r="G673">
        <f>IF(MID(BD[[#This Row],[Suc - Tipo - Nro]],8,2)="11",LEFT(BD[[#This Row],[REGIMEN]], 1) &amp; LEFT(RIGHT(BD[[#This Row],[REGIMEN]], LEN(BD[[#This Row],[REGIMEN]]) - FIND(" ", BD[[#This Row],[REGIMEN]])), 1),"")</f>
        <v/>
      </c>
      <c r="H673">
        <f>IF(MID(BD[[#This Row],[Suc - Tipo - Nro]],8,2)="11",TRIM(RIGHT(SUBSTITUTE(BD[[#This Row],[Glosa / Proveedor]]," ",REPT(" ",LEN(BD[[#This Row],[Glosa / Proveedor]]))),LEN(BD[[#This Row],[Glosa / Proveedor]])*2)),"")</f>
        <v/>
      </c>
      <c r="I673" s="31" t="inlineStr">
        <is>
          <t>Generacion de Planilla Vacaciones EMPLEADO ESTABLE</t>
        </is>
      </c>
      <c r="J673" s="38" t="n">
        <v>95</v>
      </c>
      <c r="K673" s="22">
        <f>IF('BD6'!J673=90,"AGUA",IF('BD6'!J673=91,"ALCANTARILLADO",IF('BD6'!J673=93,"ALCANTARILLADO",IF('BD6'!J673=95,"ADMIN",IF('BD6'!J673=96,"COMERCIAL","G_Finan")))))</f>
        <v/>
      </c>
      <c r="L673" s="49" t="n">
        <v>113</v>
      </c>
      <c r="M673" s="37" t="n"/>
      <c r="N673" s="51" t="n"/>
      <c r="O673" s="51" t="n"/>
    </row>
    <row r="674">
      <c r="A674" s="10">
        <f>IFERROR(VLOOKUP(BD[[#This Row],[BK]],DICT[[EEFF]:[Ppto]],2,FALSE),"No Encontrado")</f>
        <v/>
      </c>
      <c r="B674" s="54">
        <f>MID(BD[[#This Row],[SUC]],2,1)&amp;"-"&amp;BD[[#This Row],[CC]]&amp;"-"&amp;BD[[#This Row],[REGI_RES]]&amp;"-"&amp;MID(BD[[#This Row],[CTA]],1,9)</f>
        <v/>
      </c>
      <c r="C674" t="inlineStr">
        <is>
          <t>621510000 - VACACIONES EMPLEADOS</t>
        </is>
      </c>
      <c r="D674" s="54">
        <f>TRIM(MID('BD6'!E674,3,2))</f>
        <v/>
      </c>
      <c r="E674" s="33" t="inlineStr">
        <is>
          <t xml:space="preserve">  01 - 11 - 6</t>
        </is>
      </c>
      <c r="F674" s="34" t="n">
        <v>45919</v>
      </c>
      <c r="G674" s="54">
        <f>IF(MID(BD[[#This Row],[Suc - Tipo - Nro]],8,2)="11",LEFT(BD[[#This Row],[REGIMEN]], 1) &amp; LEFT(RIGHT(BD[[#This Row],[REGIMEN]], LEN(BD[[#This Row],[REGIMEN]]) - FIND(" ", BD[[#This Row],[REGIMEN]])), 1),"")</f>
        <v/>
      </c>
      <c r="H674" s="54">
        <f>IF(MID(BD[[#This Row],[Suc - Tipo - Nro]],8,2)="11",TRIM(RIGHT(SUBSTITUTE(BD[[#This Row],[Glosa / Proveedor]]," ",REPT(" ",LEN(BD[[#This Row],[Glosa / Proveedor]]))),LEN(BD[[#This Row],[Glosa / Proveedor]])*2)),"")</f>
        <v/>
      </c>
      <c r="I674" s="33" t="inlineStr">
        <is>
          <t>Generacion de Planilla Vacaciones EMPLEADO ESTABLE</t>
        </is>
      </c>
      <c r="J674" s="35" t="n">
        <v>95</v>
      </c>
      <c r="K674" s="36">
        <f>IF('BD6'!J674=90,"AGUA",IF('BD6'!J674=91,"ALCANTARILLADO",IF('BD6'!J674=93,"ALCANTARILLADO",IF('BD6'!J674=95,"ADMIN",IF('BD6'!J674=96,"COMERCIAL","G_Finan")))))</f>
        <v/>
      </c>
      <c r="L674" s="40" t="n">
        <v>430</v>
      </c>
      <c r="M674" s="37" t="n"/>
      <c r="N674" s="51" t="n"/>
      <c r="O674" s="51" t="n"/>
    </row>
    <row r="675">
      <c r="A675" s="42">
        <f>IFERROR(VLOOKUP(BD[[#This Row],[BK]],DICT[[EEFF]:[Ppto]],2,FALSE),"No Encontrado")</f>
        <v/>
      </c>
      <c r="B675">
        <f>MID(BD[[#This Row],[SUC]],2,1)&amp;"-"&amp;BD[[#This Row],[CC]]&amp;"-"&amp;BD[[#This Row],[REGI_RES]]&amp;"-"&amp;MID(BD[[#This Row],[CTA]],1,9)</f>
        <v/>
      </c>
      <c r="C675" t="inlineStr">
        <is>
          <t>621510000 - VACACIONES EMPLEADOS</t>
        </is>
      </c>
      <c r="D675">
        <f>TRIM(MID('BD6'!E675,3,2))</f>
        <v/>
      </c>
      <c r="E675" s="33" t="inlineStr">
        <is>
          <t xml:space="preserve">  01 - 11 - 6</t>
        </is>
      </c>
      <c r="F675" s="32" t="n">
        <v>45919</v>
      </c>
      <c r="G675">
        <f>IF(MID(BD[[#This Row],[Suc - Tipo - Nro]],8,2)="11",LEFT(BD[[#This Row],[REGIMEN]], 1) &amp; LEFT(RIGHT(BD[[#This Row],[REGIMEN]], LEN(BD[[#This Row],[REGIMEN]]) - FIND(" ", BD[[#This Row],[REGIMEN]])), 1),"")</f>
        <v/>
      </c>
      <c r="H675">
        <f>IF(MID(BD[[#This Row],[Suc - Tipo - Nro]],8,2)="11",TRIM(RIGHT(SUBSTITUTE(BD[[#This Row],[Glosa / Proveedor]]," ",REPT(" ",LEN(BD[[#This Row],[Glosa / Proveedor]]))),LEN(BD[[#This Row],[Glosa / Proveedor]])*2)),"")</f>
        <v/>
      </c>
      <c r="I675" s="31" t="inlineStr">
        <is>
          <t>Generacion de Planilla Vacaciones EMPLEADO ESTABLE</t>
        </is>
      </c>
      <c r="J675" s="38" t="n">
        <v>95</v>
      </c>
      <c r="K675" s="22">
        <f>IF('BD6'!J675=90,"AGUA",IF('BD6'!J675=91,"ALCANTARILLADO",IF('BD6'!J675=93,"ALCANTARILLADO",IF('BD6'!J675=95,"ADMIN",IF('BD6'!J675=96,"COMERCIAL","G_Finan")))))</f>
        <v/>
      </c>
      <c r="L675" s="49" t="n">
        <v>1180</v>
      </c>
      <c r="M675" s="37" t="n"/>
      <c r="N675" s="51" t="n"/>
      <c r="O675" s="51" t="n"/>
    </row>
    <row r="676">
      <c r="A676" s="42">
        <f>IFERROR(VLOOKUP(BD[[#This Row],[BK]],DICT[[EEFF]:[Ppto]],2,FALSE),"No Encontrado")</f>
        <v/>
      </c>
      <c r="B676">
        <f>MID(BD[[#This Row],[SUC]],2,1)&amp;"-"&amp;BD[[#This Row],[CC]]&amp;"-"&amp;BD[[#This Row],[REGI_RES]]&amp;"-"&amp;MID(BD[[#This Row],[CTA]],1,9)</f>
        <v/>
      </c>
      <c r="C676" t="inlineStr">
        <is>
          <t>621510000 - VACACIONES EMPLEADOS</t>
        </is>
      </c>
      <c r="D676">
        <f>TRIM(MID('BD6'!E676,3,2))</f>
        <v/>
      </c>
      <c r="E676" s="33" t="inlineStr">
        <is>
          <t xml:space="preserve">  01 - 11 - 6</t>
        </is>
      </c>
      <c r="F676" s="32" t="n">
        <v>45919</v>
      </c>
      <c r="G676">
        <f>IF(MID(BD[[#This Row],[Suc - Tipo - Nro]],8,2)="11",LEFT(BD[[#This Row],[REGIMEN]], 1) &amp; LEFT(RIGHT(BD[[#This Row],[REGIMEN]], LEN(BD[[#This Row],[REGIMEN]]) - FIND(" ", BD[[#This Row],[REGIMEN]])), 1),"")</f>
        <v/>
      </c>
      <c r="H676">
        <f>IF(MID(BD[[#This Row],[Suc - Tipo - Nro]],8,2)="11",TRIM(RIGHT(SUBSTITUTE(BD[[#This Row],[Glosa / Proveedor]]," ",REPT(" ",LEN(BD[[#This Row],[Glosa / Proveedor]]))),LEN(BD[[#This Row],[Glosa / Proveedor]])*2)),"")</f>
        <v/>
      </c>
      <c r="I676" s="31" t="inlineStr">
        <is>
          <t>Generacion de Planilla Vacaciones EMPLEADO ESTABLE</t>
        </is>
      </c>
      <c r="J676" s="38" t="n">
        <v>95</v>
      </c>
      <c r="K676" s="22">
        <f>IF('BD6'!J676=90,"AGUA",IF('BD6'!J676=91,"ALCANTARILLADO",IF('BD6'!J676=93,"ALCANTARILLADO",IF('BD6'!J676=95,"ADMIN",IF('BD6'!J676=96,"COMERCIAL","G_Finan")))))</f>
        <v/>
      </c>
      <c r="L676" s="49" t="n">
        <v>100</v>
      </c>
      <c r="M676" s="37" t="n"/>
      <c r="N676" s="51" t="n"/>
      <c r="O676" s="51" t="n"/>
    </row>
    <row r="677">
      <c r="A677" s="39">
        <f>IFERROR(VLOOKUP(BD[[#This Row],[BK]],DICT[[EEFF]:[Ppto]],2,FALSE),"No Encontrado")</f>
        <v/>
      </c>
      <c r="B677">
        <f>MID(BD[[#This Row],[SUC]],2,1)&amp;"-"&amp;BD[[#This Row],[CC]]&amp;"-"&amp;BD[[#This Row],[REGI_RES]]&amp;"-"&amp;MID(BD[[#This Row],[CTA]],1,9)</f>
        <v/>
      </c>
      <c r="C677" t="inlineStr">
        <is>
          <t>621510001 - VACACIONES OBREROS</t>
        </is>
      </c>
      <c r="D677">
        <f>TRIM(MID('BD6'!E677,3,2))</f>
        <v/>
      </c>
      <c r="E677" s="33" t="inlineStr">
        <is>
          <t xml:space="preserve">  01 - 11 - 7</t>
        </is>
      </c>
      <c r="F677" s="34" t="n">
        <v>45919</v>
      </c>
      <c r="G677">
        <f>IF(MID(BD[[#This Row],[Suc - Tipo - Nro]],8,2)="11",LEFT(BD[[#This Row],[REGIMEN]], 1) &amp; LEFT(RIGHT(BD[[#This Row],[REGIMEN]], LEN(BD[[#This Row],[REGIMEN]]) - FIND(" ", BD[[#This Row],[REGIMEN]])), 1),"")</f>
        <v/>
      </c>
      <c r="H677">
        <f>IF(MID(BD[[#This Row],[Suc - Tipo - Nro]],8,2)="11",TRIM(RIGHT(SUBSTITUTE(BD[[#This Row],[Glosa / Proveedor]]," ",REPT(" ",LEN(BD[[#This Row],[Glosa / Proveedor]]))),LEN(BD[[#This Row],[Glosa / Proveedor]])*2)),"")</f>
        <v/>
      </c>
      <c r="I677" s="33" t="inlineStr">
        <is>
          <t>Generacion de Planilla Vacaciones OBRERO CONTRATADO</t>
        </is>
      </c>
      <c r="J677" s="35" t="n">
        <v>90</v>
      </c>
      <c r="K677" s="22">
        <f>IF('BD6'!J677=90,"AGUA",IF('BD6'!J677=91,"ALCANTARILLADO",IF('BD6'!J677=93,"ALCANTARILLADO",IF('BD6'!J677=95,"ADMIN",IF('BD6'!J677=96,"COMERCIAL","G_Finan")))))</f>
        <v/>
      </c>
      <c r="L677" s="49" t="n">
        <v>113</v>
      </c>
      <c r="M677" s="37" t="n"/>
      <c r="N677" s="51" t="n"/>
      <c r="O677" s="51" t="n"/>
    </row>
    <row r="678">
      <c r="A678">
        <f>IFERROR(VLOOKUP(BD[[#This Row],[BK]],DICT[[EEFF]:[Ppto]],2,FALSE),"No Encontrado")</f>
        <v/>
      </c>
      <c r="B678">
        <f>MID(BD[[#This Row],[SUC]],2,1)&amp;"-"&amp;BD[[#This Row],[CC]]&amp;"-"&amp;BD[[#This Row],[REGI_RES]]&amp;"-"&amp;MID(BD[[#This Row],[CTA]],1,9)</f>
        <v/>
      </c>
      <c r="C678" t="inlineStr">
        <is>
          <t>621510001 - VACACIONES OBREROS</t>
        </is>
      </c>
      <c r="D678">
        <f>TRIM(MID('BD6'!E678,3,2))</f>
        <v/>
      </c>
      <c r="E678" s="33" t="inlineStr">
        <is>
          <t xml:space="preserve">  01 - 11 - 7</t>
        </is>
      </c>
      <c r="F678" s="32" t="n">
        <v>45919</v>
      </c>
      <c r="G678">
        <f>IF(MID(BD[[#This Row],[Suc - Tipo - Nro]],8,2)="11",LEFT(BD[[#This Row],[REGIMEN]], 1) &amp; LEFT(RIGHT(BD[[#This Row],[REGIMEN]], LEN(BD[[#This Row],[REGIMEN]]) - FIND(" ", BD[[#This Row],[REGIMEN]])), 1),"")</f>
        <v/>
      </c>
      <c r="H678">
        <f>IF(MID(BD[[#This Row],[Suc - Tipo - Nro]],8,2)="11",TRIM(RIGHT(SUBSTITUTE(BD[[#This Row],[Glosa / Proveedor]]," ",REPT(" ",LEN(BD[[#This Row],[Glosa / Proveedor]]))),LEN(BD[[#This Row],[Glosa / Proveedor]])*2)),"")</f>
        <v/>
      </c>
      <c r="I678" s="31" t="inlineStr">
        <is>
          <t>Generacion de Planilla Vacaciones OBRERO CONTRATADO</t>
        </is>
      </c>
      <c r="J678" s="38" t="n">
        <v>90</v>
      </c>
      <c r="K678" s="22">
        <f>IF('BD6'!J678=90,"AGUA",IF('BD6'!J678=91,"ALCANTARILLADO",IF('BD6'!J678=93,"ALCANTARILLADO",IF('BD6'!J678=95,"ADMIN",IF('BD6'!J678=96,"COMERCIAL","G_Finan")))))</f>
        <v/>
      </c>
      <c r="L678" s="49" t="n">
        <v>930</v>
      </c>
      <c r="M678" s="37" t="n"/>
      <c r="N678" s="51" t="n"/>
      <c r="O678" s="51" t="n"/>
    </row>
    <row r="679">
      <c r="A679" s="42">
        <f>IFERROR(VLOOKUP(BD[[#This Row],[BK]],DICT[[EEFF]:[Ppto]],2,FALSE),"No Encontrado")</f>
        <v/>
      </c>
      <c r="B679">
        <f>MID(BD[[#This Row],[SUC]],2,1)&amp;"-"&amp;BD[[#This Row],[CC]]&amp;"-"&amp;BD[[#This Row],[REGI_RES]]&amp;"-"&amp;MID(BD[[#This Row],[CTA]],1,9)</f>
        <v/>
      </c>
      <c r="C679" t="inlineStr">
        <is>
          <t>621510001 - VACACIONES OBREROS</t>
        </is>
      </c>
      <c r="D679">
        <f>TRIM(MID('BD6'!E679,3,2))</f>
        <v/>
      </c>
      <c r="E679" s="33" t="inlineStr">
        <is>
          <t xml:space="preserve">  01 - 11 - 7</t>
        </is>
      </c>
      <c r="F679" s="32" t="n">
        <v>45919</v>
      </c>
      <c r="G679">
        <f>IF(MID(BD[[#This Row],[Suc - Tipo - Nro]],8,2)="11",LEFT(BD[[#This Row],[REGIMEN]], 1) &amp; LEFT(RIGHT(BD[[#This Row],[REGIMEN]], LEN(BD[[#This Row],[REGIMEN]]) - FIND(" ", BD[[#This Row],[REGIMEN]])), 1),"")</f>
        <v/>
      </c>
      <c r="H679">
        <f>IF(MID(BD[[#This Row],[Suc - Tipo - Nro]],8,2)="11",TRIM(RIGHT(SUBSTITUTE(BD[[#This Row],[Glosa / Proveedor]]," ",REPT(" ",LEN(BD[[#This Row],[Glosa / Proveedor]]))),LEN(BD[[#This Row],[Glosa / Proveedor]])*2)),"")</f>
        <v/>
      </c>
      <c r="I679" s="31" t="inlineStr">
        <is>
          <t>Generacion de Planilla Vacaciones OBRERO CONTRATADO</t>
        </is>
      </c>
      <c r="J679" s="38" t="n">
        <v>90</v>
      </c>
      <c r="K679" s="22">
        <f>IF('BD6'!J679=90,"AGUA",IF('BD6'!J679=91,"ALCANTARILLADO",IF('BD6'!J679=93,"ALCANTARILLADO",IF('BD6'!J679=95,"ADMIN",IF('BD6'!J679=96,"COMERCIAL","G_Finan")))))</f>
        <v/>
      </c>
      <c r="L679" s="49" t="n">
        <v>930</v>
      </c>
      <c r="M679" s="37" t="n"/>
      <c r="N679" s="51" t="n"/>
      <c r="O679" s="51" t="n"/>
    </row>
    <row r="680">
      <c r="A680" s="39">
        <f>IFERROR(VLOOKUP(BD[[#This Row],[BK]],DICT[[EEFF]:[Ppto]],2,FALSE),"No Encontrado")</f>
        <v/>
      </c>
      <c r="B680">
        <f>MID(BD[[#This Row],[SUC]],2,1)&amp;"-"&amp;BD[[#This Row],[CC]]&amp;"-"&amp;BD[[#This Row],[REGI_RES]]&amp;"-"&amp;MID(BD[[#This Row],[CTA]],1,9)</f>
        <v/>
      </c>
      <c r="C680" t="inlineStr">
        <is>
          <t>621510001 - VACACIONES OBREROS</t>
        </is>
      </c>
      <c r="D680">
        <f>TRIM(MID('BD6'!E680,3,2))</f>
        <v/>
      </c>
      <c r="E680" s="33" t="inlineStr">
        <is>
          <t xml:space="preserve">  01 - 11 - 8</t>
        </is>
      </c>
      <c r="F680" s="34" t="n">
        <v>45919</v>
      </c>
      <c r="G680">
        <f>IF(MID(BD[[#This Row],[Suc - Tipo - Nro]],8,2)="11",LEFT(BD[[#This Row],[REGIMEN]], 1) &amp; LEFT(RIGHT(BD[[#This Row],[REGIMEN]], LEN(BD[[#This Row],[REGIMEN]]) - FIND(" ", BD[[#This Row],[REGIMEN]])), 1),"")</f>
        <v/>
      </c>
      <c r="H680">
        <f>IF(MID(BD[[#This Row],[Suc - Tipo - Nro]],8,2)="11",TRIM(RIGHT(SUBSTITUTE(BD[[#This Row],[Glosa / Proveedor]]," ",REPT(" ",LEN(BD[[#This Row],[Glosa / Proveedor]]))),LEN(BD[[#This Row],[Glosa / Proveedor]])*2)),"")</f>
        <v/>
      </c>
      <c r="I680" s="33" t="inlineStr">
        <is>
          <t>Generacion de Planilla Vacaciones OBRERO ESTABLE</t>
        </is>
      </c>
      <c r="J680" s="35" t="n">
        <v>96</v>
      </c>
      <c r="K680" s="22">
        <f>IF('BD6'!J680=90,"AGUA",IF('BD6'!J680=91,"ALCANTARILLADO",IF('BD6'!J680=93,"ALCANTARILLADO",IF('BD6'!J680=95,"ADMIN",IF('BD6'!J680=96,"COMERCIAL","G_Finan")))))</f>
        <v/>
      </c>
      <c r="L680" s="49" t="n">
        <v>930</v>
      </c>
      <c r="M680" s="37" t="n"/>
      <c r="N680" s="51" t="n"/>
      <c r="O680" s="51" t="n"/>
    </row>
    <row r="681">
      <c r="A681" s="10">
        <f>IFERROR(VLOOKUP(BD[[#This Row],[BK]],DICT[[EEFF]:[Ppto]],2,FALSE),"No Encontrado")</f>
        <v/>
      </c>
      <c r="B681" s="54">
        <f>MID(BD[[#This Row],[SUC]],2,1)&amp;"-"&amp;BD[[#This Row],[CC]]&amp;"-"&amp;BD[[#This Row],[REGI_RES]]&amp;"-"&amp;MID(BD[[#This Row],[CTA]],1,9)</f>
        <v/>
      </c>
      <c r="C681" t="inlineStr">
        <is>
          <t>621510001 - VACACIONES OBREROS</t>
        </is>
      </c>
      <c r="D681" s="54">
        <f>TRIM(MID('BD6'!E681,3,2))</f>
        <v/>
      </c>
      <c r="E681" s="33" t="inlineStr">
        <is>
          <t xml:space="preserve">  01 - 11 - 8</t>
        </is>
      </c>
      <c r="F681" s="34" t="n">
        <v>45919</v>
      </c>
      <c r="G681" s="54">
        <f>IF(MID(BD[[#This Row],[Suc - Tipo - Nro]],8,2)="11",LEFT(BD[[#This Row],[REGIMEN]], 1) &amp; LEFT(RIGHT(BD[[#This Row],[REGIMEN]], LEN(BD[[#This Row],[REGIMEN]]) - FIND(" ", BD[[#This Row],[REGIMEN]])), 1),"")</f>
        <v/>
      </c>
      <c r="H681" s="54">
        <f>IF(MID(BD[[#This Row],[Suc - Tipo - Nro]],8,2)="11",TRIM(RIGHT(SUBSTITUTE(BD[[#This Row],[Glosa / Proveedor]]," ",REPT(" ",LEN(BD[[#This Row],[Glosa / Proveedor]]))),LEN(BD[[#This Row],[Glosa / Proveedor]])*2)),"")</f>
        <v/>
      </c>
      <c r="I681" s="33" t="inlineStr">
        <is>
          <t>Generacion de Planilla Vacaciones OBRERO ESTABLE</t>
        </is>
      </c>
      <c r="J681" s="35" t="n">
        <v>90</v>
      </c>
      <c r="K681" s="36">
        <f>IF('BD6'!J681=90,"AGUA",IF('BD6'!J681=91,"ALCANTARILLADO",IF('BD6'!J681=93,"ALCANTARILLADO",IF('BD6'!J681=95,"ADMIN",IF('BD6'!J681=96,"COMERCIAL","G_Finan")))))</f>
        <v/>
      </c>
      <c r="L681" s="40" t="n">
        <v>430</v>
      </c>
      <c r="M681" s="37" t="n"/>
      <c r="N681" s="51" t="n"/>
      <c r="O681" s="51" t="n"/>
    </row>
    <row r="682">
      <c r="A682" s="10">
        <f>IFERROR(VLOOKUP(BD[[#This Row],[BK]],DICT[[EEFF]:[Ppto]],2,FALSE),"No Encontrado")</f>
        <v/>
      </c>
      <c r="B682" s="54">
        <f>MID(BD[[#This Row],[SUC]],2,1)&amp;"-"&amp;BD[[#This Row],[CC]]&amp;"-"&amp;BD[[#This Row],[REGI_RES]]&amp;"-"&amp;MID(BD[[#This Row],[CTA]],1,9)</f>
        <v/>
      </c>
      <c r="C682" t="inlineStr">
        <is>
          <t>621510001 - VACACIONES OBREROS</t>
        </is>
      </c>
      <c r="D682" s="54">
        <f>TRIM(MID('BD6'!E682,3,2))</f>
        <v/>
      </c>
      <c r="E682" s="33" t="inlineStr">
        <is>
          <t xml:space="preserve">  01 - 11 - 8</t>
        </is>
      </c>
      <c r="F682" s="34" t="n">
        <v>45919</v>
      </c>
      <c r="G682" s="54">
        <f>IF(MID(BD[[#This Row],[Suc - Tipo - Nro]],8,2)="11",LEFT(BD[[#This Row],[REGIMEN]], 1) &amp; LEFT(RIGHT(BD[[#This Row],[REGIMEN]], LEN(BD[[#This Row],[REGIMEN]]) - FIND(" ", BD[[#This Row],[REGIMEN]])), 1),"")</f>
        <v/>
      </c>
      <c r="H682" s="54">
        <f>IF(MID(BD[[#This Row],[Suc - Tipo - Nro]],8,2)="11",TRIM(RIGHT(SUBSTITUTE(BD[[#This Row],[Glosa / Proveedor]]," ",REPT(" ",LEN(BD[[#This Row],[Glosa / Proveedor]]))),LEN(BD[[#This Row],[Glosa / Proveedor]])*2)),"")</f>
        <v/>
      </c>
      <c r="I682" s="33" t="inlineStr">
        <is>
          <t>Generacion de Planilla Vacaciones OBRERO ESTABLE</t>
        </is>
      </c>
      <c r="J682" s="35" t="n">
        <v>90</v>
      </c>
      <c r="K682" s="36">
        <f>IF('BD6'!J682=90,"AGUA",IF('BD6'!J682=91,"ALCANTARILLADO",IF('BD6'!J682=93,"ALCANTARILLADO",IF('BD6'!J682=95,"ADMIN",IF('BD6'!J682=96,"COMERCIAL","G_Finan")))))</f>
        <v/>
      </c>
      <c r="L682" s="40" t="n">
        <v>290</v>
      </c>
      <c r="M682" s="37" t="n"/>
      <c r="N682" s="51" t="n"/>
      <c r="O682" s="51" t="n"/>
    </row>
    <row r="683">
      <c r="A683" s="10">
        <f>IFERROR(VLOOKUP(BD[[#This Row],[BK]],DICT[[EEFF]:[Ppto]],2,FALSE),"No Encontrado")</f>
        <v/>
      </c>
      <c r="B683" s="54">
        <f>MID(BD[[#This Row],[SUC]],2,1)&amp;"-"&amp;BD[[#This Row],[CC]]&amp;"-"&amp;BD[[#This Row],[REGI_RES]]&amp;"-"&amp;MID(BD[[#This Row],[CTA]],1,9)</f>
        <v/>
      </c>
      <c r="C683" t="inlineStr">
        <is>
          <t>621510001 - VACACIONES OBREROS</t>
        </is>
      </c>
      <c r="D683" s="54">
        <f>TRIM(MID('BD6'!E683,3,2))</f>
        <v/>
      </c>
      <c r="E683" s="33" t="inlineStr">
        <is>
          <t xml:space="preserve">  01 - 11 - 8</t>
        </is>
      </c>
      <c r="F683" s="34" t="n">
        <v>45919</v>
      </c>
      <c r="G683" s="54">
        <f>IF(MID(BD[[#This Row],[Suc - Tipo - Nro]],8,2)="11",LEFT(BD[[#This Row],[REGIMEN]], 1) &amp; LEFT(RIGHT(BD[[#This Row],[REGIMEN]], LEN(BD[[#This Row],[REGIMEN]]) - FIND(" ", BD[[#This Row],[REGIMEN]])), 1),"")</f>
        <v/>
      </c>
      <c r="H683" s="54">
        <f>IF(MID(BD[[#This Row],[Suc - Tipo - Nro]],8,2)="11",TRIM(RIGHT(SUBSTITUTE(BD[[#This Row],[Glosa / Proveedor]]," ",REPT(" ",LEN(BD[[#This Row],[Glosa / Proveedor]]))),LEN(BD[[#This Row],[Glosa / Proveedor]])*2)),"")</f>
        <v/>
      </c>
      <c r="I683" s="33" t="inlineStr">
        <is>
          <t>Generacion de Planilla Vacaciones OBRERO ESTABLE</t>
        </is>
      </c>
      <c r="J683" s="35" t="n">
        <v>90</v>
      </c>
      <c r="K683" s="36">
        <f>IF('BD6'!J683=90,"AGUA",IF('BD6'!J683=91,"ALCANTARILLADO",IF('BD6'!J683=93,"ALCANTARILLADO",IF('BD6'!J683=95,"ADMIN",IF('BD6'!J683=96,"COMERCIAL","G_Finan")))))</f>
        <v/>
      </c>
      <c r="L683" s="40" t="n">
        <v>113</v>
      </c>
      <c r="M683" s="37" t="n"/>
      <c r="N683" s="51" t="n"/>
      <c r="O683" s="51" t="n"/>
    </row>
    <row r="684">
      <c r="A684" s="42">
        <f>IFERROR(VLOOKUP(BD[[#This Row],[BK]],DICT[[EEFF]:[Ppto]],2,FALSE),"No Encontrado")</f>
        <v/>
      </c>
      <c r="B684">
        <f>MID(BD[[#This Row],[SUC]],2,1)&amp;"-"&amp;BD[[#This Row],[CC]]&amp;"-"&amp;BD[[#This Row],[REGI_RES]]&amp;"-"&amp;MID(BD[[#This Row],[CTA]],1,9)</f>
        <v/>
      </c>
      <c r="C684" t="inlineStr">
        <is>
          <t>621510001 - VACACIONES OBREROS</t>
        </is>
      </c>
      <c r="D684">
        <f>TRIM(MID('BD6'!E684,3,2))</f>
        <v/>
      </c>
      <c r="E684" s="33" t="inlineStr">
        <is>
          <t xml:space="preserve">  01 - 11 - 8</t>
        </is>
      </c>
      <c r="F684" s="32" t="n">
        <v>45919</v>
      </c>
      <c r="G684">
        <f>IF(MID(BD[[#This Row],[Suc - Tipo - Nro]],8,2)="11",LEFT(BD[[#This Row],[REGIMEN]], 1) &amp; LEFT(RIGHT(BD[[#This Row],[REGIMEN]], LEN(BD[[#This Row],[REGIMEN]]) - FIND(" ", BD[[#This Row],[REGIMEN]])), 1),"")</f>
        <v/>
      </c>
      <c r="H684">
        <f>IF(MID(BD[[#This Row],[Suc - Tipo - Nro]],8,2)="11",TRIM(RIGHT(SUBSTITUTE(BD[[#This Row],[Glosa / Proveedor]]," ",REPT(" ",LEN(BD[[#This Row],[Glosa / Proveedor]]))),LEN(BD[[#This Row],[Glosa / Proveedor]])*2)),"")</f>
        <v/>
      </c>
      <c r="I684" s="31" t="inlineStr">
        <is>
          <t>Generacion de Planilla Vacaciones OBRERO ESTABLE</t>
        </is>
      </c>
      <c r="J684" s="38" t="n">
        <v>90</v>
      </c>
      <c r="K684" s="22">
        <f>IF('BD6'!J684=90,"AGUA",IF('BD6'!J684=91,"ALCANTARILLADO",IF('BD6'!J684=93,"ALCANTARILLADO",IF('BD6'!J684=95,"ADMIN",IF('BD6'!J684=96,"COMERCIAL","G_Finan")))))</f>
        <v/>
      </c>
      <c r="L684" s="49" t="n">
        <v>226</v>
      </c>
      <c r="M684" s="37" t="n"/>
      <c r="N684" s="51" t="n"/>
      <c r="O684" s="51" t="n"/>
    </row>
    <row r="685">
      <c r="A685" s="10">
        <f>IFERROR(VLOOKUP(BD[[#This Row],[BK]],DICT[[EEFF]:[Ppto]],2,FALSE),"No Encontrado")</f>
        <v/>
      </c>
      <c r="B685" s="54">
        <f>MID(BD[[#This Row],[SUC]],2,1)&amp;"-"&amp;BD[[#This Row],[CC]]&amp;"-"&amp;BD[[#This Row],[REGI_RES]]&amp;"-"&amp;MID(BD[[#This Row],[CTA]],1,9)</f>
        <v/>
      </c>
      <c r="C685" t="inlineStr">
        <is>
          <t>621510001 - VACACIONES OBREROS</t>
        </is>
      </c>
      <c r="D685" s="54">
        <f>TRIM(MID('BD6'!E685,3,2))</f>
        <v/>
      </c>
      <c r="E685" s="33" t="inlineStr">
        <is>
          <t xml:space="preserve">  01 - 11 - 8</t>
        </is>
      </c>
      <c r="F685" s="34" t="n">
        <v>45919</v>
      </c>
      <c r="G685" s="54">
        <f>IF(MID(BD[[#This Row],[Suc - Tipo - Nro]],8,2)="11",LEFT(BD[[#This Row],[REGIMEN]], 1) &amp; LEFT(RIGHT(BD[[#This Row],[REGIMEN]], LEN(BD[[#This Row],[REGIMEN]]) - FIND(" ", BD[[#This Row],[REGIMEN]])), 1),"")</f>
        <v/>
      </c>
      <c r="H685" s="54">
        <f>IF(MID(BD[[#This Row],[Suc - Tipo - Nro]],8,2)="11",TRIM(RIGHT(SUBSTITUTE(BD[[#This Row],[Glosa / Proveedor]]," ",REPT(" ",LEN(BD[[#This Row],[Glosa / Proveedor]]))),LEN(BD[[#This Row],[Glosa / Proveedor]])*2)),"")</f>
        <v/>
      </c>
      <c r="I685" s="33" t="inlineStr">
        <is>
          <t>Generacion de Planilla Vacaciones OBRERO ESTABLE</t>
        </is>
      </c>
      <c r="J685" s="35" t="n">
        <v>96</v>
      </c>
      <c r="K685" s="36">
        <f>IF('BD6'!J685=90,"AGUA",IF('BD6'!J685=91,"ALCANTARILLADO",IF('BD6'!J685=93,"ALCANTARILLADO",IF('BD6'!J685=95,"ADMIN",IF('BD6'!J685=96,"COMERCIAL","G_Finan")))))</f>
        <v/>
      </c>
      <c r="L685" s="40" t="n">
        <v>113</v>
      </c>
      <c r="M685" s="37" t="n"/>
      <c r="N685" s="51" t="n"/>
      <c r="O685" s="51" t="n"/>
    </row>
    <row r="686">
      <c r="A686" s="10">
        <f>IFERROR(VLOOKUP(BD[[#This Row],[BK]],DICT[[EEFF]:[Ppto]],2,FALSE),"No Encontrado")</f>
        <v/>
      </c>
      <c r="B686" s="54">
        <f>MID(BD[[#This Row],[SUC]],2,1)&amp;"-"&amp;BD[[#This Row],[CC]]&amp;"-"&amp;BD[[#This Row],[REGI_RES]]&amp;"-"&amp;MID(BD[[#This Row],[CTA]],1,9)</f>
        <v/>
      </c>
      <c r="C686" t="inlineStr">
        <is>
          <t>621510001 - VACACIONES OBREROS</t>
        </is>
      </c>
      <c r="D686" s="54">
        <f>TRIM(MID('BD6'!E686,3,2))</f>
        <v/>
      </c>
      <c r="E686" s="33" t="inlineStr">
        <is>
          <t xml:space="preserve">  01 - 11 - 8</t>
        </is>
      </c>
      <c r="F686" s="34" t="n">
        <v>45919</v>
      </c>
      <c r="G686" s="54">
        <f>IF(MID(BD[[#This Row],[Suc - Tipo - Nro]],8,2)="11",LEFT(BD[[#This Row],[REGIMEN]], 1) &amp; LEFT(RIGHT(BD[[#This Row],[REGIMEN]], LEN(BD[[#This Row],[REGIMEN]]) - FIND(" ", BD[[#This Row],[REGIMEN]])), 1),"")</f>
        <v/>
      </c>
      <c r="H686" s="54">
        <f>IF(MID(BD[[#This Row],[Suc - Tipo - Nro]],8,2)="11",TRIM(RIGHT(SUBSTITUTE(BD[[#This Row],[Glosa / Proveedor]]," ",REPT(" ",LEN(BD[[#This Row],[Glosa / Proveedor]]))),LEN(BD[[#This Row],[Glosa / Proveedor]])*2)),"")</f>
        <v/>
      </c>
      <c r="I686" s="33" t="inlineStr">
        <is>
          <t>Generacion de Planilla Vacaciones OBRERO ESTABLE</t>
        </is>
      </c>
      <c r="J686" s="35" t="n">
        <v>90</v>
      </c>
      <c r="K686" s="36">
        <f>IF('BD6'!J686=90,"AGUA",IF('BD6'!J686=91,"ALCANTARILLADO",IF('BD6'!J686=93,"ALCANTARILLADO",IF('BD6'!J686=95,"ADMIN",IF('BD6'!J686=96,"COMERCIAL","G_Finan")))))</f>
        <v/>
      </c>
      <c r="L686" s="40" t="n">
        <v>120</v>
      </c>
      <c r="M686" s="37" t="n"/>
      <c r="N686" s="51" t="n"/>
      <c r="O686" s="51" t="n"/>
    </row>
    <row r="687">
      <c r="A687" s="10">
        <f>IFERROR(VLOOKUP(BD[[#This Row],[BK]],DICT[[EEFF]:[Ppto]],2,FALSE),"No Encontrado")</f>
        <v/>
      </c>
      <c r="B687" s="54">
        <f>MID(BD[[#This Row],[SUC]],2,1)&amp;"-"&amp;BD[[#This Row],[CC]]&amp;"-"&amp;BD[[#This Row],[REGI_RES]]&amp;"-"&amp;MID(BD[[#This Row],[CTA]],1,9)</f>
        <v/>
      </c>
      <c r="C687" t="inlineStr">
        <is>
          <t>621510001 - VACACIONES OBREROS</t>
        </is>
      </c>
      <c r="D687" s="54">
        <f>TRIM(MID('BD6'!E687,3,2))</f>
        <v/>
      </c>
      <c r="E687" s="33" t="inlineStr">
        <is>
          <t xml:space="preserve">  01 - 11 - 8</t>
        </is>
      </c>
      <c r="F687" s="34" t="n">
        <v>45919</v>
      </c>
      <c r="G687" s="54">
        <f>IF(MID(BD[[#This Row],[Suc - Tipo - Nro]],8,2)="11",LEFT(BD[[#This Row],[REGIMEN]], 1) &amp; LEFT(RIGHT(BD[[#This Row],[REGIMEN]], LEN(BD[[#This Row],[REGIMEN]]) - FIND(" ", BD[[#This Row],[REGIMEN]])), 1),"")</f>
        <v/>
      </c>
      <c r="H687" s="54">
        <f>IF(MID(BD[[#This Row],[Suc - Tipo - Nro]],8,2)="11",TRIM(RIGHT(SUBSTITUTE(BD[[#This Row],[Glosa / Proveedor]]," ",REPT(" ",LEN(BD[[#This Row],[Glosa / Proveedor]]))),LEN(BD[[#This Row],[Glosa / Proveedor]])*2)),"")</f>
        <v/>
      </c>
      <c r="I687" s="33" t="inlineStr">
        <is>
          <t>Generacion de Planilla Vacaciones OBRERO ESTABLE</t>
        </is>
      </c>
      <c r="J687" s="35" t="n">
        <v>90</v>
      </c>
      <c r="K687" s="36">
        <f>IF('BD6'!J687=90,"AGUA",IF('BD6'!J687=91,"ALCANTARILLADO",IF('BD6'!J687=93,"ALCANTARILLADO",IF('BD6'!J687=95,"ADMIN",IF('BD6'!J687=96,"COMERCIAL","G_Finan")))))</f>
        <v/>
      </c>
      <c r="L687" s="40" t="n">
        <v>1632</v>
      </c>
      <c r="M687" s="40" t="n"/>
      <c r="N687" s="51" t="n"/>
      <c r="O687" s="51" t="n"/>
    </row>
    <row r="688">
      <c r="A688" s="10">
        <f>IFERROR(VLOOKUP(BD[[#This Row],[BK]],DICT[[EEFF]:[Ppto]],2,FALSE),"No Encontrado")</f>
        <v/>
      </c>
      <c r="B688" s="54">
        <f>MID(BD[[#This Row],[SUC]],2,1)&amp;"-"&amp;BD[[#This Row],[CC]]&amp;"-"&amp;BD[[#This Row],[REGI_RES]]&amp;"-"&amp;MID(BD[[#This Row],[CTA]],1,9)</f>
        <v/>
      </c>
      <c r="C688" t="inlineStr">
        <is>
          <t>621510001 - VACACIONES OBREROS</t>
        </is>
      </c>
      <c r="D688" s="54">
        <f>TRIM(MID('BD6'!E688,3,2))</f>
        <v/>
      </c>
      <c r="E688" s="33" t="inlineStr">
        <is>
          <t xml:space="preserve">  01 - 11 - 8</t>
        </is>
      </c>
      <c r="F688" s="34" t="n">
        <v>45919</v>
      </c>
      <c r="G688" s="54">
        <f>IF(MID(BD[[#This Row],[Suc - Tipo - Nro]],8,2)="11",LEFT(BD[[#This Row],[REGIMEN]], 1) &amp; LEFT(RIGHT(BD[[#This Row],[REGIMEN]], LEN(BD[[#This Row],[REGIMEN]]) - FIND(" ", BD[[#This Row],[REGIMEN]])), 1),"")</f>
        <v/>
      </c>
      <c r="H688" s="54">
        <f>IF(MID(BD[[#This Row],[Suc - Tipo - Nro]],8,2)="11",TRIM(RIGHT(SUBSTITUTE(BD[[#This Row],[Glosa / Proveedor]]," ",REPT(" ",LEN(BD[[#This Row],[Glosa / Proveedor]]))),LEN(BD[[#This Row],[Glosa / Proveedor]])*2)),"")</f>
        <v/>
      </c>
      <c r="I688" s="33" t="inlineStr">
        <is>
          <t>Generacion de Planilla Vacaciones OBRERO ESTABLE</t>
        </is>
      </c>
      <c r="J688" s="35" t="n">
        <v>90</v>
      </c>
      <c r="K688" s="36">
        <f>IF('BD6'!J688=90,"AGUA",IF('BD6'!J688=91,"ALCANTARILLADO",IF('BD6'!J688=93,"ALCANTARILLADO",IF('BD6'!J688=95,"ADMIN",IF('BD6'!J688=96,"COMERCIAL","G_Finan")))))</f>
        <v/>
      </c>
      <c r="L688" s="40" t="n">
        <v>120</v>
      </c>
      <c r="M688" s="37" t="n"/>
      <c r="N688" s="51" t="n"/>
      <c r="O688" s="51" t="n"/>
    </row>
    <row r="689">
      <c r="A689" s="42">
        <f>IFERROR(VLOOKUP(BD[[#This Row],[BK]],DICT[[EEFF]:[Ppto]],2,FALSE),"No Encontrado")</f>
        <v/>
      </c>
      <c r="B689">
        <f>MID(BD[[#This Row],[SUC]],2,1)&amp;"-"&amp;BD[[#This Row],[CC]]&amp;"-"&amp;BD[[#This Row],[REGI_RES]]&amp;"-"&amp;MID(BD[[#This Row],[CTA]],1,9)</f>
        <v/>
      </c>
      <c r="C689" t="inlineStr">
        <is>
          <t>621510001 - VACACIONES OBREROS</t>
        </is>
      </c>
      <c r="D689">
        <f>TRIM(MID('BD6'!E689,3,2))</f>
        <v/>
      </c>
      <c r="E689" s="33" t="inlineStr">
        <is>
          <t xml:space="preserve">  01 - 11 - 8</t>
        </is>
      </c>
      <c r="F689" s="32" t="n">
        <v>45919</v>
      </c>
      <c r="G689">
        <f>IF(MID(BD[[#This Row],[Suc - Tipo - Nro]],8,2)="11",LEFT(BD[[#This Row],[REGIMEN]], 1) &amp; LEFT(RIGHT(BD[[#This Row],[REGIMEN]], LEN(BD[[#This Row],[REGIMEN]]) - FIND(" ", BD[[#This Row],[REGIMEN]])), 1),"")</f>
        <v/>
      </c>
      <c r="H689">
        <f>IF(MID(BD[[#This Row],[Suc - Tipo - Nro]],8,2)="11",TRIM(RIGHT(SUBSTITUTE(BD[[#This Row],[Glosa / Proveedor]]," ",REPT(" ",LEN(BD[[#This Row],[Glosa / Proveedor]]))),LEN(BD[[#This Row],[Glosa / Proveedor]])*2)),"")</f>
        <v/>
      </c>
      <c r="I689" s="31" t="inlineStr">
        <is>
          <t>Generacion de Planilla Vacaciones OBRERO ESTABLE</t>
        </is>
      </c>
      <c r="J689" s="38" t="n">
        <v>96</v>
      </c>
      <c r="K689" s="22">
        <f>IF('BD6'!J689=90,"AGUA",IF('BD6'!J689=91,"ALCANTARILLADO",IF('BD6'!J689=93,"ALCANTARILLADO",IF('BD6'!J689=95,"ADMIN",IF('BD6'!J689=96,"COMERCIAL","G_Finan")))))</f>
        <v/>
      </c>
      <c r="L689" s="49" t="n">
        <v>120</v>
      </c>
      <c r="M689" s="37" t="n"/>
      <c r="N689" s="51" t="n"/>
      <c r="O689" s="51" t="n"/>
    </row>
    <row r="690">
      <c r="A690" s="10">
        <f>IFERROR(VLOOKUP(BD[[#This Row],[BK]],DICT[[EEFF]:[Ppto]],2,FALSE),"No Encontrado")</f>
        <v/>
      </c>
      <c r="B690" s="54">
        <f>MID(BD[[#This Row],[SUC]],2,1)&amp;"-"&amp;BD[[#This Row],[CC]]&amp;"-"&amp;BD[[#This Row],[REGI_RES]]&amp;"-"&amp;MID(BD[[#This Row],[CTA]],1,9)</f>
        <v/>
      </c>
      <c r="C690" t="inlineStr">
        <is>
          <t>621510001 - VACACIONES OBREROS</t>
        </is>
      </c>
      <c r="D690" s="54">
        <f>TRIM(MID('BD6'!E690,3,2))</f>
        <v/>
      </c>
      <c r="E690" s="33" t="inlineStr">
        <is>
          <t xml:space="preserve">  01 - 11 - 8</t>
        </is>
      </c>
      <c r="F690" s="34" t="n">
        <v>45919</v>
      </c>
      <c r="G690" s="54">
        <f>IF(MID(BD[[#This Row],[Suc - Tipo - Nro]],8,2)="11",LEFT(BD[[#This Row],[REGIMEN]], 1) &amp; LEFT(RIGHT(BD[[#This Row],[REGIMEN]], LEN(BD[[#This Row],[REGIMEN]]) - FIND(" ", BD[[#This Row],[REGIMEN]])), 1),"")</f>
        <v/>
      </c>
      <c r="H690" s="54">
        <f>IF(MID(BD[[#This Row],[Suc - Tipo - Nro]],8,2)="11",TRIM(RIGHT(SUBSTITUTE(BD[[#This Row],[Glosa / Proveedor]]," ",REPT(" ",LEN(BD[[#This Row],[Glosa / Proveedor]]))),LEN(BD[[#This Row],[Glosa / Proveedor]])*2)),"")</f>
        <v/>
      </c>
      <c r="I690" s="33" t="inlineStr">
        <is>
          <t>Generacion de Planilla Vacaciones OBRERO ESTABLE</t>
        </is>
      </c>
      <c r="J690" s="35" t="n">
        <v>90</v>
      </c>
      <c r="K690" s="36">
        <f>IF('BD6'!J690=90,"AGUA",IF('BD6'!J690=91,"ALCANTARILLADO",IF('BD6'!J690=93,"ALCANTARILLADO",IF('BD6'!J690=95,"ADMIN",IF('BD6'!J690=96,"COMERCIAL","G_Finan")))))</f>
        <v/>
      </c>
      <c r="L690" s="40" t="n">
        <v>772</v>
      </c>
      <c r="M690" s="37" t="n"/>
      <c r="N690" s="51" t="n"/>
      <c r="O690" s="51" t="n"/>
    </row>
    <row r="691">
      <c r="A691" s="10">
        <f>IFERROR(VLOOKUP(BD[[#This Row],[BK]],DICT[[EEFF]:[Ppto]],2,FALSE),"No Encontrado")</f>
        <v/>
      </c>
      <c r="B691" s="54">
        <f>MID(BD[[#This Row],[SUC]],2,1)&amp;"-"&amp;BD[[#This Row],[CC]]&amp;"-"&amp;BD[[#This Row],[REGI_RES]]&amp;"-"&amp;MID(BD[[#This Row],[CTA]],1,9)</f>
        <v/>
      </c>
      <c r="C691" t="inlineStr">
        <is>
          <t>621510001 - VACACIONES OBREROS</t>
        </is>
      </c>
      <c r="D691" s="54">
        <f>TRIM(MID('BD6'!E691,3,2))</f>
        <v/>
      </c>
      <c r="E691" s="33" t="inlineStr">
        <is>
          <t xml:space="preserve">  05 - 11 - 4</t>
        </is>
      </c>
      <c r="F691" s="34" t="n">
        <v>45919</v>
      </c>
      <c r="G691" s="54">
        <f>IF(MID(BD[[#This Row],[Suc - Tipo - Nro]],8,2)="11",LEFT(BD[[#This Row],[REGIMEN]], 1) &amp; LEFT(RIGHT(BD[[#This Row],[REGIMEN]], LEN(BD[[#This Row],[REGIMEN]]) - FIND(" ", BD[[#This Row],[REGIMEN]])), 1),"")</f>
        <v/>
      </c>
      <c r="H691" s="54">
        <f>IF(MID(BD[[#This Row],[Suc - Tipo - Nro]],8,2)="11",TRIM(RIGHT(SUBSTITUTE(BD[[#This Row],[Glosa / Proveedor]]," ",REPT(" ",LEN(BD[[#This Row],[Glosa / Proveedor]]))),LEN(BD[[#This Row],[Glosa / Proveedor]])*2)),"")</f>
        <v/>
      </c>
      <c r="I691" s="33" t="inlineStr">
        <is>
          <t>Generacion de Planilla Vacaciones OBRERO CONTRATADO</t>
        </is>
      </c>
      <c r="J691" s="35" t="n">
        <v>90</v>
      </c>
      <c r="K691" s="36">
        <f>IF('BD6'!J691=90,"AGUA",IF('BD6'!J691=91,"ALCANTARILLADO",IF('BD6'!J691=93,"ALCANTARILLADO",IF('BD6'!J691=95,"ADMIN",IF('BD6'!J691=96,"COMERCIAL","G_Finan")))))</f>
        <v/>
      </c>
      <c r="L691" s="40" t="n">
        <v>930</v>
      </c>
      <c r="M691" s="37" t="n"/>
      <c r="N691" s="51" t="n"/>
      <c r="O691" s="51" t="n"/>
    </row>
    <row r="692">
      <c r="A692" s="10">
        <f>IFERROR(VLOOKUP(BD[[#This Row],[BK]],DICT[[EEFF]:[Ppto]],2,FALSE),"No Encontrado")</f>
        <v/>
      </c>
      <c r="B692" s="54">
        <f>MID(BD[[#This Row],[SUC]],2,1)&amp;"-"&amp;BD[[#This Row],[CC]]&amp;"-"&amp;BD[[#This Row],[REGI_RES]]&amp;"-"&amp;MID(BD[[#This Row],[CTA]],1,9)</f>
        <v/>
      </c>
      <c r="C692" t="inlineStr">
        <is>
          <t>621510001 - VACACIONES OBREROS</t>
        </is>
      </c>
      <c r="D692" s="54">
        <f>TRIM(MID('BD6'!E692,3,2))</f>
        <v/>
      </c>
      <c r="E692" s="33" t="inlineStr">
        <is>
          <t xml:space="preserve">  05 - 11 - 4</t>
        </is>
      </c>
      <c r="F692" s="34" t="n">
        <v>45919</v>
      </c>
      <c r="G692" s="54">
        <f>IF(MID(BD[[#This Row],[Suc - Tipo - Nro]],8,2)="11",LEFT(BD[[#This Row],[REGIMEN]], 1) &amp; LEFT(RIGHT(BD[[#This Row],[REGIMEN]], LEN(BD[[#This Row],[REGIMEN]]) - FIND(" ", BD[[#This Row],[REGIMEN]])), 1),"")</f>
        <v/>
      </c>
      <c r="H692" s="54">
        <f>IF(MID(BD[[#This Row],[Suc - Tipo - Nro]],8,2)="11",TRIM(RIGHT(SUBSTITUTE(BD[[#This Row],[Glosa / Proveedor]]," ",REPT(" ",LEN(BD[[#This Row],[Glosa / Proveedor]]))),LEN(BD[[#This Row],[Glosa / Proveedor]])*2)),"")</f>
        <v/>
      </c>
      <c r="I692" s="33" t="inlineStr">
        <is>
          <t>Generacion de Planilla Vacaciones OBRERO CONTRATADO</t>
        </is>
      </c>
      <c r="J692" s="35" t="n">
        <v>90</v>
      </c>
      <c r="K692" s="36">
        <f>IF('BD6'!J692=90,"AGUA",IF('BD6'!J692=91,"ALCANTARILLADO",IF('BD6'!J692=93,"ALCANTARILLADO",IF('BD6'!J692=95,"ADMIN",IF('BD6'!J692=96,"COMERCIAL","G_Finan")))))</f>
        <v/>
      </c>
      <c r="L692" s="40" t="n">
        <v>113</v>
      </c>
      <c r="M692" s="37" t="n"/>
      <c r="N692" s="51" t="n"/>
      <c r="O692" s="51" t="n"/>
    </row>
    <row r="693">
      <c r="A693" s="10">
        <f>IFERROR(VLOOKUP(BD[[#This Row],[BK]],DICT[[EEFF]:[Ppto]],2,FALSE),"No Encontrado")</f>
        <v/>
      </c>
      <c r="B693" s="54">
        <f>MID(BD[[#This Row],[SUC]],2,1)&amp;"-"&amp;BD[[#This Row],[CC]]&amp;"-"&amp;BD[[#This Row],[REGI_RES]]&amp;"-"&amp;MID(BD[[#This Row],[CTA]],1,9)</f>
        <v/>
      </c>
      <c r="C693" t="inlineStr">
        <is>
          <t>621510001 - VACACIONES OBREROS</t>
        </is>
      </c>
      <c r="D693" s="54">
        <f>TRIM(MID('BD6'!E693,3,2))</f>
        <v/>
      </c>
      <c r="E693" s="33" t="inlineStr">
        <is>
          <t xml:space="preserve">  06 - 11 - 4</t>
        </is>
      </c>
      <c r="F693" s="34" t="n">
        <v>45919</v>
      </c>
      <c r="G693" s="54">
        <f>IF(MID(BD[[#This Row],[Suc - Tipo - Nro]],8,2)="11",LEFT(BD[[#This Row],[REGIMEN]], 1) &amp; LEFT(RIGHT(BD[[#This Row],[REGIMEN]], LEN(BD[[#This Row],[REGIMEN]]) - FIND(" ", BD[[#This Row],[REGIMEN]])), 1),"")</f>
        <v/>
      </c>
      <c r="H693" s="54">
        <f>IF(MID(BD[[#This Row],[Suc - Tipo - Nro]],8,2)="11",TRIM(RIGHT(SUBSTITUTE(BD[[#This Row],[Glosa / Proveedor]]," ",REPT(" ",LEN(BD[[#This Row],[Glosa / Proveedor]]))),LEN(BD[[#This Row],[Glosa / Proveedor]])*2)),"")</f>
        <v/>
      </c>
      <c r="I693" s="33" t="inlineStr">
        <is>
          <t>Generacion de Planilla Vacaciones OBRERO ESTABLE</t>
        </is>
      </c>
      <c r="J693" s="35" t="n">
        <v>90</v>
      </c>
      <c r="K693" s="36">
        <f>IF('BD6'!J693=90,"AGUA",IF('BD6'!J693=91,"ALCANTARILLADO",IF('BD6'!J693=93,"ALCANTARILLADO",IF('BD6'!J693=95,"ADMIN",IF('BD6'!J693=96,"COMERCIAL","G_Finan")))))</f>
        <v/>
      </c>
      <c r="L693" s="40" t="n">
        <v>120</v>
      </c>
      <c r="M693" s="37" t="n"/>
      <c r="N693" s="51" t="n"/>
      <c r="O693" s="51" t="n"/>
    </row>
    <row r="694">
      <c r="A694" s="10">
        <f>IFERROR(VLOOKUP(BD[[#This Row],[BK]],DICT[[EEFF]:[Ppto]],2,FALSE),"No Encontrado")</f>
        <v/>
      </c>
      <c r="B694" s="54">
        <f>MID(BD[[#This Row],[SUC]],2,1)&amp;"-"&amp;BD[[#This Row],[CC]]&amp;"-"&amp;BD[[#This Row],[REGI_RES]]&amp;"-"&amp;MID(BD[[#This Row],[CTA]],1,9)</f>
        <v/>
      </c>
      <c r="C694" t="inlineStr">
        <is>
          <t>621510001 - VACACIONES OBREROS</t>
        </is>
      </c>
      <c r="D694" s="54">
        <f>TRIM(MID('BD6'!E694,3,2))</f>
        <v/>
      </c>
      <c r="E694" s="33" t="inlineStr">
        <is>
          <t xml:space="preserve">  06 - 11 - 4</t>
        </is>
      </c>
      <c r="F694" s="34" t="n">
        <v>45919</v>
      </c>
      <c r="G694" s="54">
        <f>IF(MID(BD[[#This Row],[Suc - Tipo - Nro]],8,2)="11",LEFT(BD[[#This Row],[REGIMEN]], 1) &amp; LEFT(RIGHT(BD[[#This Row],[REGIMEN]], LEN(BD[[#This Row],[REGIMEN]]) - FIND(" ", BD[[#This Row],[REGIMEN]])), 1),"")</f>
        <v/>
      </c>
      <c r="H694" s="54">
        <f>IF(MID(BD[[#This Row],[Suc - Tipo - Nro]],8,2)="11",TRIM(RIGHT(SUBSTITUTE(BD[[#This Row],[Glosa / Proveedor]]," ",REPT(" ",LEN(BD[[#This Row],[Glosa / Proveedor]]))),LEN(BD[[#This Row],[Glosa / Proveedor]])*2)),"")</f>
        <v/>
      </c>
      <c r="I694" s="33" t="inlineStr">
        <is>
          <t>Generacion de Planilla Vacaciones OBRERO ESTABLE</t>
        </is>
      </c>
      <c r="J694" s="35" t="n">
        <v>90</v>
      </c>
      <c r="K694" s="36">
        <f>IF('BD6'!J694=90,"AGUA",IF('BD6'!J694=91,"ALCANTARILLADO",IF('BD6'!J694=93,"ALCANTARILLADO",IF('BD6'!J694=95,"ADMIN",IF('BD6'!J694=96,"COMERCIAL","G_Finan")))))</f>
        <v/>
      </c>
      <c r="L694" s="40" t="n">
        <v>930</v>
      </c>
      <c r="M694" s="37" t="n"/>
      <c r="N694" s="51" t="n"/>
      <c r="O694" s="51" t="n"/>
    </row>
    <row r="695">
      <c r="A695" s="10">
        <f>IFERROR(VLOOKUP(BD[[#This Row],[BK]],DICT[[EEFF]:[Ppto]],2,FALSE),"No Encontrado")</f>
        <v/>
      </c>
      <c r="B695" s="54">
        <f>MID(BD[[#This Row],[SUC]],2,1)&amp;"-"&amp;BD[[#This Row],[CC]]&amp;"-"&amp;BD[[#This Row],[REGI_RES]]&amp;"-"&amp;MID(BD[[#This Row],[CTA]],1,9)</f>
        <v/>
      </c>
      <c r="C695" t="inlineStr">
        <is>
          <t>621510001 - VACACIONES OBREROS</t>
        </is>
      </c>
      <c r="D695" s="54">
        <f>TRIM(MID('BD6'!E695,3,2))</f>
        <v/>
      </c>
      <c r="E695" s="33" t="inlineStr">
        <is>
          <t xml:space="preserve">  08 - 11 - 4</t>
        </is>
      </c>
      <c r="F695" s="34" t="n">
        <v>45919</v>
      </c>
      <c r="G695" s="54">
        <f>IF(MID(BD[[#This Row],[Suc - Tipo - Nro]],8,2)="11",LEFT(BD[[#This Row],[REGIMEN]], 1) &amp; LEFT(RIGHT(BD[[#This Row],[REGIMEN]], LEN(BD[[#This Row],[REGIMEN]]) - FIND(" ", BD[[#This Row],[REGIMEN]])), 1),"")</f>
        <v/>
      </c>
      <c r="H695" s="54">
        <f>IF(MID(BD[[#This Row],[Suc - Tipo - Nro]],8,2)="11",TRIM(RIGHT(SUBSTITUTE(BD[[#This Row],[Glosa / Proveedor]]," ",REPT(" ",LEN(BD[[#This Row],[Glosa / Proveedor]]))),LEN(BD[[#This Row],[Glosa / Proveedor]])*2)),"")</f>
        <v/>
      </c>
      <c r="I695" s="33" t="inlineStr">
        <is>
          <t>Generacion de Planilla Vacaciones OBRERO ESTABLE</t>
        </is>
      </c>
      <c r="J695" s="35" t="n">
        <v>90</v>
      </c>
      <c r="K695" s="36">
        <f>IF('BD6'!J695=90,"AGUA",IF('BD6'!J695=91,"ALCANTARILLADO",IF('BD6'!J695=93,"ALCANTARILLADO",IF('BD6'!J695=95,"ADMIN",IF('BD6'!J695=96,"COMERCIAL","G_Finan")))))</f>
        <v/>
      </c>
      <c r="L695" s="40" t="n">
        <v>113</v>
      </c>
      <c r="M695" s="37" t="n"/>
      <c r="N695" s="51" t="n"/>
      <c r="O695" s="51" t="n"/>
    </row>
    <row r="696">
      <c r="A696" s="10">
        <f>IFERROR(VLOOKUP(BD[[#This Row],[BK]],DICT[[EEFF]:[Ppto]],2,FALSE),"No Encontrado")</f>
        <v/>
      </c>
      <c r="B696" s="54">
        <f>MID(BD[[#This Row],[SUC]],2,1)&amp;"-"&amp;BD[[#This Row],[CC]]&amp;"-"&amp;BD[[#This Row],[REGI_RES]]&amp;"-"&amp;MID(BD[[#This Row],[CTA]],1,9)</f>
        <v/>
      </c>
      <c r="C696" t="inlineStr">
        <is>
          <t>621510001 - VACACIONES OBREROS</t>
        </is>
      </c>
      <c r="D696" s="54">
        <f>TRIM(MID('BD6'!E696,3,2))</f>
        <v/>
      </c>
      <c r="E696" s="33" t="inlineStr">
        <is>
          <t xml:space="preserve">  08 - 11 - 4</t>
        </is>
      </c>
      <c r="F696" s="34" t="n">
        <v>45919</v>
      </c>
      <c r="G696" s="54">
        <f>IF(MID(BD[[#This Row],[Suc - Tipo - Nro]],8,2)="11",LEFT(BD[[#This Row],[REGIMEN]], 1) &amp; LEFT(RIGHT(BD[[#This Row],[REGIMEN]], LEN(BD[[#This Row],[REGIMEN]]) - FIND(" ", BD[[#This Row],[REGIMEN]])), 1),"")</f>
        <v/>
      </c>
      <c r="H696" s="54">
        <f>IF(MID(BD[[#This Row],[Suc - Tipo - Nro]],8,2)="11",TRIM(RIGHT(SUBSTITUTE(BD[[#This Row],[Glosa / Proveedor]]," ",REPT(" ",LEN(BD[[#This Row],[Glosa / Proveedor]]))),LEN(BD[[#This Row],[Glosa / Proveedor]])*2)),"")</f>
        <v/>
      </c>
      <c r="I696" s="33" t="inlineStr">
        <is>
          <t>Generacion de Planilla Vacaciones OBRERO ESTABLE</t>
        </is>
      </c>
      <c r="J696" s="35" t="n">
        <v>90</v>
      </c>
      <c r="K696" s="36">
        <f>IF('BD6'!J696=90,"AGUA",IF('BD6'!J696=91,"ALCANTARILLADO",IF('BD6'!J696=93,"ALCANTARILLADO",IF('BD6'!J696=95,"ADMIN",IF('BD6'!J696=96,"COMERCIAL","G_Finan")))))</f>
        <v/>
      </c>
      <c r="L696" s="40" t="n">
        <v>120</v>
      </c>
      <c r="M696" s="37" t="n"/>
      <c r="N696" s="51" t="n"/>
      <c r="O696" s="51" t="n"/>
    </row>
    <row r="697">
      <c r="A697" s="10">
        <f>IFERROR(VLOOKUP(BD[[#This Row],[BK]],DICT[[EEFF]:[Ppto]],2,FALSE),"No Encontrado")</f>
        <v/>
      </c>
      <c r="B697" s="54">
        <f>MID(BD[[#This Row],[SUC]],2,1)&amp;"-"&amp;BD[[#This Row],[CC]]&amp;"-"&amp;BD[[#This Row],[REGI_RES]]&amp;"-"&amp;MID(BD[[#This Row],[CTA]],1,9)</f>
        <v/>
      </c>
      <c r="C697" t="inlineStr">
        <is>
          <t>621510001 - VACACIONES OBREROS</t>
        </is>
      </c>
      <c r="D697" s="54">
        <f>TRIM(MID('BD6'!E697,3,2))</f>
        <v/>
      </c>
      <c r="E697" s="33" t="inlineStr">
        <is>
          <t xml:space="preserve">  08 - 11 - 4</t>
        </is>
      </c>
      <c r="F697" s="34" t="n">
        <v>45919</v>
      </c>
      <c r="G697" s="54">
        <f>IF(MID(BD[[#This Row],[Suc - Tipo - Nro]],8,2)="11",LEFT(BD[[#This Row],[REGIMEN]], 1) &amp; LEFT(RIGHT(BD[[#This Row],[REGIMEN]], LEN(BD[[#This Row],[REGIMEN]]) - FIND(" ", BD[[#This Row],[REGIMEN]])), 1),"")</f>
        <v/>
      </c>
      <c r="H697" s="54">
        <f>IF(MID(BD[[#This Row],[Suc - Tipo - Nro]],8,2)="11",TRIM(RIGHT(SUBSTITUTE(BD[[#This Row],[Glosa / Proveedor]]," ",REPT(" ",LEN(BD[[#This Row],[Glosa / Proveedor]]))),LEN(BD[[#This Row],[Glosa / Proveedor]])*2)),"")</f>
        <v/>
      </c>
      <c r="I697" s="33" t="inlineStr">
        <is>
          <t>Generacion de Planilla Vacaciones OBRERO ESTABLE</t>
        </is>
      </c>
      <c r="J697" s="35" t="n">
        <v>90</v>
      </c>
      <c r="K697" s="36">
        <f>IF('BD6'!J697=90,"AGUA",IF('BD6'!J697=91,"ALCANTARILLADO",IF('BD6'!J697=93,"ALCANTARILLADO",IF('BD6'!J697=95,"ADMIN",IF('BD6'!J697=96,"COMERCIAL","G_Finan")))))</f>
        <v/>
      </c>
      <c r="L697" s="40" t="n">
        <v>930</v>
      </c>
      <c r="M697" s="37" t="n"/>
      <c r="N697" s="51" t="n"/>
      <c r="O697" s="51" t="n"/>
    </row>
    <row r="698">
      <c r="A698" s="10">
        <f>IFERROR(VLOOKUP(BD[[#This Row],[BK]],DICT[[EEFF]:[Ppto]],2,FALSE),"No Encontrado")</f>
        <v/>
      </c>
      <c r="B698" s="54">
        <f>MID(BD[[#This Row],[SUC]],2,1)&amp;"-"&amp;BD[[#This Row],[CC]]&amp;"-"&amp;BD[[#This Row],[REGI_RES]]&amp;"-"&amp;MID(BD[[#This Row],[CTA]],1,9)</f>
        <v/>
      </c>
      <c r="C698" t="inlineStr">
        <is>
          <t>621510001 - VACACIONES OBREROS</t>
        </is>
      </c>
      <c r="D698" s="54">
        <f>TRIM(MID('BD6'!E698,3,2))</f>
        <v/>
      </c>
      <c r="E698" s="33" t="inlineStr">
        <is>
          <t xml:space="preserve">  09 - 11 - 4</t>
        </is>
      </c>
      <c r="F698" s="34" t="n">
        <v>45919</v>
      </c>
      <c r="G698" s="54">
        <f>IF(MID(BD[[#This Row],[Suc - Tipo - Nro]],8,2)="11",LEFT(BD[[#This Row],[REGIMEN]], 1) &amp; LEFT(RIGHT(BD[[#This Row],[REGIMEN]], LEN(BD[[#This Row],[REGIMEN]]) - FIND(" ", BD[[#This Row],[REGIMEN]])), 1),"")</f>
        <v/>
      </c>
      <c r="H698" s="54">
        <f>IF(MID(BD[[#This Row],[Suc - Tipo - Nro]],8,2)="11",TRIM(RIGHT(SUBSTITUTE(BD[[#This Row],[Glosa / Proveedor]]," ",REPT(" ",LEN(BD[[#This Row],[Glosa / Proveedor]]))),LEN(BD[[#This Row],[Glosa / Proveedor]])*2)),"")</f>
        <v/>
      </c>
      <c r="I698" s="33" t="inlineStr">
        <is>
          <t>Generacion de Planilla Vacaciones OBRERO ESTABLE</t>
        </is>
      </c>
      <c r="J698" s="35" t="n">
        <v>91</v>
      </c>
      <c r="K698" s="36">
        <f>IF('BD6'!J698=90,"AGUA",IF('BD6'!J698=91,"ALCANTARILLADO",IF('BD6'!J698=93,"ALCANTARILLADO",IF('BD6'!J698=95,"ADMIN",IF('BD6'!J698=96,"COMERCIAL","G_Finan")))))</f>
        <v/>
      </c>
      <c r="L698" s="40" t="n">
        <v>120</v>
      </c>
      <c r="M698" s="37" t="n"/>
      <c r="N698" s="51" t="n"/>
      <c r="O698" s="51" t="n"/>
    </row>
    <row r="699">
      <c r="A699">
        <f>IFERROR(VLOOKUP(BD[[#This Row],[BK]],DICT[[EEFF]:[Ppto]],2,FALSE),"No Encontrado")</f>
        <v/>
      </c>
      <c r="B699">
        <f>MID(BD[[#This Row],[SUC]],2,1)&amp;"-"&amp;BD[[#This Row],[CC]]&amp;"-"&amp;BD[[#This Row],[REGI_RES]]&amp;"-"&amp;MID(BD[[#This Row],[CTA]],1,9)</f>
        <v/>
      </c>
      <c r="C699" t="inlineStr">
        <is>
          <t>621510001 - VACACIONES OBREROS</t>
        </is>
      </c>
      <c r="D699">
        <f>TRIM(MID('BD6'!E699,3,2))</f>
        <v/>
      </c>
      <c r="E699" s="33" t="inlineStr">
        <is>
          <t xml:space="preserve">  09 - 11 - 4</t>
        </is>
      </c>
      <c r="F699" s="32" t="n">
        <v>45919</v>
      </c>
      <c r="G699">
        <f>IF(MID(BD[[#This Row],[Suc - Tipo - Nro]],8,2)="11",LEFT(BD[[#This Row],[REGIMEN]], 1) &amp; LEFT(RIGHT(BD[[#This Row],[REGIMEN]], LEN(BD[[#This Row],[REGIMEN]]) - FIND(" ", BD[[#This Row],[REGIMEN]])), 1),"")</f>
        <v/>
      </c>
      <c r="H699">
        <f>IF(MID(BD[[#This Row],[Suc - Tipo - Nro]],8,2)="11",TRIM(RIGHT(SUBSTITUTE(BD[[#This Row],[Glosa / Proveedor]]," ",REPT(" ",LEN(BD[[#This Row],[Glosa / Proveedor]]))),LEN(BD[[#This Row],[Glosa / Proveedor]])*2)),"")</f>
        <v/>
      </c>
      <c r="I699" s="31" t="inlineStr">
        <is>
          <t>Generacion de Planilla Vacaciones OBRERO ESTABLE</t>
        </is>
      </c>
      <c r="J699" s="38" t="n">
        <v>91</v>
      </c>
      <c r="K699" s="22">
        <f>IF('BD6'!J699=90,"AGUA",IF('BD6'!J699=91,"ALCANTARILLADO",IF('BD6'!J699=93,"ALCANTARILLADO",IF('BD6'!J699=95,"ADMIN",IF('BD6'!J699=96,"COMERCIAL","G_Finan")))))</f>
        <v/>
      </c>
      <c r="L699" s="49" t="n">
        <v>930</v>
      </c>
      <c r="M699" s="37" t="n"/>
      <c r="N699" s="51" t="n"/>
      <c r="O699" s="51" t="n"/>
    </row>
    <row r="700">
      <c r="A700" s="39">
        <f>IFERROR(VLOOKUP(BD[[#This Row],[BK]],DICT[[EEFF]:[Ppto]],2,FALSE),"No Encontrado")</f>
        <v/>
      </c>
      <c r="B700">
        <f>MID(BD[[#This Row],[SUC]],2,1)&amp;"-"&amp;BD[[#This Row],[CC]]&amp;"-"&amp;BD[[#This Row],[REGI_RES]]&amp;"-"&amp;MID(BD[[#This Row],[CTA]],1,9)</f>
        <v/>
      </c>
      <c r="C700" t="inlineStr">
        <is>
          <t>621510001 - VACACIONES OBREROS</t>
        </is>
      </c>
      <c r="D700">
        <f>TRIM(MID('BD6'!E700,3,2))</f>
        <v/>
      </c>
      <c r="E700" s="33" t="inlineStr">
        <is>
          <t xml:space="preserve">  09 - 11 - 4</t>
        </is>
      </c>
      <c r="F700" s="34" t="n">
        <v>45919</v>
      </c>
      <c r="G700">
        <f>IF(MID(BD[[#This Row],[Suc - Tipo - Nro]],8,2)="11",LEFT(BD[[#This Row],[REGIMEN]], 1) &amp; LEFT(RIGHT(BD[[#This Row],[REGIMEN]], LEN(BD[[#This Row],[REGIMEN]]) - FIND(" ", BD[[#This Row],[REGIMEN]])), 1),"")</f>
        <v/>
      </c>
      <c r="H700">
        <f>IF(MID(BD[[#This Row],[Suc - Tipo - Nro]],8,2)="11",TRIM(RIGHT(SUBSTITUTE(BD[[#This Row],[Glosa / Proveedor]]," ",REPT(" ",LEN(BD[[#This Row],[Glosa / Proveedor]]))),LEN(BD[[#This Row],[Glosa / Proveedor]])*2)),"")</f>
        <v/>
      </c>
      <c r="I700" s="33" t="inlineStr">
        <is>
          <t>Generacion de Planilla Vacaciones OBRERO ESTABLE</t>
        </is>
      </c>
      <c r="J700" s="35" t="n">
        <v>91</v>
      </c>
      <c r="K700" s="22">
        <f>IF('BD6'!J700=90,"AGUA",IF('BD6'!J700=91,"ALCANTARILLADO",IF('BD6'!J700=93,"ALCANTARILLADO",IF('BD6'!J700=95,"ADMIN",IF('BD6'!J700=96,"COMERCIAL","G_Finan")))))</f>
        <v/>
      </c>
      <c r="L700" s="49" t="n">
        <v>113</v>
      </c>
      <c r="M700" s="37" t="n"/>
      <c r="N700" s="51" t="n"/>
      <c r="O700" s="51" t="n"/>
    </row>
    <row r="701">
      <c r="A701" s="10">
        <f>IFERROR(VLOOKUP(BD[[#This Row],[BK]],DICT[[EEFF]:[Ppto]],2,FALSE),"No Encontrado")</f>
        <v/>
      </c>
      <c r="B701" s="54">
        <f>MID(BD[[#This Row],[SUC]],2,1)&amp;"-"&amp;BD[[#This Row],[CC]]&amp;"-"&amp;BD[[#This Row],[REGI_RES]]&amp;"-"&amp;MID(BD[[#This Row],[CTA]],1,9)</f>
        <v/>
      </c>
      <c r="C701" t="inlineStr">
        <is>
          <t>621510003 - VACACIONES OBREROS - LAUDO 2022</t>
        </is>
      </c>
      <c r="D701" s="54">
        <f>TRIM(MID('BD6'!E701,3,2))</f>
        <v/>
      </c>
      <c r="E701" s="33" t="inlineStr">
        <is>
          <t xml:space="preserve">  01 - 11 - 8</t>
        </is>
      </c>
      <c r="F701" s="34" t="n">
        <v>45919</v>
      </c>
      <c r="G701" s="54">
        <f>IF(MID(BD[[#This Row],[Suc - Tipo - Nro]],8,2)="11",LEFT(BD[[#This Row],[REGIMEN]], 1) &amp; LEFT(RIGHT(BD[[#This Row],[REGIMEN]], LEN(BD[[#This Row],[REGIMEN]]) - FIND(" ", BD[[#This Row],[REGIMEN]])), 1),"")</f>
        <v/>
      </c>
      <c r="H701" s="54">
        <f>IF(MID(BD[[#This Row],[Suc - Tipo - Nro]],8,2)="11",TRIM(RIGHT(SUBSTITUTE(BD[[#This Row],[Glosa / Proveedor]]," ",REPT(" ",LEN(BD[[#This Row],[Glosa / Proveedor]]))),LEN(BD[[#This Row],[Glosa / Proveedor]])*2)),"")</f>
        <v/>
      </c>
      <c r="I701" s="33" t="inlineStr">
        <is>
          <t>Generacion de Planilla Vacaciones OBRERO ESTABLE</t>
        </is>
      </c>
      <c r="J701" s="35" t="n">
        <v>90</v>
      </c>
      <c r="K701" s="36">
        <f>IF('BD6'!J701=90,"AGUA",IF('BD6'!J701=91,"ALCANTARILLADO",IF('BD6'!J701=93,"ALCANTARILLADO",IF('BD6'!J701=95,"ADMIN",IF('BD6'!J701=96,"COMERCIAL","G_Finan")))))</f>
        <v/>
      </c>
      <c r="L701" s="40" t="n">
        <v>150</v>
      </c>
      <c r="M701" s="37" t="n"/>
      <c r="N701" s="51" t="n"/>
      <c r="O701" s="51" t="n"/>
    </row>
    <row r="702">
      <c r="A702" s="10">
        <f>IFERROR(VLOOKUP(BD[[#This Row],[BK]],DICT[[EEFF]:[Ppto]],2,FALSE),"No Encontrado")</f>
        <v/>
      </c>
      <c r="B702" s="54">
        <f>MID(BD[[#This Row],[SUC]],2,1)&amp;"-"&amp;BD[[#This Row],[CC]]&amp;"-"&amp;BD[[#This Row],[REGI_RES]]&amp;"-"&amp;MID(BD[[#This Row],[CTA]],1,9)</f>
        <v/>
      </c>
      <c r="C702" t="inlineStr">
        <is>
          <t>621510003 - VACACIONES OBREROS - LAUDO 2022</t>
        </is>
      </c>
      <c r="D702" s="54">
        <f>TRIM(MID('BD6'!E702,3,2))</f>
        <v/>
      </c>
      <c r="E702" s="33" t="inlineStr">
        <is>
          <t xml:space="preserve">  01 - 11 - 8</t>
        </is>
      </c>
      <c r="F702" s="34" t="n">
        <v>45919</v>
      </c>
      <c r="G702" s="54">
        <f>IF(MID(BD[[#This Row],[Suc - Tipo - Nro]],8,2)="11",LEFT(BD[[#This Row],[REGIMEN]], 1) &amp; LEFT(RIGHT(BD[[#This Row],[REGIMEN]], LEN(BD[[#This Row],[REGIMEN]]) - FIND(" ", BD[[#This Row],[REGIMEN]])), 1),"")</f>
        <v/>
      </c>
      <c r="H702" s="54">
        <f>IF(MID(BD[[#This Row],[Suc - Tipo - Nro]],8,2)="11",TRIM(RIGHT(SUBSTITUTE(BD[[#This Row],[Glosa / Proveedor]]," ",REPT(" ",LEN(BD[[#This Row],[Glosa / Proveedor]]))),LEN(BD[[#This Row],[Glosa / Proveedor]])*2)),"")</f>
        <v/>
      </c>
      <c r="I702" s="33" t="inlineStr">
        <is>
          <t>Generacion de Planilla Vacaciones OBRERO ESTABLE</t>
        </is>
      </c>
      <c r="J702" s="35" t="n">
        <v>96</v>
      </c>
      <c r="K702" s="36">
        <f>IF('BD6'!J702=90,"AGUA",IF('BD6'!J702=91,"ALCANTARILLADO",IF('BD6'!J702=93,"ALCANTARILLADO",IF('BD6'!J702=95,"ADMIN",IF('BD6'!J702=96,"COMERCIAL","G_Finan")))))</f>
        <v/>
      </c>
      <c r="L702" s="40" t="n">
        <v>150</v>
      </c>
      <c r="M702" s="37" t="n"/>
      <c r="N702" s="51" t="n"/>
      <c r="O702" s="51" t="n"/>
    </row>
    <row r="703">
      <c r="A703" s="39">
        <f>IFERROR(VLOOKUP(BD[[#This Row],[BK]],DICT[[EEFF]:[Ppto]],2,FALSE),"No Encontrado")</f>
        <v/>
      </c>
      <c r="B703">
        <f>MID(BD[[#This Row],[SUC]],2,1)&amp;"-"&amp;BD[[#This Row],[CC]]&amp;"-"&amp;BD[[#This Row],[REGI_RES]]&amp;"-"&amp;MID(BD[[#This Row],[CTA]],1,9)</f>
        <v/>
      </c>
      <c r="C703" t="inlineStr">
        <is>
          <t>621510003 - VACACIONES OBREROS - LAUDO 2022</t>
        </is>
      </c>
      <c r="D703">
        <f>TRIM(MID('BD6'!E703,3,2))</f>
        <v/>
      </c>
      <c r="E703" s="33" t="inlineStr">
        <is>
          <t xml:space="preserve">  01 - 11 - 8</t>
        </is>
      </c>
      <c r="F703" s="34" t="n">
        <v>45919</v>
      </c>
      <c r="G703">
        <f>IF(MID(BD[[#This Row],[Suc - Tipo - Nro]],8,2)="11",LEFT(BD[[#This Row],[REGIMEN]], 1) &amp; LEFT(RIGHT(BD[[#This Row],[REGIMEN]], LEN(BD[[#This Row],[REGIMEN]]) - FIND(" ", BD[[#This Row],[REGIMEN]])), 1),"")</f>
        <v/>
      </c>
      <c r="H703">
        <f>IF(MID(BD[[#This Row],[Suc - Tipo - Nro]],8,2)="11",TRIM(RIGHT(SUBSTITUTE(BD[[#This Row],[Glosa / Proveedor]]," ",REPT(" ",LEN(BD[[#This Row],[Glosa / Proveedor]]))),LEN(BD[[#This Row],[Glosa / Proveedor]])*2)),"")</f>
        <v/>
      </c>
      <c r="I703" s="33" t="inlineStr">
        <is>
          <t>Generacion de Planilla Vacaciones OBRERO ESTABLE</t>
        </is>
      </c>
      <c r="J703" s="35" t="n">
        <v>90</v>
      </c>
      <c r="K703" s="22">
        <f>IF('BD6'!J703=90,"AGUA",IF('BD6'!J703=91,"ALCANTARILLADO",IF('BD6'!J703=93,"ALCANTARILLADO",IF('BD6'!J703=95,"ADMIN",IF('BD6'!J703=96,"COMERCIAL","G_Finan")))))</f>
        <v/>
      </c>
      <c r="L703" s="49" t="n">
        <v>150</v>
      </c>
      <c r="M703" s="37" t="n"/>
      <c r="N703" s="51" t="n"/>
      <c r="O703" s="51" t="n"/>
    </row>
    <row r="704">
      <c r="A704">
        <f>IFERROR(VLOOKUP(BD[[#This Row],[BK]],DICT[[EEFF]:[Ppto]],2,FALSE),"No Encontrado")</f>
        <v/>
      </c>
      <c r="B704">
        <f>MID(BD[[#This Row],[SUC]],2,1)&amp;"-"&amp;BD[[#This Row],[CC]]&amp;"-"&amp;BD[[#This Row],[REGI_RES]]&amp;"-"&amp;MID(BD[[#This Row],[CTA]],1,9)</f>
        <v/>
      </c>
      <c r="C704" t="inlineStr">
        <is>
          <t>621510003 - VACACIONES OBREROS - LAUDO 2022</t>
        </is>
      </c>
      <c r="D704">
        <f>TRIM(MID('BD6'!E704,3,2))</f>
        <v/>
      </c>
      <c r="E704" s="33" t="inlineStr">
        <is>
          <t xml:space="preserve">  06 - 11 - 4</t>
        </is>
      </c>
      <c r="F704" s="32" t="n">
        <v>45919</v>
      </c>
      <c r="G704">
        <f>IF(MID(BD[[#This Row],[Suc - Tipo - Nro]],8,2)="11",LEFT(BD[[#This Row],[REGIMEN]], 1) &amp; LEFT(RIGHT(BD[[#This Row],[REGIMEN]], LEN(BD[[#This Row],[REGIMEN]]) - FIND(" ", BD[[#This Row],[REGIMEN]])), 1),"")</f>
        <v/>
      </c>
      <c r="H704">
        <f>IF(MID(BD[[#This Row],[Suc - Tipo - Nro]],8,2)="11",TRIM(RIGHT(SUBSTITUTE(BD[[#This Row],[Glosa / Proveedor]]," ",REPT(" ",LEN(BD[[#This Row],[Glosa / Proveedor]]))),LEN(BD[[#This Row],[Glosa / Proveedor]])*2)),"")</f>
        <v/>
      </c>
      <c r="I704" s="31" t="inlineStr">
        <is>
          <t>Generacion de Planilla Vacaciones OBRERO ESTABLE</t>
        </is>
      </c>
      <c r="J704" s="38" t="n">
        <v>90</v>
      </c>
      <c r="K704" s="22">
        <f>IF('BD6'!J704=90,"AGUA",IF('BD6'!J704=91,"ALCANTARILLADO",IF('BD6'!J704=93,"ALCANTARILLADO",IF('BD6'!J704=95,"ADMIN",IF('BD6'!J704=96,"COMERCIAL","G_Finan")))))</f>
        <v/>
      </c>
      <c r="L704" s="49" t="n">
        <v>150</v>
      </c>
      <c r="M704" s="37" t="n"/>
      <c r="N704" s="51" t="n"/>
      <c r="O704" s="51" t="n"/>
    </row>
    <row r="705">
      <c r="A705" s="10">
        <f>IFERROR(VLOOKUP(BD[[#This Row],[BK]],DICT[[EEFF]:[Ppto]],2,FALSE),"No Encontrado")</f>
        <v/>
      </c>
      <c r="B705" s="54">
        <f>MID(BD[[#This Row],[SUC]],2,1)&amp;"-"&amp;BD[[#This Row],[CC]]&amp;"-"&amp;BD[[#This Row],[REGI_RES]]&amp;"-"&amp;MID(BD[[#This Row],[CTA]],1,9)</f>
        <v/>
      </c>
      <c r="C705" t="inlineStr">
        <is>
          <t>621510003 - VACACIONES OBREROS - LAUDO 2022</t>
        </is>
      </c>
      <c r="D705" s="54">
        <f>TRIM(MID('BD6'!E705,3,2))</f>
        <v/>
      </c>
      <c r="E705" s="33" t="inlineStr">
        <is>
          <t xml:space="preserve">  08 - 11 - 4</t>
        </is>
      </c>
      <c r="F705" s="34" t="n">
        <v>45919</v>
      </c>
      <c r="G705" s="54">
        <f>IF(MID(BD[[#This Row],[Suc - Tipo - Nro]],8,2)="11",LEFT(BD[[#This Row],[REGIMEN]], 1) &amp; LEFT(RIGHT(BD[[#This Row],[REGIMEN]], LEN(BD[[#This Row],[REGIMEN]]) - FIND(" ", BD[[#This Row],[REGIMEN]])), 1),"")</f>
        <v/>
      </c>
      <c r="H705" s="54">
        <f>IF(MID(BD[[#This Row],[Suc - Tipo - Nro]],8,2)="11",TRIM(RIGHT(SUBSTITUTE(BD[[#This Row],[Glosa / Proveedor]]," ",REPT(" ",LEN(BD[[#This Row],[Glosa / Proveedor]]))),LEN(BD[[#This Row],[Glosa / Proveedor]])*2)),"")</f>
        <v/>
      </c>
      <c r="I705" s="33" t="inlineStr">
        <is>
          <t>Generacion de Planilla Vacaciones OBRERO ESTABLE</t>
        </is>
      </c>
      <c r="J705" s="35" t="n">
        <v>90</v>
      </c>
      <c r="K705" s="36">
        <f>IF('BD6'!J705=90,"AGUA",IF('BD6'!J705=91,"ALCANTARILLADO",IF('BD6'!J705=93,"ALCANTARILLADO",IF('BD6'!J705=95,"ADMIN",IF('BD6'!J705=96,"COMERCIAL","G_Finan")))))</f>
        <v/>
      </c>
      <c r="L705" s="40" t="n">
        <v>150</v>
      </c>
      <c r="M705" s="37" t="n"/>
      <c r="N705" s="51" t="n"/>
      <c r="O705" s="51" t="n"/>
    </row>
    <row r="706">
      <c r="A706" s="10">
        <f>IFERROR(VLOOKUP(BD[[#This Row],[BK]],DICT[[EEFF]:[Ppto]],2,FALSE),"No Encontrado")</f>
        <v/>
      </c>
      <c r="B706" s="54">
        <f>MID(BD[[#This Row],[SUC]],2,1)&amp;"-"&amp;BD[[#This Row],[CC]]&amp;"-"&amp;BD[[#This Row],[REGI_RES]]&amp;"-"&amp;MID(BD[[#This Row],[CTA]],1,9)</f>
        <v/>
      </c>
      <c r="C706" t="inlineStr">
        <is>
          <t>621510003 - VACACIONES OBREROS - LAUDO 2022</t>
        </is>
      </c>
      <c r="D706" s="54">
        <f>TRIM(MID('BD6'!E706,3,2))</f>
        <v/>
      </c>
      <c r="E706" s="33" t="inlineStr">
        <is>
          <t xml:space="preserve">  09 - 11 - 4</t>
        </is>
      </c>
      <c r="F706" s="34" t="n">
        <v>45919</v>
      </c>
      <c r="G706" s="54">
        <f>IF(MID(BD[[#This Row],[Suc - Tipo - Nro]],8,2)="11",LEFT(BD[[#This Row],[REGIMEN]], 1) &amp; LEFT(RIGHT(BD[[#This Row],[REGIMEN]], LEN(BD[[#This Row],[REGIMEN]]) - FIND(" ", BD[[#This Row],[REGIMEN]])), 1),"")</f>
        <v/>
      </c>
      <c r="H706" s="54">
        <f>IF(MID(BD[[#This Row],[Suc - Tipo - Nro]],8,2)="11",TRIM(RIGHT(SUBSTITUTE(BD[[#This Row],[Glosa / Proveedor]]," ",REPT(" ",LEN(BD[[#This Row],[Glosa / Proveedor]]))),LEN(BD[[#This Row],[Glosa / Proveedor]])*2)),"")</f>
        <v/>
      </c>
      <c r="I706" s="33" t="inlineStr">
        <is>
          <t>Generacion de Planilla Vacaciones OBRERO ESTABLE</t>
        </is>
      </c>
      <c r="J706" s="35" t="n">
        <v>91</v>
      </c>
      <c r="K706" s="36">
        <f>IF('BD6'!J706=90,"AGUA",IF('BD6'!J706=91,"ALCANTARILLADO",IF('BD6'!J706=93,"ALCANTARILLADO",IF('BD6'!J706=95,"ADMIN",IF('BD6'!J706=96,"COMERCIAL","G_Finan")))))</f>
        <v/>
      </c>
      <c r="L706" s="40" t="n">
        <v>150</v>
      </c>
      <c r="M706" s="40" t="n"/>
      <c r="N706" s="51" t="n"/>
      <c r="O706" s="51" t="n"/>
    </row>
    <row r="707">
      <c r="A707">
        <f>IFERROR(VLOOKUP(BD[[#This Row],[BK]],DICT[[EEFF]:[Ppto]],2,FALSE),"No Encontrado")</f>
        <v/>
      </c>
      <c r="B707">
        <f>MID(BD[[#This Row],[SUC]],2,1)&amp;"-"&amp;BD[[#This Row],[CC]]&amp;"-"&amp;BD[[#This Row],[REGI_RES]]&amp;"-"&amp;MID(BD[[#This Row],[CTA]],1,9)</f>
        <v/>
      </c>
      <c r="C707" t="inlineStr">
        <is>
          <t>621510004 - VACACIONES EMPLEADOS-LAUDO 2023</t>
        </is>
      </c>
      <c r="D707">
        <f>TRIM(MID('BD6'!E707,3,2))</f>
        <v/>
      </c>
      <c r="E707" s="33" t="inlineStr">
        <is>
          <t xml:space="preserve">  01 - 11 - 6</t>
        </is>
      </c>
      <c r="F707" s="32" t="n">
        <v>45919</v>
      </c>
      <c r="G707">
        <f>IF(MID(BD[[#This Row],[Suc - Tipo - Nro]],8,2)="11",LEFT(BD[[#This Row],[REGIMEN]], 1) &amp; LEFT(RIGHT(BD[[#This Row],[REGIMEN]], LEN(BD[[#This Row],[REGIMEN]]) - FIND(" ", BD[[#This Row],[REGIMEN]])), 1),"")</f>
        <v/>
      </c>
      <c r="H707">
        <f>IF(MID(BD[[#This Row],[Suc - Tipo - Nro]],8,2)="11",TRIM(RIGHT(SUBSTITUTE(BD[[#This Row],[Glosa / Proveedor]]," ",REPT(" ",LEN(BD[[#This Row],[Glosa / Proveedor]]))),LEN(BD[[#This Row],[Glosa / Proveedor]])*2)),"")</f>
        <v/>
      </c>
      <c r="I707" s="31" t="inlineStr">
        <is>
          <t>Generacion de Planilla Vacaciones EMPLEADO ESTABLE</t>
        </is>
      </c>
      <c r="J707" s="38" t="n">
        <v>95</v>
      </c>
      <c r="K707" s="22">
        <f>IF('BD6'!J707=90,"AGUA",IF('BD6'!J707=91,"ALCANTARILLADO",IF('BD6'!J707=93,"ALCANTARILLADO",IF('BD6'!J707=95,"ADMIN",IF('BD6'!J707=96,"COMERCIAL","G_Finan")))))</f>
        <v/>
      </c>
      <c r="L707" s="49" t="n">
        <v>200</v>
      </c>
      <c r="M707" s="37" t="n"/>
      <c r="N707" s="51" t="n"/>
      <c r="O707" s="51" t="n"/>
    </row>
    <row r="708">
      <c r="A708" s="10">
        <f>IFERROR(VLOOKUP(BD[[#This Row],[BK]],DICT[[EEFF]:[Ppto]],2,FALSE),"No Encontrado")</f>
        <v/>
      </c>
      <c r="B708" s="54">
        <f>MID(BD[[#This Row],[SUC]],2,1)&amp;"-"&amp;BD[[#This Row],[CC]]&amp;"-"&amp;BD[[#This Row],[REGI_RES]]&amp;"-"&amp;MID(BD[[#This Row],[CTA]],1,9)</f>
        <v/>
      </c>
      <c r="C708" t="inlineStr">
        <is>
          <t>621510005 - VACACIONES OBREROS-LAUDO 2023</t>
        </is>
      </c>
      <c r="D708" s="54">
        <f>TRIM(MID('BD6'!E708,3,2))</f>
        <v/>
      </c>
      <c r="E708" s="33" t="inlineStr">
        <is>
          <t xml:space="preserve">  01 - 11 - 8</t>
        </is>
      </c>
      <c r="F708" s="34" t="n">
        <v>45919</v>
      </c>
      <c r="G708" s="54">
        <f>IF(MID(BD[[#This Row],[Suc - Tipo - Nro]],8,2)="11",LEFT(BD[[#This Row],[REGIMEN]], 1) &amp; LEFT(RIGHT(BD[[#This Row],[REGIMEN]], LEN(BD[[#This Row],[REGIMEN]]) - FIND(" ", BD[[#This Row],[REGIMEN]])), 1),"")</f>
        <v/>
      </c>
      <c r="H708" s="54">
        <f>IF(MID(BD[[#This Row],[Suc - Tipo - Nro]],8,2)="11",TRIM(RIGHT(SUBSTITUTE(BD[[#This Row],[Glosa / Proveedor]]," ",REPT(" ",LEN(BD[[#This Row],[Glosa / Proveedor]]))),LEN(BD[[#This Row],[Glosa / Proveedor]])*2)),"")</f>
        <v/>
      </c>
      <c r="I708" s="33" t="inlineStr">
        <is>
          <t>Generacion de Planilla Vacaciones OBRERO ESTABLE</t>
        </is>
      </c>
      <c r="J708" s="35" t="n">
        <v>90</v>
      </c>
      <c r="K708" s="36">
        <f>IF('BD6'!J708=90,"AGUA",IF('BD6'!J708=91,"ALCANTARILLADO",IF('BD6'!J708=93,"ALCANTARILLADO",IF('BD6'!J708=95,"ADMIN",IF('BD6'!J708=96,"COMERCIAL","G_Finan")))))</f>
        <v/>
      </c>
      <c r="L708" s="40" t="n">
        <v>100</v>
      </c>
      <c r="M708" s="37" t="n"/>
      <c r="N708" s="51" t="n"/>
      <c r="O708" s="51" t="n"/>
    </row>
    <row r="709">
      <c r="A709" s="39">
        <f>IFERROR(VLOOKUP(BD[[#This Row],[BK]],DICT[[EEFF]:[Ppto]],2,FALSE),"No Encontrado")</f>
        <v/>
      </c>
      <c r="B709">
        <f>MID(BD[[#This Row],[SUC]],2,1)&amp;"-"&amp;BD[[#This Row],[CC]]&amp;"-"&amp;BD[[#This Row],[REGI_RES]]&amp;"-"&amp;MID(BD[[#This Row],[CTA]],1,9)</f>
        <v/>
      </c>
      <c r="C709" t="inlineStr">
        <is>
          <t>621510005 - VACACIONES OBREROS-LAUDO 2023</t>
        </is>
      </c>
      <c r="D709">
        <f>TRIM(MID('BD6'!E709,3,2))</f>
        <v/>
      </c>
      <c r="E709" s="33" t="inlineStr">
        <is>
          <t xml:space="preserve">  01 - 11 - 8</t>
        </is>
      </c>
      <c r="F709" s="34" t="n">
        <v>45919</v>
      </c>
      <c r="G709">
        <f>IF(MID(BD[[#This Row],[Suc - Tipo - Nro]],8,2)="11",LEFT(BD[[#This Row],[REGIMEN]], 1) &amp; LEFT(RIGHT(BD[[#This Row],[REGIMEN]], LEN(BD[[#This Row],[REGIMEN]]) - FIND(" ", BD[[#This Row],[REGIMEN]])), 1),"")</f>
        <v/>
      </c>
      <c r="H709">
        <f>IF(MID(BD[[#This Row],[Suc - Tipo - Nro]],8,2)="11",TRIM(RIGHT(SUBSTITUTE(BD[[#This Row],[Glosa / Proveedor]]," ",REPT(" ",LEN(BD[[#This Row],[Glosa / Proveedor]]))),LEN(BD[[#This Row],[Glosa / Proveedor]])*2)),"")</f>
        <v/>
      </c>
      <c r="I709" s="33" t="inlineStr">
        <is>
          <t>Generacion de Planilla Vacaciones OBRERO ESTABLE</t>
        </is>
      </c>
      <c r="J709" s="35" t="n">
        <v>96</v>
      </c>
      <c r="K709" s="22">
        <f>IF('BD6'!J709=90,"AGUA",IF('BD6'!J709=91,"ALCANTARILLADO",IF('BD6'!J709=93,"ALCANTARILLADO",IF('BD6'!J709=95,"ADMIN",IF('BD6'!J709=96,"COMERCIAL","G_Finan")))))</f>
        <v/>
      </c>
      <c r="L709" s="49" t="n">
        <v>100</v>
      </c>
      <c r="M709" s="37" t="n"/>
      <c r="N709" s="51" t="n"/>
      <c r="O709" s="51" t="n"/>
    </row>
    <row r="710">
      <c r="A710" s="10">
        <f>IFERROR(VLOOKUP(BD[[#This Row],[BK]],DICT[[EEFF]:[Ppto]],2,FALSE),"No Encontrado")</f>
        <v/>
      </c>
      <c r="B710" s="54">
        <f>MID(BD[[#This Row],[SUC]],2,1)&amp;"-"&amp;BD[[#This Row],[CC]]&amp;"-"&amp;BD[[#This Row],[REGI_RES]]&amp;"-"&amp;MID(BD[[#This Row],[CTA]],1,9)</f>
        <v/>
      </c>
      <c r="C710" t="inlineStr">
        <is>
          <t>621510005 - VACACIONES OBREROS-LAUDO 2023</t>
        </is>
      </c>
      <c r="D710" s="54">
        <f>TRIM(MID('BD6'!E710,3,2))</f>
        <v/>
      </c>
      <c r="E710" s="33" t="inlineStr">
        <is>
          <t xml:space="preserve">  01 - 11 - 8</t>
        </is>
      </c>
      <c r="F710" s="34" t="n">
        <v>45919</v>
      </c>
      <c r="G710" s="54">
        <f>IF(MID(BD[[#This Row],[Suc - Tipo - Nro]],8,2)="11",LEFT(BD[[#This Row],[REGIMEN]], 1) &amp; LEFT(RIGHT(BD[[#This Row],[REGIMEN]], LEN(BD[[#This Row],[REGIMEN]]) - FIND(" ", BD[[#This Row],[REGIMEN]])), 1),"")</f>
        <v/>
      </c>
      <c r="H710" s="54">
        <f>IF(MID(BD[[#This Row],[Suc - Tipo - Nro]],8,2)="11",TRIM(RIGHT(SUBSTITUTE(BD[[#This Row],[Glosa / Proveedor]]," ",REPT(" ",LEN(BD[[#This Row],[Glosa / Proveedor]]))),LEN(BD[[#This Row],[Glosa / Proveedor]])*2)),"")</f>
        <v/>
      </c>
      <c r="I710" s="33" t="inlineStr">
        <is>
          <t>Generacion de Planilla Vacaciones OBRERO ESTABLE</t>
        </is>
      </c>
      <c r="J710" s="35" t="n">
        <v>90</v>
      </c>
      <c r="K710" s="36">
        <f>IF('BD6'!J710=90,"AGUA",IF('BD6'!J710=91,"ALCANTARILLADO",IF('BD6'!J710=93,"ALCANTARILLADO",IF('BD6'!J710=95,"ADMIN",IF('BD6'!J710=96,"COMERCIAL","G_Finan")))))</f>
        <v/>
      </c>
      <c r="L710" s="40" t="n">
        <v>100</v>
      </c>
      <c r="M710" s="37" t="n"/>
      <c r="N710" s="51" t="n"/>
      <c r="O710" s="51" t="n"/>
    </row>
    <row r="711">
      <c r="A711" s="39">
        <f>IFERROR(VLOOKUP(BD[[#This Row],[BK]],DICT[[EEFF]:[Ppto]],2,FALSE),"No Encontrado")</f>
        <v/>
      </c>
      <c r="B711">
        <f>MID(BD[[#This Row],[SUC]],2,1)&amp;"-"&amp;BD[[#This Row],[CC]]&amp;"-"&amp;BD[[#This Row],[REGI_RES]]&amp;"-"&amp;MID(BD[[#This Row],[CTA]],1,9)</f>
        <v/>
      </c>
      <c r="C711" t="inlineStr">
        <is>
          <t>621510005 - VACACIONES OBREROS-LAUDO 2023</t>
        </is>
      </c>
      <c r="D711">
        <f>TRIM(MID('BD6'!E711,3,2))</f>
        <v/>
      </c>
      <c r="E711" s="33" t="inlineStr">
        <is>
          <t xml:space="preserve">  06 - 11 - 4</t>
        </is>
      </c>
      <c r="F711" s="34" t="n">
        <v>45919</v>
      </c>
      <c r="G711">
        <f>IF(MID(BD[[#This Row],[Suc - Tipo - Nro]],8,2)="11",LEFT(BD[[#This Row],[REGIMEN]], 1) &amp; LEFT(RIGHT(BD[[#This Row],[REGIMEN]], LEN(BD[[#This Row],[REGIMEN]]) - FIND(" ", BD[[#This Row],[REGIMEN]])), 1),"")</f>
        <v/>
      </c>
      <c r="H711">
        <f>IF(MID(BD[[#This Row],[Suc - Tipo - Nro]],8,2)="11",TRIM(RIGHT(SUBSTITUTE(BD[[#This Row],[Glosa / Proveedor]]," ",REPT(" ",LEN(BD[[#This Row],[Glosa / Proveedor]]))),LEN(BD[[#This Row],[Glosa / Proveedor]])*2)),"")</f>
        <v/>
      </c>
      <c r="I711" s="33" t="inlineStr">
        <is>
          <t>Generacion de Planilla Vacaciones OBRERO ESTABLE</t>
        </is>
      </c>
      <c r="J711" s="35" t="n">
        <v>90</v>
      </c>
      <c r="K711" s="22">
        <f>IF('BD6'!J711=90,"AGUA",IF('BD6'!J711=91,"ALCANTARILLADO",IF('BD6'!J711=93,"ALCANTARILLADO",IF('BD6'!J711=95,"ADMIN",IF('BD6'!J711=96,"COMERCIAL","G_Finan")))))</f>
        <v/>
      </c>
      <c r="L711" s="49" t="n">
        <v>100</v>
      </c>
      <c r="M711" s="37" t="n"/>
      <c r="N711" s="51" t="n"/>
      <c r="O711" s="51" t="n"/>
    </row>
    <row r="712">
      <c r="A712" s="39">
        <f>IFERROR(VLOOKUP(BD[[#This Row],[BK]],DICT[[EEFF]:[Ppto]],2,FALSE),"No Encontrado")</f>
        <v/>
      </c>
      <c r="B712">
        <f>MID(BD[[#This Row],[SUC]],2,1)&amp;"-"&amp;BD[[#This Row],[CC]]&amp;"-"&amp;BD[[#This Row],[REGI_RES]]&amp;"-"&amp;MID(BD[[#This Row],[CTA]],1,9)</f>
        <v/>
      </c>
      <c r="C712" t="inlineStr">
        <is>
          <t>621510005 - VACACIONES OBREROS-LAUDO 2023</t>
        </is>
      </c>
      <c r="D712">
        <f>TRIM(MID('BD6'!E712,3,2))</f>
        <v/>
      </c>
      <c r="E712" s="33" t="inlineStr">
        <is>
          <t xml:space="preserve">  08 - 11 - 4</t>
        </is>
      </c>
      <c r="F712" s="34" t="n">
        <v>45919</v>
      </c>
      <c r="G712">
        <f>IF(MID(BD[[#This Row],[Suc - Tipo - Nro]],8,2)="11",LEFT(BD[[#This Row],[REGIMEN]], 1) &amp; LEFT(RIGHT(BD[[#This Row],[REGIMEN]], LEN(BD[[#This Row],[REGIMEN]]) - FIND(" ", BD[[#This Row],[REGIMEN]])), 1),"")</f>
        <v/>
      </c>
      <c r="H712">
        <f>IF(MID(BD[[#This Row],[Suc - Tipo - Nro]],8,2)="11",TRIM(RIGHT(SUBSTITUTE(BD[[#This Row],[Glosa / Proveedor]]," ",REPT(" ",LEN(BD[[#This Row],[Glosa / Proveedor]]))),LEN(BD[[#This Row],[Glosa / Proveedor]])*2)),"")</f>
        <v/>
      </c>
      <c r="I712" s="33" t="inlineStr">
        <is>
          <t>Generacion de Planilla Vacaciones OBRERO ESTABLE</t>
        </is>
      </c>
      <c r="J712" s="35" t="n">
        <v>90</v>
      </c>
      <c r="K712" s="22">
        <f>IF('BD6'!J712=90,"AGUA",IF('BD6'!J712=91,"ALCANTARILLADO",IF('BD6'!J712=93,"ALCANTARILLADO",IF('BD6'!J712=95,"ADMIN",IF('BD6'!J712=96,"COMERCIAL","G_Finan")))))</f>
        <v/>
      </c>
      <c r="L712" s="49" t="n">
        <v>100</v>
      </c>
      <c r="M712" s="37" t="n"/>
      <c r="N712" s="51" t="n"/>
      <c r="O712" s="51" t="n"/>
    </row>
    <row r="713">
      <c r="A713" s="39">
        <f>IFERROR(VLOOKUP(BD[[#This Row],[BK]],DICT[[EEFF]:[Ppto]],2,FALSE),"No Encontrado")</f>
        <v/>
      </c>
      <c r="B713">
        <f>MID(BD[[#This Row],[SUC]],2,1)&amp;"-"&amp;BD[[#This Row],[CC]]&amp;"-"&amp;BD[[#This Row],[REGI_RES]]&amp;"-"&amp;MID(BD[[#This Row],[CTA]],1,9)</f>
        <v/>
      </c>
      <c r="C713" t="inlineStr">
        <is>
          <t>621510005 - VACACIONES OBREROS-LAUDO 2023</t>
        </is>
      </c>
      <c r="D713">
        <f>TRIM(MID('BD6'!E713,3,2))</f>
        <v/>
      </c>
      <c r="E713" s="33" t="inlineStr">
        <is>
          <t xml:space="preserve">  09 - 11 - 4</t>
        </is>
      </c>
      <c r="F713" s="34" t="n">
        <v>45919</v>
      </c>
      <c r="G713">
        <f>IF(MID(BD[[#This Row],[Suc - Tipo - Nro]],8,2)="11",LEFT(BD[[#This Row],[REGIMEN]], 1) &amp; LEFT(RIGHT(BD[[#This Row],[REGIMEN]], LEN(BD[[#This Row],[REGIMEN]]) - FIND(" ", BD[[#This Row],[REGIMEN]])), 1),"")</f>
        <v/>
      </c>
      <c r="H713">
        <f>IF(MID(BD[[#This Row],[Suc - Tipo - Nro]],8,2)="11",TRIM(RIGHT(SUBSTITUTE(BD[[#This Row],[Glosa / Proveedor]]," ",REPT(" ",LEN(BD[[#This Row],[Glosa / Proveedor]]))),LEN(BD[[#This Row],[Glosa / Proveedor]])*2)),"")</f>
        <v/>
      </c>
      <c r="I713" s="33" t="inlineStr">
        <is>
          <t>Generacion de Planilla Vacaciones OBRERO ESTABLE</t>
        </is>
      </c>
      <c r="J713" s="35" t="n">
        <v>91</v>
      </c>
      <c r="K713" s="22">
        <f>IF('BD6'!J713=90,"AGUA",IF('BD6'!J713=91,"ALCANTARILLADO",IF('BD6'!J713=93,"ALCANTARILLADO",IF('BD6'!J713=95,"ADMIN",IF('BD6'!J713=96,"COMERCIAL","G_Finan")))))</f>
        <v/>
      </c>
      <c r="L713" s="49" t="n">
        <v>100</v>
      </c>
      <c r="M713" s="37" t="n"/>
      <c r="N713" s="51" t="n"/>
      <c r="O713" s="51" t="n"/>
    </row>
    <row r="714">
      <c r="A714" s="10">
        <f>IFERROR(VLOOKUP(BD[[#This Row],[BK]],DICT[[EEFF]:[Ppto]],2,FALSE),"No Encontrado")</f>
        <v/>
      </c>
      <c r="B714" s="54">
        <f>MID(BD[[#This Row],[SUC]],2,1)&amp;"-"&amp;BD[[#This Row],[CC]]&amp;"-"&amp;BD[[#This Row],[REGI_RES]]&amp;"-"&amp;MID(BD[[#This Row],[CTA]],1,9)</f>
        <v/>
      </c>
      <c r="C714" t="inlineStr">
        <is>
          <t>622100000 - ASIGNACION VACACIONAL</t>
        </is>
      </c>
      <c r="D714" s="54">
        <f>TRIM(MID('BD6'!E714,3,2))</f>
        <v/>
      </c>
      <c r="E714" s="33" t="inlineStr">
        <is>
          <t xml:space="preserve">  01 - 11 - 1</t>
        </is>
      </c>
      <c r="F714" s="34" t="n">
        <v>45919</v>
      </c>
      <c r="G714" s="54">
        <f>IF(MID(BD[[#This Row],[Suc - Tipo - Nro]],8,2)="11",LEFT(BD[[#This Row],[REGIMEN]], 1) &amp; LEFT(RIGHT(BD[[#This Row],[REGIMEN]], LEN(BD[[#This Row],[REGIMEN]]) - FIND(" ", BD[[#This Row],[REGIMEN]])), 1),"")</f>
        <v/>
      </c>
      <c r="H714" s="54">
        <f>IF(MID(BD[[#This Row],[Suc - Tipo - Nro]],8,2)="11",TRIM(RIGHT(SUBSTITUTE(BD[[#This Row],[Glosa / Proveedor]]," ",REPT(" ",LEN(BD[[#This Row],[Glosa / Proveedor]]))),LEN(BD[[#This Row],[Glosa / Proveedor]])*2)),"")</f>
        <v/>
      </c>
      <c r="I714" s="33" t="inlineStr">
        <is>
          <t>Generacion de Planilla Normal EMPLEADO ESTABLE</t>
        </is>
      </c>
      <c r="J714" s="35" t="n">
        <v>90</v>
      </c>
      <c r="K714" s="36">
        <f>IF('BD6'!J714=90,"AGUA",IF('BD6'!J714=91,"ALCANTARILLADO",IF('BD6'!J714=93,"ALCANTARILLADO",IF('BD6'!J714=95,"ADMIN",IF('BD6'!J714=96,"COMERCIAL","G_Finan")))))</f>
        <v/>
      </c>
      <c r="L714" s="40" t="n">
        <v>900</v>
      </c>
      <c r="M714" s="37" t="n"/>
      <c r="N714" s="51" t="n"/>
      <c r="O714" s="51" t="n"/>
    </row>
    <row r="715">
      <c r="A715">
        <f>IFERROR(VLOOKUP(BD[[#This Row],[BK]],DICT[[EEFF]:[Ppto]],2,FALSE),"No Encontrado")</f>
        <v/>
      </c>
      <c r="B715">
        <f>MID(BD[[#This Row],[SUC]],2,1)&amp;"-"&amp;BD[[#This Row],[CC]]&amp;"-"&amp;BD[[#This Row],[REGI_RES]]&amp;"-"&amp;MID(BD[[#This Row],[CTA]],1,9)</f>
        <v/>
      </c>
      <c r="C715" t="inlineStr">
        <is>
          <t>622100000 - ASIGNACION VACACIONAL</t>
        </is>
      </c>
      <c r="D715">
        <f>TRIM(MID('BD6'!E715,3,2))</f>
        <v/>
      </c>
      <c r="E715" s="33" t="inlineStr">
        <is>
          <t xml:space="preserve">  01 - 11 - 1</t>
        </is>
      </c>
      <c r="F715" s="32" t="n">
        <v>45919</v>
      </c>
      <c r="G715">
        <f>IF(MID(BD[[#This Row],[Suc - Tipo - Nro]],8,2)="11",LEFT(BD[[#This Row],[REGIMEN]], 1) &amp; LEFT(RIGHT(BD[[#This Row],[REGIMEN]], LEN(BD[[#This Row],[REGIMEN]]) - FIND(" ", BD[[#This Row],[REGIMEN]])), 1),"")</f>
        <v/>
      </c>
      <c r="H715">
        <f>IF(MID(BD[[#This Row],[Suc - Tipo - Nro]],8,2)="11",TRIM(RIGHT(SUBSTITUTE(BD[[#This Row],[Glosa / Proveedor]]," ",REPT(" ",LEN(BD[[#This Row],[Glosa / Proveedor]]))),LEN(BD[[#This Row],[Glosa / Proveedor]])*2)),"")</f>
        <v/>
      </c>
      <c r="I715" s="31" t="inlineStr">
        <is>
          <t>Generacion de Planilla Normal EMPLEADO ESTABLE</t>
        </is>
      </c>
      <c r="J715" s="38" t="n">
        <v>95</v>
      </c>
      <c r="K715" s="22">
        <f>IF('BD6'!J715=90,"AGUA",IF('BD6'!J715=91,"ALCANTARILLADO",IF('BD6'!J715=93,"ALCANTARILLADO",IF('BD6'!J715=95,"ADMIN",IF('BD6'!J715=96,"COMERCIAL","G_Finan")))))</f>
        <v/>
      </c>
      <c r="L715" s="49" t="n">
        <v>1062</v>
      </c>
      <c r="M715" s="37" t="n"/>
      <c r="N715" s="51" t="n"/>
      <c r="O715" s="51" t="n"/>
    </row>
    <row r="716">
      <c r="A716" s="39">
        <f>IFERROR(VLOOKUP(BD[[#This Row],[BK]],DICT[[EEFF]:[Ppto]],2,FALSE),"No Encontrado")</f>
        <v/>
      </c>
      <c r="B716">
        <f>MID(BD[[#This Row],[SUC]],2,1)&amp;"-"&amp;BD[[#This Row],[CC]]&amp;"-"&amp;BD[[#This Row],[REGI_RES]]&amp;"-"&amp;MID(BD[[#This Row],[CTA]],1,9)</f>
        <v/>
      </c>
      <c r="C716" t="inlineStr">
        <is>
          <t>622100000 - ASIGNACION VACACIONAL</t>
        </is>
      </c>
      <c r="D716">
        <f>TRIM(MID('BD6'!E716,3,2))</f>
        <v/>
      </c>
      <c r="E716" s="33" t="inlineStr">
        <is>
          <t xml:space="preserve">  01 - 11 - 1</t>
        </is>
      </c>
      <c r="F716" s="34" t="n">
        <v>45919</v>
      </c>
      <c r="G716">
        <f>IF(MID(BD[[#This Row],[Suc - Tipo - Nro]],8,2)="11",LEFT(BD[[#This Row],[REGIMEN]], 1) &amp; LEFT(RIGHT(BD[[#This Row],[REGIMEN]], LEN(BD[[#This Row],[REGIMEN]]) - FIND(" ", BD[[#This Row],[REGIMEN]])), 1),"")</f>
        <v/>
      </c>
      <c r="H716">
        <f>IF(MID(BD[[#This Row],[Suc - Tipo - Nro]],8,2)="11",TRIM(RIGHT(SUBSTITUTE(BD[[#This Row],[Glosa / Proveedor]]," ",REPT(" ",LEN(BD[[#This Row],[Glosa / Proveedor]]))),LEN(BD[[#This Row],[Glosa / Proveedor]])*2)),"")</f>
        <v/>
      </c>
      <c r="I716" s="33" t="inlineStr">
        <is>
          <t>Generacion de Planilla Normal EMPLEADO ESTABLE</t>
        </is>
      </c>
      <c r="J716" s="35" t="n">
        <v>90</v>
      </c>
      <c r="K716" s="22">
        <f>IF('BD6'!J716=90,"AGUA",IF('BD6'!J716=91,"ALCANTARILLADO",IF('BD6'!J716=93,"ALCANTARILLADO",IF('BD6'!J716=95,"ADMIN",IF('BD6'!J716=96,"COMERCIAL","G_Finan")))))</f>
        <v/>
      </c>
      <c r="L716" s="49" t="n">
        <v>430</v>
      </c>
      <c r="M716" s="37" t="n"/>
      <c r="N716" s="51" t="n"/>
      <c r="O716" s="51" t="n"/>
    </row>
    <row r="717">
      <c r="A717" s="10">
        <f>IFERROR(VLOOKUP(BD[[#This Row],[BK]],DICT[[EEFF]:[Ppto]],2,FALSE),"No Encontrado")</f>
        <v/>
      </c>
      <c r="B717" s="54">
        <f>MID(BD[[#This Row],[SUC]],2,1)&amp;"-"&amp;BD[[#This Row],[CC]]&amp;"-"&amp;BD[[#This Row],[REGI_RES]]&amp;"-"&amp;MID(BD[[#This Row],[CTA]],1,9)</f>
        <v/>
      </c>
      <c r="C717" t="inlineStr">
        <is>
          <t>622100000 - ASIGNACION VACACIONAL</t>
        </is>
      </c>
      <c r="D717" s="54">
        <f>TRIM(MID('BD6'!E717,3,2))</f>
        <v/>
      </c>
      <c r="E717" s="33" t="inlineStr">
        <is>
          <t xml:space="preserve">  01 - 11 - 1</t>
        </is>
      </c>
      <c r="F717" s="34" t="n">
        <v>45919</v>
      </c>
      <c r="G717" s="54">
        <f>IF(MID(BD[[#This Row],[Suc - Tipo - Nro]],8,2)="11",LEFT(BD[[#This Row],[REGIMEN]], 1) &amp; LEFT(RIGHT(BD[[#This Row],[REGIMEN]], LEN(BD[[#This Row],[REGIMEN]]) - FIND(" ", BD[[#This Row],[REGIMEN]])), 1),"")</f>
        <v/>
      </c>
      <c r="H717" s="54">
        <f>IF(MID(BD[[#This Row],[Suc - Tipo - Nro]],8,2)="11",TRIM(RIGHT(SUBSTITUTE(BD[[#This Row],[Glosa / Proveedor]]," ",REPT(" ",LEN(BD[[#This Row],[Glosa / Proveedor]]))),LEN(BD[[#This Row],[Glosa / Proveedor]])*2)),"")</f>
        <v/>
      </c>
      <c r="I717" s="33" t="inlineStr">
        <is>
          <t>Generacion de Planilla Normal EMPLEADO ESTABLE</t>
        </is>
      </c>
      <c r="J717" s="35" t="n">
        <v>95</v>
      </c>
      <c r="K717" s="36">
        <f>IF('BD6'!J717=90,"AGUA",IF('BD6'!J717=91,"ALCANTARILLADO",IF('BD6'!J717=93,"ALCANTARILLADO",IF('BD6'!J717=95,"ADMIN",IF('BD6'!J717=96,"COMERCIAL","G_Finan")))))</f>
        <v/>
      </c>
      <c r="L717" s="40" t="n">
        <v>160</v>
      </c>
      <c r="M717" s="37" t="n"/>
      <c r="N717" s="51" t="n"/>
      <c r="O717" s="51" t="n"/>
    </row>
    <row r="718">
      <c r="A718" s="42">
        <f>IFERROR(VLOOKUP(BD[[#This Row],[BK]],DICT[[EEFF]:[Ppto]],2,FALSE),"No Encontrado")</f>
        <v/>
      </c>
      <c r="B718">
        <f>MID(BD[[#This Row],[SUC]],2,1)&amp;"-"&amp;BD[[#This Row],[CC]]&amp;"-"&amp;BD[[#This Row],[REGI_RES]]&amp;"-"&amp;MID(BD[[#This Row],[CTA]],1,9)</f>
        <v/>
      </c>
      <c r="C718" t="inlineStr">
        <is>
          <t>622100000 - ASIGNACION VACACIONAL</t>
        </is>
      </c>
      <c r="D718">
        <f>TRIM(MID('BD6'!E718,3,2))</f>
        <v/>
      </c>
      <c r="E718" s="33" t="inlineStr">
        <is>
          <t xml:space="preserve">  01 - 11 - 1</t>
        </is>
      </c>
      <c r="F718" s="32" t="n">
        <v>45919</v>
      </c>
      <c r="G718">
        <f>IF(MID(BD[[#This Row],[Suc - Tipo - Nro]],8,2)="11",LEFT(BD[[#This Row],[REGIMEN]], 1) &amp; LEFT(RIGHT(BD[[#This Row],[REGIMEN]], LEN(BD[[#This Row],[REGIMEN]]) - FIND(" ", BD[[#This Row],[REGIMEN]])), 1),"")</f>
        <v/>
      </c>
      <c r="H718">
        <f>IF(MID(BD[[#This Row],[Suc - Tipo - Nro]],8,2)="11",TRIM(RIGHT(SUBSTITUTE(BD[[#This Row],[Glosa / Proveedor]]," ",REPT(" ",LEN(BD[[#This Row],[Glosa / Proveedor]]))),LEN(BD[[#This Row],[Glosa / Proveedor]])*2)),"")</f>
        <v/>
      </c>
      <c r="I718" s="31" t="inlineStr">
        <is>
          <t>Generacion de Planilla Normal EMPLEADO ESTABLE</t>
        </is>
      </c>
      <c r="J718" s="38" t="n">
        <v>90</v>
      </c>
      <c r="K718" s="22">
        <f>IF('BD6'!J718=90,"AGUA",IF('BD6'!J718=91,"ALCANTARILLADO",IF('BD6'!J718=93,"ALCANTARILLADO",IF('BD6'!J718=95,"ADMIN",IF('BD6'!J718=96,"COMERCIAL","G_Finan")))))</f>
        <v/>
      </c>
      <c r="L718" s="49" t="n">
        <v>113</v>
      </c>
      <c r="M718" s="37" t="n"/>
      <c r="N718" s="51" t="n"/>
      <c r="O718" s="51" t="n"/>
    </row>
    <row r="719">
      <c r="A719" s="42">
        <f>IFERROR(VLOOKUP(BD[[#This Row],[BK]],DICT[[EEFF]:[Ppto]],2,FALSE),"No Encontrado")</f>
        <v/>
      </c>
      <c r="B719">
        <f>MID(BD[[#This Row],[SUC]],2,1)&amp;"-"&amp;BD[[#This Row],[CC]]&amp;"-"&amp;BD[[#This Row],[REGI_RES]]&amp;"-"&amp;MID(BD[[#This Row],[CTA]],1,9)</f>
        <v/>
      </c>
      <c r="C719" t="inlineStr">
        <is>
          <t>622100000 - ASIGNACION VACACIONAL</t>
        </is>
      </c>
      <c r="D719">
        <f>TRIM(MID('BD6'!E719,3,2))</f>
        <v/>
      </c>
      <c r="E719" s="33" t="inlineStr">
        <is>
          <t xml:space="preserve">  01 - 11 - 1</t>
        </is>
      </c>
      <c r="F719" s="32" t="n">
        <v>45919</v>
      </c>
      <c r="G719">
        <f>IF(MID(BD[[#This Row],[Suc - Tipo - Nro]],8,2)="11",LEFT(BD[[#This Row],[REGIMEN]], 1) &amp; LEFT(RIGHT(BD[[#This Row],[REGIMEN]], LEN(BD[[#This Row],[REGIMEN]]) - FIND(" ", BD[[#This Row],[REGIMEN]])), 1),"")</f>
        <v/>
      </c>
      <c r="H719">
        <f>IF(MID(BD[[#This Row],[Suc - Tipo - Nro]],8,2)="11",TRIM(RIGHT(SUBSTITUTE(BD[[#This Row],[Glosa / Proveedor]]," ",REPT(" ",LEN(BD[[#This Row],[Glosa / Proveedor]]))),LEN(BD[[#This Row],[Glosa / Proveedor]])*2)),"")</f>
        <v/>
      </c>
      <c r="I719" s="31" t="inlineStr">
        <is>
          <t>Generacion de Planilla Normal EMPLEADO ESTABLE</t>
        </is>
      </c>
      <c r="J719" s="38" t="n">
        <v>95</v>
      </c>
      <c r="K719" s="22">
        <f>IF('BD6'!J719=90,"AGUA",IF('BD6'!J719=91,"ALCANTARILLADO",IF('BD6'!J719=93,"ALCANTARILLADO",IF('BD6'!J719=95,"ADMIN",IF('BD6'!J719=96,"COMERCIAL","G_Finan")))))</f>
        <v/>
      </c>
      <c r="L719" s="49" t="n">
        <v>113</v>
      </c>
      <c r="M719" s="37" t="n"/>
      <c r="N719" s="51" t="n"/>
      <c r="O719" s="51" t="n"/>
    </row>
    <row r="720">
      <c r="A720" s="42">
        <f>IFERROR(VLOOKUP(BD[[#This Row],[BK]],DICT[[EEFF]:[Ppto]],2,FALSE),"No Encontrado")</f>
        <v/>
      </c>
      <c r="B720">
        <f>MID(BD[[#This Row],[SUC]],2,1)&amp;"-"&amp;BD[[#This Row],[CC]]&amp;"-"&amp;BD[[#This Row],[REGI_RES]]&amp;"-"&amp;MID(BD[[#This Row],[CTA]],1,9)</f>
        <v/>
      </c>
      <c r="C720" t="inlineStr">
        <is>
          <t>622100000 - ASIGNACION VACACIONAL</t>
        </is>
      </c>
      <c r="D720">
        <f>TRIM(MID('BD6'!E720,3,2))</f>
        <v/>
      </c>
      <c r="E720" s="33" t="inlineStr">
        <is>
          <t xml:space="preserve">  01 - 11 - 1</t>
        </is>
      </c>
      <c r="F720" s="32" t="n">
        <v>45919</v>
      </c>
      <c r="G720">
        <f>IF(MID(BD[[#This Row],[Suc - Tipo - Nro]],8,2)="11",LEFT(BD[[#This Row],[REGIMEN]], 1) &amp; LEFT(RIGHT(BD[[#This Row],[REGIMEN]], LEN(BD[[#This Row],[REGIMEN]]) - FIND(" ", BD[[#This Row],[REGIMEN]])), 1),"")</f>
        <v/>
      </c>
      <c r="H720">
        <f>IF(MID(BD[[#This Row],[Suc - Tipo - Nro]],8,2)="11",TRIM(RIGHT(SUBSTITUTE(BD[[#This Row],[Glosa / Proveedor]]," ",REPT(" ",LEN(BD[[#This Row],[Glosa / Proveedor]]))),LEN(BD[[#This Row],[Glosa / Proveedor]])*2)),"")</f>
        <v/>
      </c>
      <c r="I720" s="31" t="inlineStr">
        <is>
          <t>Generacion de Planilla Normal EMPLEADO ESTABLE</t>
        </is>
      </c>
      <c r="J720" s="38" t="n">
        <v>90</v>
      </c>
      <c r="K720" s="22">
        <f>IF('BD6'!J720=90,"AGUA",IF('BD6'!J720=91,"ALCANTARILLADO",IF('BD6'!J720=93,"ALCANTARILLADO",IF('BD6'!J720=95,"ADMIN",IF('BD6'!J720=96,"COMERCIAL","G_Finan")))))</f>
        <v/>
      </c>
      <c r="L720" s="49" t="n">
        <v>120</v>
      </c>
      <c r="M720" s="37" t="n"/>
      <c r="N720" s="51" t="n"/>
      <c r="O720" s="51" t="n"/>
    </row>
    <row r="721">
      <c r="A721" s="10">
        <f>IFERROR(VLOOKUP(BD[[#This Row],[BK]],DICT[[EEFF]:[Ppto]],2,FALSE),"No Encontrado")</f>
        <v/>
      </c>
      <c r="B721" s="54">
        <f>MID(BD[[#This Row],[SUC]],2,1)&amp;"-"&amp;BD[[#This Row],[CC]]&amp;"-"&amp;BD[[#This Row],[REGI_RES]]&amp;"-"&amp;MID(BD[[#This Row],[CTA]],1,9)</f>
        <v/>
      </c>
      <c r="C721" t="inlineStr">
        <is>
          <t>622100000 - ASIGNACION VACACIONAL</t>
        </is>
      </c>
      <c r="D721" s="54">
        <f>TRIM(MID('BD6'!E721,3,2))</f>
        <v/>
      </c>
      <c r="E721" s="33" t="inlineStr">
        <is>
          <t xml:space="preserve">  01 - 11 - 1</t>
        </is>
      </c>
      <c r="F721" s="34" t="n">
        <v>45919</v>
      </c>
      <c r="G721" s="54">
        <f>IF(MID(BD[[#This Row],[Suc - Tipo - Nro]],8,2)="11",LEFT(BD[[#This Row],[REGIMEN]], 1) &amp; LEFT(RIGHT(BD[[#This Row],[REGIMEN]], LEN(BD[[#This Row],[REGIMEN]]) - FIND(" ", BD[[#This Row],[REGIMEN]])), 1),"")</f>
        <v/>
      </c>
      <c r="H721" s="54">
        <f>IF(MID(BD[[#This Row],[Suc - Tipo - Nro]],8,2)="11",TRIM(RIGHT(SUBSTITUTE(BD[[#This Row],[Glosa / Proveedor]]," ",REPT(" ",LEN(BD[[#This Row],[Glosa / Proveedor]]))),LEN(BD[[#This Row],[Glosa / Proveedor]])*2)),"")</f>
        <v/>
      </c>
      <c r="I721" s="33" t="inlineStr">
        <is>
          <t>Generacion de Planilla Normal EMPLEADO ESTABLE</t>
        </is>
      </c>
      <c r="J721" s="35" t="n">
        <v>95</v>
      </c>
      <c r="K721" s="36">
        <f>IF('BD6'!J721=90,"AGUA",IF('BD6'!J721=91,"ALCANTARILLADO",IF('BD6'!J721=93,"ALCANTARILLADO",IF('BD6'!J721=95,"ADMIN",IF('BD6'!J721=96,"COMERCIAL","G_Finan")))))</f>
        <v/>
      </c>
      <c r="L721" s="40" t="n">
        <v>120</v>
      </c>
      <c r="M721" s="37" t="n"/>
      <c r="N721" s="51" t="n"/>
      <c r="O721" s="51" t="n"/>
    </row>
    <row r="722">
      <c r="A722" s="42">
        <f>IFERROR(VLOOKUP(BD[[#This Row],[BK]],DICT[[EEFF]:[Ppto]],2,FALSE),"No Encontrado")</f>
        <v/>
      </c>
      <c r="B722">
        <f>MID(BD[[#This Row],[SUC]],2,1)&amp;"-"&amp;BD[[#This Row],[CC]]&amp;"-"&amp;BD[[#This Row],[REGI_RES]]&amp;"-"&amp;MID(BD[[#This Row],[CTA]],1,9)</f>
        <v/>
      </c>
      <c r="C722" t="inlineStr">
        <is>
          <t>622100000 - ASIGNACION VACACIONAL</t>
        </is>
      </c>
      <c r="D722">
        <f>TRIM(MID('BD6'!E722,3,2))</f>
        <v/>
      </c>
      <c r="E722" s="33" t="inlineStr">
        <is>
          <t xml:space="preserve">  01 - 11 - 4</t>
        </is>
      </c>
      <c r="F722" s="32" t="n">
        <v>45919</v>
      </c>
      <c r="G722">
        <f>IF(MID(BD[[#This Row],[Suc - Tipo - Nro]],8,2)="11",LEFT(BD[[#This Row],[REGIMEN]], 1) &amp; LEFT(RIGHT(BD[[#This Row],[REGIMEN]], LEN(BD[[#This Row],[REGIMEN]]) - FIND(" ", BD[[#This Row],[REGIMEN]])), 1),"")</f>
        <v/>
      </c>
      <c r="H722">
        <f>IF(MID(BD[[#This Row],[Suc - Tipo - Nro]],8,2)="11",TRIM(RIGHT(SUBSTITUTE(BD[[#This Row],[Glosa / Proveedor]]," ",REPT(" ",LEN(BD[[#This Row],[Glosa / Proveedor]]))),LEN(BD[[#This Row],[Glosa / Proveedor]])*2)),"")</f>
        <v/>
      </c>
      <c r="I722" s="31" t="inlineStr">
        <is>
          <t>Generacion de Planilla Normal OBRERO ESTABLE</t>
        </is>
      </c>
      <c r="J722" s="38" t="n">
        <v>90</v>
      </c>
      <c r="K722" s="22">
        <f>IF('BD6'!J722=90,"AGUA",IF('BD6'!J722=91,"ALCANTARILLADO",IF('BD6'!J722=93,"ALCANTARILLADO",IF('BD6'!J722=95,"ADMIN",IF('BD6'!J722=96,"COMERCIAL","G_Finan")))))</f>
        <v/>
      </c>
      <c r="L722" s="49" t="n">
        <v>702</v>
      </c>
      <c r="M722" s="37" t="n"/>
      <c r="N722" s="51" t="n"/>
      <c r="O722" s="51" t="n"/>
    </row>
    <row r="723">
      <c r="A723" s="10">
        <f>IFERROR(VLOOKUP(BD[[#This Row],[BK]],DICT[[EEFF]:[Ppto]],2,FALSE),"No Encontrado")</f>
        <v/>
      </c>
      <c r="B723" s="54">
        <f>MID(BD[[#This Row],[SUC]],2,1)&amp;"-"&amp;BD[[#This Row],[CC]]&amp;"-"&amp;BD[[#This Row],[REGI_RES]]&amp;"-"&amp;MID(BD[[#This Row],[CTA]],1,9)</f>
        <v/>
      </c>
      <c r="C723" t="inlineStr">
        <is>
          <t>622100000 - ASIGNACION VACACIONAL</t>
        </is>
      </c>
      <c r="D723" s="54">
        <f>TRIM(MID('BD6'!E723,3,2))</f>
        <v/>
      </c>
      <c r="E723" s="33" t="inlineStr">
        <is>
          <t xml:space="preserve">  01 - 11 - 4</t>
        </is>
      </c>
      <c r="F723" s="34" t="n">
        <v>45919</v>
      </c>
      <c r="G723" s="54">
        <f>IF(MID(BD[[#This Row],[Suc - Tipo - Nro]],8,2)="11",LEFT(BD[[#This Row],[REGIMEN]], 1) &amp; LEFT(RIGHT(BD[[#This Row],[REGIMEN]], LEN(BD[[#This Row],[REGIMEN]]) - FIND(" ", BD[[#This Row],[REGIMEN]])), 1),"")</f>
        <v/>
      </c>
      <c r="H723" s="54">
        <f>IF(MID(BD[[#This Row],[Suc - Tipo - Nro]],8,2)="11",TRIM(RIGHT(SUBSTITUTE(BD[[#This Row],[Glosa / Proveedor]]," ",REPT(" ",LEN(BD[[#This Row],[Glosa / Proveedor]]))),LEN(BD[[#This Row],[Glosa / Proveedor]])*2)),"")</f>
        <v/>
      </c>
      <c r="I723" s="33" t="inlineStr">
        <is>
          <t>Generacion de Planilla Normal OBRERO ESTABLE</t>
        </is>
      </c>
      <c r="J723" s="35" t="n">
        <v>90</v>
      </c>
      <c r="K723" s="36">
        <f>IF('BD6'!J723=90,"AGUA",IF('BD6'!J723=91,"ALCANTARILLADO",IF('BD6'!J723=93,"ALCANTARILLADO",IF('BD6'!J723=95,"ADMIN",IF('BD6'!J723=96,"COMERCIAL","G_Finan")))))</f>
        <v/>
      </c>
      <c r="L723" s="40" t="n">
        <v>21.79</v>
      </c>
      <c r="M723" s="37" t="n"/>
      <c r="N723" s="51" t="n"/>
      <c r="O723" s="51" t="n"/>
    </row>
    <row r="724">
      <c r="A724" s="10">
        <f>IFERROR(VLOOKUP(BD[[#This Row],[BK]],DICT[[EEFF]:[Ppto]],2,FALSE),"No Encontrado")</f>
        <v/>
      </c>
      <c r="B724" s="54">
        <f>MID(BD[[#This Row],[SUC]],2,1)&amp;"-"&amp;BD[[#This Row],[CC]]&amp;"-"&amp;BD[[#This Row],[REGI_RES]]&amp;"-"&amp;MID(BD[[#This Row],[CTA]],1,9)</f>
        <v/>
      </c>
      <c r="C724" t="inlineStr">
        <is>
          <t>622100000 - ASIGNACION VACACIONAL</t>
        </is>
      </c>
      <c r="D724" s="54">
        <f>TRIM(MID('BD6'!E724,3,2))</f>
        <v/>
      </c>
      <c r="E724" s="33" t="inlineStr">
        <is>
          <t xml:space="preserve">  01 - 11 - 4</t>
        </is>
      </c>
      <c r="F724" s="34" t="n">
        <v>45919</v>
      </c>
      <c r="G724" s="54">
        <f>IF(MID(BD[[#This Row],[Suc - Tipo - Nro]],8,2)="11",LEFT(BD[[#This Row],[REGIMEN]], 1) &amp; LEFT(RIGHT(BD[[#This Row],[REGIMEN]], LEN(BD[[#This Row],[REGIMEN]]) - FIND(" ", BD[[#This Row],[REGIMEN]])), 1),"")</f>
        <v/>
      </c>
      <c r="H724" s="54">
        <f>IF(MID(BD[[#This Row],[Suc - Tipo - Nro]],8,2)="11",TRIM(RIGHT(SUBSTITUTE(BD[[#This Row],[Glosa / Proveedor]]," ",REPT(" ",LEN(BD[[#This Row],[Glosa / Proveedor]]))),LEN(BD[[#This Row],[Glosa / Proveedor]])*2)),"")</f>
        <v/>
      </c>
      <c r="I724" s="33" t="inlineStr">
        <is>
          <t>Generacion de Planilla Normal OBRERO ESTABLE</t>
        </is>
      </c>
      <c r="J724" s="35" t="n">
        <v>90</v>
      </c>
      <c r="K724" s="36">
        <f>IF('BD6'!J724=90,"AGUA",IF('BD6'!J724=91,"ALCANTARILLADO",IF('BD6'!J724=93,"ALCANTARILLADO",IF('BD6'!J724=95,"ADMIN",IF('BD6'!J724=96,"COMERCIAL","G_Finan")))))</f>
        <v/>
      </c>
      <c r="L724" s="40" t="n">
        <v>67.40000000000001</v>
      </c>
      <c r="M724" s="37" t="n"/>
      <c r="N724" s="51" t="n"/>
      <c r="O724" s="51" t="n"/>
    </row>
    <row r="725">
      <c r="A725" s="10">
        <f>IFERROR(VLOOKUP(BD[[#This Row],[BK]],DICT[[EEFF]:[Ppto]],2,FALSE),"No Encontrado")</f>
        <v/>
      </c>
      <c r="B725" s="54">
        <f>MID(BD[[#This Row],[SUC]],2,1)&amp;"-"&amp;BD[[#This Row],[CC]]&amp;"-"&amp;BD[[#This Row],[REGI_RES]]&amp;"-"&amp;MID(BD[[#This Row],[CTA]],1,9)</f>
        <v/>
      </c>
      <c r="C725" t="inlineStr">
        <is>
          <t>622100000 - ASIGNACION VACACIONAL</t>
        </is>
      </c>
      <c r="D725" s="54">
        <f>TRIM(MID('BD6'!E725,3,2))</f>
        <v/>
      </c>
      <c r="E725" s="33" t="inlineStr">
        <is>
          <t xml:space="preserve">  01 - 11 - 4</t>
        </is>
      </c>
      <c r="F725" s="34" t="n">
        <v>45919</v>
      </c>
      <c r="G725" s="54">
        <f>IF(MID(BD[[#This Row],[Suc - Tipo - Nro]],8,2)="11",LEFT(BD[[#This Row],[REGIMEN]], 1) &amp; LEFT(RIGHT(BD[[#This Row],[REGIMEN]], LEN(BD[[#This Row],[REGIMEN]]) - FIND(" ", BD[[#This Row],[REGIMEN]])), 1),"")</f>
        <v/>
      </c>
      <c r="H725" s="54">
        <f>IF(MID(BD[[#This Row],[Suc - Tipo - Nro]],8,2)="11",TRIM(RIGHT(SUBSTITUTE(BD[[#This Row],[Glosa / Proveedor]]," ",REPT(" ",LEN(BD[[#This Row],[Glosa / Proveedor]]))),LEN(BD[[#This Row],[Glosa / Proveedor]])*2)),"")</f>
        <v/>
      </c>
      <c r="I725" s="33" t="inlineStr">
        <is>
          <t>Generacion de Planilla Normal OBRERO ESTABLE</t>
        </is>
      </c>
      <c r="J725" s="35" t="n">
        <v>90</v>
      </c>
      <c r="K725" s="36">
        <f>IF('BD6'!J725=90,"AGUA",IF('BD6'!J725=91,"ALCANTARILLADO",IF('BD6'!J725=93,"ALCANTARILLADO",IF('BD6'!J725=95,"ADMIN",IF('BD6'!J725=96,"COMERCIAL","G_Finan")))))</f>
        <v/>
      </c>
      <c r="L725" s="40" t="n">
        <v>113</v>
      </c>
      <c r="M725" s="37" t="n"/>
      <c r="N725" s="51" t="n"/>
      <c r="O725" s="51" t="n"/>
    </row>
    <row r="726">
      <c r="A726">
        <f>IFERROR(VLOOKUP(BD[[#This Row],[BK]],DICT[[EEFF]:[Ppto]],2,FALSE),"No Encontrado")</f>
        <v/>
      </c>
      <c r="B726">
        <f>MID(BD[[#This Row],[SUC]],2,1)&amp;"-"&amp;BD[[#This Row],[CC]]&amp;"-"&amp;BD[[#This Row],[REGI_RES]]&amp;"-"&amp;MID(BD[[#This Row],[CTA]],1,9)</f>
        <v/>
      </c>
      <c r="C726" t="inlineStr">
        <is>
          <t>622100000 - ASIGNACION VACACIONAL</t>
        </is>
      </c>
      <c r="D726">
        <f>TRIM(MID('BD6'!E726,3,2))</f>
        <v/>
      </c>
      <c r="E726" s="33" t="inlineStr">
        <is>
          <t xml:space="preserve">  01 - 11 - 4</t>
        </is>
      </c>
      <c r="F726" s="32" t="n">
        <v>45919</v>
      </c>
      <c r="G726">
        <f>IF(MID(BD[[#This Row],[Suc - Tipo - Nro]],8,2)="11",LEFT(BD[[#This Row],[REGIMEN]], 1) &amp; LEFT(RIGHT(BD[[#This Row],[REGIMEN]], LEN(BD[[#This Row],[REGIMEN]]) - FIND(" ", BD[[#This Row],[REGIMEN]])), 1),"")</f>
        <v/>
      </c>
      <c r="H726">
        <f>IF(MID(BD[[#This Row],[Suc - Tipo - Nro]],8,2)="11",TRIM(RIGHT(SUBSTITUTE(BD[[#This Row],[Glosa / Proveedor]]," ",REPT(" ",LEN(BD[[#This Row],[Glosa / Proveedor]]))),LEN(BD[[#This Row],[Glosa / Proveedor]])*2)),"")</f>
        <v/>
      </c>
      <c r="I726" s="31" t="inlineStr">
        <is>
          <t>Generacion de Planilla Normal OBRERO ESTABLE</t>
        </is>
      </c>
      <c r="J726" s="38" t="n">
        <v>90</v>
      </c>
      <c r="K726" s="22">
        <f>IF('BD6'!J726=90,"AGUA",IF('BD6'!J726=91,"ALCANTARILLADO",IF('BD6'!J726=93,"ALCANTARILLADO",IF('BD6'!J726=95,"ADMIN",IF('BD6'!J726=96,"COMERCIAL","G_Finan")))))</f>
        <v/>
      </c>
      <c r="L726" s="49" t="n">
        <v>113</v>
      </c>
      <c r="M726" s="37" t="n"/>
      <c r="N726" s="51" t="n"/>
      <c r="O726" s="51" t="n"/>
    </row>
    <row r="727">
      <c r="A727" s="10">
        <f>IFERROR(VLOOKUP(BD[[#This Row],[BK]],DICT[[EEFF]:[Ppto]],2,FALSE),"No Encontrado")</f>
        <v/>
      </c>
      <c r="B727" s="54">
        <f>MID(BD[[#This Row],[SUC]],2,1)&amp;"-"&amp;BD[[#This Row],[CC]]&amp;"-"&amp;BD[[#This Row],[REGI_RES]]&amp;"-"&amp;MID(BD[[#This Row],[CTA]],1,9)</f>
        <v/>
      </c>
      <c r="C727" t="inlineStr">
        <is>
          <t>622100000 - ASIGNACION VACACIONAL</t>
        </is>
      </c>
      <c r="D727" s="54">
        <f>TRIM(MID('BD6'!E727,3,2))</f>
        <v/>
      </c>
      <c r="E727" s="33" t="inlineStr">
        <is>
          <t xml:space="preserve">  01 - 11 - 4</t>
        </is>
      </c>
      <c r="F727" s="34" t="n">
        <v>45919</v>
      </c>
      <c r="G727" s="54">
        <f>IF(MID(BD[[#This Row],[Suc - Tipo - Nro]],8,2)="11",LEFT(BD[[#This Row],[REGIMEN]], 1) &amp; LEFT(RIGHT(BD[[#This Row],[REGIMEN]], LEN(BD[[#This Row],[REGIMEN]]) - FIND(" ", BD[[#This Row],[REGIMEN]])), 1),"")</f>
        <v/>
      </c>
      <c r="H727" s="54">
        <f>IF(MID(BD[[#This Row],[Suc - Tipo - Nro]],8,2)="11",TRIM(RIGHT(SUBSTITUTE(BD[[#This Row],[Glosa / Proveedor]]," ",REPT(" ",LEN(BD[[#This Row],[Glosa / Proveedor]]))),LEN(BD[[#This Row],[Glosa / Proveedor]])*2)),"")</f>
        <v/>
      </c>
      <c r="I727" s="33" t="inlineStr">
        <is>
          <t>Generacion de Planilla Normal OBRERO ESTABLE</t>
        </is>
      </c>
      <c r="J727" s="35" t="n">
        <v>90</v>
      </c>
      <c r="K727" s="36">
        <f>IF('BD6'!J727=90,"AGUA",IF('BD6'!J727=91,"ALCANTARILLADO",IF('BD6'!J727=93,"ALCANTARILLADO",IF('BD6'!J727=95,"ADMIN",IF('BD6'!J727=96,"COMERCIAL","G_Finan")))))</f>
        <v/>
      </c>
      <c r="L727" s="40" t="n">
        <v>113</v>
      </c>
      <c r="M727" s="37" t="n"/>
      <c r="N727" s="51" t="n"/>
      <c r="O727" s="51" t="n"/>
    </row>
    <row r="728">
      <c r="A728" s="10">
        <f>IFERROR(VLOOKUP(BD[[#This Row],[BK]],DICT[[EEFF]:[Ppto]],2,FALSE),"No Encontrado")</f>
        <v/>
      </c>
      <c r="B728" s="54">
        <f>MID(BD[[#This Row],[SUC]],2,1)&amp;"-"&amp;BD[[#This Row],[CC]]&amp;"-"&amp;BD[[#This Row],[REGI_RES]]&amp;"-"&amp;MID(BD[[#This Row],[CTA]],1,9)</f>
        <v/>
      </c>
      <c r="C728" t="inlineStr">
        <is>
          <t>622100000 - ASIGNACION VACACIONAL</t>
        </is>
      </c>
      <c r="D728" s="54">
        <f>TRIM(MID('BD6'!E728,3,2))</f>
        <v/>
      </c>
      <c r="E728" s="33" t="inlineStr">
        <is>
          <t xml:space="preserve">  01 - 11 - 4</t>
        </is>
      </c>
      <c r="F728" s="34" t="n">
        <v>45919</v>
      </c>
      <c r="G728" s="54">
        <f>IF(MID(BD[[#This Row],[Suc - Tipo - Nro]],8,2)="11",LEFT(BD[[#This Row],[REGIMEN]], 1) &amp; LEFT(RIGHT(BD[[#This Row],[REGIMEN]], LEN(BD[[#This Row],[REGIMEN]]) - FIND(" ", BD[[#This Row],[REGIMEN]])), 1),"")</f>
        <v/>
      </c>
      <c r="H728" s="54">
        <f>IF(MID(BD[[#This Row],[Suc - Tipo - Nro]],8,2)="11",TRIM(RIGHT(SUBSTITUTE(BD[[#This Row],[Glosa / Proveedor]]," ",REPT(" ",LEN(BD[[#This Row],[Glosa / Proveedor]]))),LEN(BD[[#This Row],[Glosa / Proveedor]])*2)),"")</f>
        <v/>
      </c>
      <c r="I728" s="33" t="inlineStr">
        <is>
          <t>Generacion de Planilla Normal OBRERO ESTABLE</t>
        </is>
      </c>
      <c r="J728" s="35" t="n">
        <v>90</v>
      </c>
      <c r="K728" s="36">
        <f>IF('BD6'!J728=90,"AGUA",IF('BD6'!J728=91,"ALCANTARILLADO",IF('BD6'!J728=93,"ALCANTARILLADO",IF('BD6'!J728=95,"ADMIN",IF('BD6'!J728=96,"COMERCIAL","G_Finan")))))</f>
        <v/>
      </c>
      <c r="L728" s="40" t="n">
        <v>270</v>
      </c>
      <c r="M728" s="37" t="n"/>
      <c r="N728" s="51" t="n"/>
      <c r="O728" s="51" t="n"/>
    </row>
    <row r="729">
      <c r="A729" s="10">
        <f>IFERROR(VLOOKUP(BD[[#This Row],[BK]],DICT[[EEFF]:[Ppto]],2,FALSE),"No Encontrado")</f>
        <v/>
      </c>
      <c r="B729" s="54">
        <f>MID(BD[[#This Row],[SUC]],2,1)&amp;"-"&amp;BD[[#This Row],[CC]]&amp;"-"&amp;BD[[#This Row],[REGI_RES]]&amp;"-"&amp;MID(BD[[#This Row],[CTA]],1,9)</f>
        <v/>
      </c>
      <c r="C729" t="inlineStr">
        <is>
          <t>622100000 - ASIGNACION VACACIONAL</t>
        </is>
      </c>
      <c r="D729" s="54">
        <f>TRIM(MID('BD6'!E729,3,2))</f>
        <v/>
      </c>
      <c r="E729" s="33" t="inlineStr">
        <is>
          <t xml:space="preserve">  01 - 11 - 4</t>
        </is>
      </c>
      <c r="F729" s="34" t="n">
        <v>45919</v>
      </c>
      <c r="G729" s="54">
        <f>IF(MID(BD[[#This Row],[Suc - Tipo - Nro]],8,2)="11",LEFT(BD[[#This Row],[REGIMEN]], 1) &amp; LEFT(RIGHT(BD[[#This Row],[REGIMEN]], LEN(BD[[#This Row],[REGIMEN]]) - FIND(" ", BD[[#This Row],[REGIMEN]])), 1),"")</f>
        <v/>
      </c>
      <c r="H729" s="54">
        <f>IF(MID(BD[[#This Row],[Suc - Tipo - Nro]],8,2)="11",TRIM(RIGHT(SUBSTITUTE(BD[[#This Row],[Glosa / Proveedor]]," ",REPT(" ",LEN(BD[[#This Row],[Glosa / Proveedor]]))),LEN(BD[[#This Row],[Glosa / Proveedor]])*2)),"")</f>
        <v/>
      </c>
      <c r="I729" s="33" t="inlineStr">
        <is>
          <t>Generacion de Planilla Normal OBRERO ESTABLE</t>
        </is>
      </c>
      <c r="J729" s="35" t="n">
        <v>90</v>
      </c>
      <c r="K729" s="36">
        <f>IF('BD6'!J729=90,"AGUA",IF('BD6'!J729=91,"ALCANTARILLADO",IF('BD6'!J729=93,"ALCANTARILLADO",IF('BD6'!J729=95,"ADMIN",IF('BD6'!J729=96,"COMERCIAL","G_Finan")))))</f>
        <v/>
      </c>
      <c r="L729" s="40" t="n">
        <v>430</v>
      </c>
      <c r="M729" s="37" t="n"/>
      <c r="N729" s="51" t="n"/>
      <c r="O729" s="51" t="n"/>
    </row>
    <row r="730">
      <c r="A730" s="42">
        <f>IFERROR(VLOOKUP(BD[[#This Row],[BK]],DICT[[EEFF]:[Ppto]],2,FALSE),"No Encontrado")</f>
        <v/>
      </c>
      <c r="B730">
        <f>MID(BD[[#This Row],[SUC]],2,1)&amp;"-"&amp;BD[[#This Row],[CC]]&amp;"-"&amp;BD[[#This Row],[REGI_RES]]&amp;"-"&amp;MID(BD[[#This Row],[CTA]],1,9)</f>
        <v/>
      </c>
      <c r="C730" t="inlineStr">
        <is>
          <t>622100000 - ASIGNACION VACACIONAL</t>
        </is>
      </c>
      <c r="D730">
        <f>TRIM(MID('BD6'!E730,3,2))</f>
        <v/>
      </c>
      <c r="E730" s="33" t="inlineStr">
        <is>
          <t xml:space="preserve">  01 - 11 - 4</t>
        </is>
      </c>
      <c r="F730" s="32" t="n">
        <v>45919</v>
      </c>
      <c r="G730">
        <f>IF(MID(BD[[#This Row],[Suc - Tipo - Nro]],8,2)="11",LEFT(BD[[#This Row],[REGIMEN]], 1) &amp; LEFT(RIGHT(BD[[#This Row],[REGIMEN]], LEN(BD[[#This Row],[REGIMEN]]) - FIND(" ", BD[[#This Row],[REGIMEN]])), 1),"")</f>
        <v/>
      </c>
      <c r="H730">
        <f>IF(MID(BD[[#This Row],[Suc - Tipo - Nro]],8,2)="11",TRIM(RIGHT(SUBSTITUTE(BD[[#This Row],[Glosa / Proveedor]]," ",REPT(" ",LEN(BD[[#This Row],[Glosa / Proveedor]]))),LEN(BD[[#This Row],[Glosa / Proveedor]])*2)),"")</f>
        <v/>
      </c>
      <c r="I730" s="31" t="inlineStr">
        <is>
          <t>Generacion de Planilla Normal OBRERO ESTABLE</t>
        </is>
      </c>
      <c r="J730" s="38" t="n">
        <v>90</v>
      </c>
      <c r="K730" s="22">
        <f>IF('BD6'!J730=90,"AGUA",IF('BD6'!J730=91,"ALCANTARILLADO",IF('BD6'!J730=93,"ALCANTARILLADO",IF('BD6'!J730=95,"ADMIN",IF('BD6'!J730=96,"COMERCIAL","G_Finan")))))</f>
        <v/>
      </c>
      <c r="L730" s="49" t="n">
        <v>240</v>
      </c>
      <c r="M730" s="37" t="n"/>
      <c r="N730" s="51" t="n"/>
      <c r="O730" s="51" t="n"/>
    </row>
    <row r="731">
      <c r="A731" s="10">
        <f>IFERROR(VLOOKUP(BD[[#This Row],[BK]],DICT[[EEFF]:[Ppto]],2,FALSE),"No Encontrado")</f>
        <v/>
      </c>
      <c r="B731" s="54">
        <f>MID(BD[[#This Row],[SUC]],2,1)&amp;"-"&amp;BD[[#This Row],[CC]]&amp;"-"&amp;BD[[#This Row],[REGI_RES]]&amp;"-"&amp;MID(BD[[#This Row],[CTA]],1,9)</f>
        <v/>
      </c>
      <c r="C731" t="inlineStr">
        <is>
          <t>622100000 - ASIGNACION VACACIONAL</t>
        </is>
      </c>
      <c r="D731" s="54">
        <f>TRIM(MID('BD6'!E731,3,2))</f>
        <v/>
      </c>
      <c r="E731" s="33" t="inlineStr">
        <is>
          <t xml:space="preserve">  01 - 11 - 4</t>
        </is>
      </c>
      <c r="F731" s="34" t="n">
        <v>45919</v>
      </c>
      <c r="G731" s="54">
        <f>IF(MID(BD[[#This Row],[Suc - Tipo - Nro]],8,2)="11",LEFT(BD[[#This Row],[REGIMEN]], 1) &amp; LEFT(RIGHT(BD[[#This Row],[REGIMEN]], LEN(BD[[#This Row],[REGIMEN]]) - FIND(" ", BD[[#This Row],[REGIMEN]])), 1),"")</f>
        <v/>
      </c>
      <c r="H731" s="54">
        <f>IF(MID(BD[[#This Row],[Suc - Tipo - Nro]],8,2)="11",TRIM(RIGHT(SUBSTITUTE(BD[[#This Row],[Glosa / Proveedor]]," ",REPT(" ",LEN(BD[[#This Row],[Glosa / Proveedor]]))),LEN(BD[[#This Row],[Glosa / Proveedor]])*2)),"")</f>
        <v/>
      </c>
      <c r="I731" s="33" t="inlineStr">
        <is>
          <t>Generacion de Planilla Normal OBRERO ESTABLE</t>
        </is>
      </c>
      <c r="J731" s="35" t="n">
        <v>90</v>
      </c>
      <c r="K731" s="36">
        <f>IF('BD6'!J731=90,"AGUA",IF('BD6'!J731=91,"ALCANTARILLADO",IF('BD6'!J731=93,"ALCANTARILLADO",IF('BD6'!J731=95,"ADMIN",IF('BD6'!J731=96,"COMERCIAL","G_Finan")))))</f>
        <v/>
      </c>
      <c r="L731" s="40" t="n">
        <v>240</v>
      </c>
      <c r="M731" s="37" t="n"/>
      <c r="N731" s="51" t="n"/>
      <c r="O731" s="51" t="n"/>
    </row>
    <row r="732">
      <c r="A732" s="41">
        <f>IFERROR(VLOOKUP(BD[[#This Row],[BK]],DICT[[EEFF]:[Ppto]],2,FALSE),"No Encontrado")</f>
        <v/>
      </c>
      <c r="B732">
        <f>MID(BD[[#This Row],[SUC]],2,1)&amp;"-"&amp;BD[[#This Row],[CC]]&amp;"-"&amp;BD[[#This Row],[REGI_RES]]&amp;"-"&amp;MID(BD[[#This Row],[CTA]],1,9)</f>
        <v/>
      </c>
      <c r="C732" t="inlineStr">
        <is>
          <t>622100000 - ASIGNACION VACACIONAL</t>
        </is>
      </c>
      <c r="D732">
        <f>TRIM(MID('BD6'!E732,3,2))</f>
        <v/>
      </c>
      <c r="E732" s="33" t="inlineStr">
        <is>
          <t xml:space="preserve">  01 - 11 - 4</t>
        </is>
      </c>
      <c r="F732" s="32" t="n">
        <v>45919</v>
      </c>
      <c r="G732">
        <f>IF(MID(BD[[#This Row],[Suc - Tipo - Nro]],8,2)="11",LEFT(BD[[#This Row],[REGIMEN]], 1) &amp; LEFT(RIGHT(BD[[#This Row],[REGIMEN]], LEN(BD[[#This Row],[REGIMEN]]) - FIND(" ", BD[[#This Row],[REGIMEN]])), 1),"")</f>
        <v/>
      </c>
      <c r="H732">
        <f>IF(MID(BD[[#This Row],[Suc - Tipo - Nro]],8,2)="11",TRIM(RIGHT(SUBSTITUTE(BD[[#This Row],[Glosa / Proveedor]]," ",REPT(" ",LEN(BD[[#This Row],[Glosa / Proveedor]]))),LEN(BD[[#This Row],[Glosa / Proveedor]])*2)),"")</f>
        <v/>
      </c>
      <c r="I732" s="31" t="inlineStr">
        <is>
          <t>Generacion de Planilla Normal OBRERO ESTABLE</t>
        </is>
      </c>
      <c r="J732" s="38" t="n">
        <v>90</v>
      </c>
      <c r="K732" s="22">
        <f>IF('BD6'!J732=90,"AGUA",IF('BD6'!J732=91,"ALCANTARILLADO",IF('BD6'!J732=93,"ALCANTARILLADO",IF('BD6'!J732=95,"ADMIN",IF('BD6'!J732=96,"COMERCIAL","G_Finan")))))</f>
        <v/>
      </c>
      <c r="L732" s="49" t="n">
        <v>290</v>
      </c>
      <c r="M732" s="37" t="n"/>
      <c r="N732" s="51" t="n"/>
      <c r="O732" s="51" t="n"/>
    </row>
    <row r="733">
      <c r="A733">
        <f>IFERROR(VLOOKUP(BD[[#This Row],[BK]],DICT[[EEFF]:[Ppto]],2,FALSE),"No Encontrado")</f>
        <v/>
      </c>
      <c r="B733">
        <f>MID(BD[[#This Row],[SUC]],2,1)&amp;"-"&amp;BD[[#This Row],[CC]]&amp;"-"&amp;BD[[#This Row],[REGI_RES]]&amp;"-"&amp;MID(BD[[#This Row],[CTA]],1,9)</f>
        <v/>
      </c>
      <c r="C733" t="inlineStr">
        <is>
          <t>622100000 - ASIGNACION VACACIONAL</t>
        </is>
      </c>
      <c r="D733">
        <f>TRIM(MID('BD6'!E733,3,2))</f>
        <v/>
      </c>
      <c r="E733" s="33" t="inlineStr">
        <is>
          <t xml:space="preserve">  01 - 11 - 4</t>
        </is>
      </c>
      <c r="F733" s="32" t="n">
        <v>45919</v>
      </c>
      <c r="G733">
        <f>IF(MID(BD[[#This Row],[Suc - Tipo - Nro]],8,2)="11",LEFT(BD[[#This Row],[REGIMEN]], 1) &amp; LEFT(RIGHT(BD[[#This Row],[REGIMEN]], LEN(BD[[#This Row],[REGIMEN]]) - FIND(" ", BD[[#This Row],[REGIMEN]])), 1),"")</f>
        <v/>
      </c>
      <c r="H733">
        <f>IF(MID(BD[[#This Row],[Suc - Tipo - Nro]],8,2)="11",TRIM(RIGHT(SUBSTITUTE(BD[[#This Row],[Glosa / Proveedor]]," ",REPT(" ",LEN(BD[[#This Row],[Glosa / Proveedor]]))),LEN(BD[[#This Row],[Glosa / Proveedor]])*2)),"")</f>
        <v/>
      </c>
      <c r="I733" s="31" t="inlineStr">
        <is>
          <t>Generacion de Planilla Normal OBRERO ESTABLE</t>
        </is>
      </c>
      <c r="J733" s="38" t="n">
        <v>96</v>
      </c>
      <c r="K733" s="22">
        <f>IF('BD6'!J733=90,"AGUA",IF('BD6'!J733=91,"ALCANTARILLADO",IF('BD6'!J733=93,"ALCANTARILLADO",IF('BD6'!J733=95,"ADMIN",IF('BD6'!J733=96,"COMERCIAL","G_Finan")))))</f>
        <v/>
      </c>
      <c r="L733" s="49" t="n">
        <v>930</v>
      </c>
      <c r="M733" s="37" t="n"/>
      <c r="N733" s="51" t="n"/>
      <c r="O733" s="51" t="n"/>
    </row>
    <row r="734">
      <c r="A734">
        <f>IFERROR(VLOOKUP(BD[[#This Row],[BK]],DICT[[EEFF]:[Ppto]],2,FALSE),"No Encontrado")</f>
        <v/>
      </c>
      <c r="B734">
        <f>MID(BD[[#This Row],[SUC]],2,1)&amp;"-"&amp;BD[[#This Row],[CC]]&amp;"-"&amp;BD[[#This Row],[REGI_RES]]&amp;"-"&amp;MID(BD[[#This Row],[CTA]],1,9)</f>
        <v/>
      </c>
      <c r="C734" t="inlineStr">
        <is>
          <t>622100000 - ASIGNACION VACACIONAL</t>
        </is>
      </c>
      <c r="D734">
        <f>TRIM(MID('BD6'!E734,3,2))</f>
        <v/>
      </c>
      <c r="E734" s="33" t="inlineStr">
        <is>
          <t xml:space="preserve">  01 - 11 - 4</t>
        </is>
      </c>
      <c r="F734" s="32" t="n">
        <v>45919</v>
      </c>
      <c r="G734">
        <f>IF(MID(BD[[#This Row],[Suc - Tipo - Nro]],8,2)="11",LEFT(BD[[#This Row],[REGIMEN]], 1) &amp; LEFT(RIGHT(BD[[#This Row],[REGIMEN]], LEN(BD[[#This Row],[REGIMEN]]) - FIND(" ", BD[[#This Row],[REGIMEN]])), 1),"")</f>
        <v/>
      </c>
      <c r="H734">
        <f>IF(MID(BD[[#This Row],[Suc - Tipo - Nro]],8,2)="11",TRIM(RIGHT(SUBSTITUTE(BD[[#This Row],[Glosa / Proveedor]]," ",REPT(" ",LEN(BD[[#This Row],[Glosa / Proveedor]]))),LEN(BD[[#This Row],[Glosa / Proveedor]])*2)),"")</f>
        <v/>
      </c>
      <c r="I734" s="31" t="inlineStr">
        <is>
          <t>Generacion de Planilla Normal OBRERO ESTABLE</t>
        </is>
      </c>
      <c r="J734" s="38" t="n">
        <v>90</v>
      </c>
      <c r="K734" s="22">
        <f>IF('BD6'!J734=90,"AGUA",IF('BD6'!J734=91,"ALCANTARILLADO",IF('BD6'!J734=93,"ALCANTARILLADO",IF('BD6'!J734=95,"ADMIN",IF('BD6'!J734=96,"COMERCIAL","G_Finan")))))</f>
        <v/>
      </c>
      <c r="L734" s="49" t="n">
        <v>785</v>
      </c>
      <c r="M734" s="37" t="n"/>
      <c r="N734" s="51" t="n"/>
      <c r="O734" s="51" t="n"/>
    </row>
    <row r="735">
      <c r="A735" s="42">
        <f>IFERROR(VLOOKUP(BD[[#This Row],[BK]],DICT[[EEFF]:[Ppto]],2,FALSE),"No Encontrado")</f>
        <v/>
      </c>
      <c r="B735">
        <f>MID(BD[[#This Row],[SUC]],2,1)&amp;"-"&amp;BD[[#This Row],[CC]]&amp;"-"&amp;BD[[#This Row],[REGI_RES]]&amp;"-"&amp;MID(BD[[#This Row],[CTA]],1,9)</f>
        <v/>
      </c>
      <c r="C735" t="inlineStr">
        <is>
          <t>622100000 - ASIGNACION VACACIONAL</t>
        </is>
      </c>
      <c r="D735">
        <f>TRIM(MID('BD6'!E735,3,2))</f>
        <v/>
      </c>
      <c r="E735" s="33" t="inlineStr">
        <is>
          <t xml:space="preserve">  01 - 11 - 4</t>
        </is>
      </c>
      <c r="F735" s="32" t="n">
        <v>45919</v>
      </c>
      <c r="G735">
        <f>IF(MID(BD[[#This Row],[Suc - Tipo - Nro]],8,2)="11",LEFT(BD[[#This Row],[REGIMEN]], 1) &amp; LEFT(RIGHT(BD[[#This Row],[REGIMEN]], LEN(BD[[#This Row],[REGIMEN]]) - FIND(" ", BD[[#This Row],[REGIMEN]])), 1),"")</f>
        <v/>
      </c>
      <c r="H735">
        <f>IF(MID(BD[[#This Row],[Suc - Tipo - Nro]],8,2)="11",TRIM(RIGHT(SUBSTITUTE(BD[[#This Row],[Glosa / Proveedor]]," ",REPT(" ",LEN(BD[[#This Row],[Glosa / Proveedor]]))),LEN(BD[[#This Row],[Glosa / Proveedor]])*2)),"")</f>
        <v/>
      </c>
      <c r="I735" s="31" t="inlineStr">
        <is>
          <t>Generacion de Planilla Normal OBRERO ESTABLE</t>
        </is>
      </c>
      <c r="J735" s="38" t="n">
        <v>90</v>
      </c>
      <c r="K735" s="22">
        <f>IF('BD6'!J735=90,"AGUA",IF('BD6'!J735=91,"ALCANTARILLADO",IF('BD6'!J735=93,"ALCANTARILLADO",IF('BD6'!J735=95,"ADMIN",IF('BD6'!J735=96,"COMERCIAL","G_Finan")))))</f>
        <v/>
      </c>
      <c r="L735" s="49" t="n">
        <v>702</v>
      </c>
      <c r="M735" s="37" t="n"/>
      <c r="N735" s="51" t="n"/>
      <c r="O735" s="51" t="n"/>
    </row>
    <row r="736">
      <c r="A736" s="10">
        <f>IFERROR(VLOOKUP(BD[[#This Row],[BK]],DICT[[EEFF]:[Ppto]],2,FALSE),"No Encontrado")</f>
        <v/>
      </c>
      <c r="B736" s="54">
        <f>MID(BD[[#This Row],[SUC]],2,1)&amp;"-"&amp;BD[[#This Row],[CC]]&amp;"-"&amp;BD[[#This Row],[REGI_RES]]&amp;"-"&amp;MID(BD[[#This Row],[CTA]],1,9)</f>
        <v/>
      </c>
      <c r="C736" t="inlineStr">
        <is>
          <t>622100000 - ASIGNACION VACACIONAL</t>
        </is>
      </c>
      <c r="D736" s="54">
        <f>TRIM(MID('BD6'!E736,3,2))</f>
        <v/>
      </c>
      <c r="E736" s="33" t="inlineStr">
        <is>
          <t xml:space="preserve">  01 - 11 - 4</t>
        </is>
      </c>
      <c r="F736" s="34" t="n">
        <v>45919</v>
      </c>
      <c r="G736" s="54">
        <f>IF(MID(BD[[#This Row],[Suc - Tipo - Nro]],8,2)="11",LEFT(BD[[#This Row],[REGIMEN]], 1) &amp; LEFT(RIGHT(BD[[#This Row],[REGIMEN]], LEN(BD[[#This Row],[REGIMEN]]) - FIND(" ", BD[[#This Row],[REGIMEN]])), 1),"")</f>
        <v/>
      </c>
      <c r="H736" s="54">
        <f>IF(MID(BD[[#This Row],[Suc - Tipo - Nro]],8,2)="11",TRIM(RIGHT(SUBSTITUTE(BD[[#This Row],[Glosa / Proveedor]]," ",REPT(" ",LEN(BD[[#This Row],[Glosa / Proveedor]]))),LEN(BD[[#This Row],[Glosa / Proveedor]])*2)),"")</f>
        <v/>
      </c>
      <c r="I736" s="33" t="inlineStr">
        <is>
          <t>Generacion de Planilla Normal OBRERO ESTABLE</t>
        </is>
      </c>
      <c r="J736" s="35" t="n">
        <v>90</v>
      </c>
      <c r="K736" s="36">
        <f>IF('BD6'!J736=90,"AGUA",IF('BD6'!J736=91,"ALCANTARILLADO",IF('BD6'!J736=93,"ALCANTARILLADO",IF('BD6'!J736=95,"ADMIN",IF('BD6'!J736=96,"COMERCIAL","G_Finan")))))</f>
        <v/>
      </c>
      <c r="L736" s="40" t="n">
        <v>702</v>
      </c>
      <c r="M736" s="37" t="n"/>
      <c r="N736" s="51" t="n"/>
      <c r="O736" s="51" t="n"/>
    </row>
    <row r="737">
      <c r="A737" s="10">
        <f>IFERROR(VLOOKUP(BD[[#This Row],[BK]],DICT[[EEFF]:[Ppto]],2,FALSE),"No Encontrado")</f>
        <v/>
      </c>
      <c r="B737" s="54">
        <f>MID(BD[[#This Row],[SUC]],2,1)&amp;"-"&amp;BD[[#This Row],[CC]]&amp;"-"&amp;BD[[#This Row],[REGI_RES]]&amp;"-"&amp;MID(BD[[#This Row],[CTA]],1,9)</f>
        <v/>
      </c>
      <c r="C737" t="inlineStr">
        <is>
          <t>622100000 - ASIGNACION VACACIONAL</t>
        </is>
      </c>
      <c r="D737" s="54">
        <f>TRIM(MID('BD6'!E737,3,2))</f>
        <v/>
      </c>
      <c r="E737" s="33" t="inlineStr">
        <is>
          <t xml:space="preserve">  01 - 11 - 4</t>
        </is>
      </c>
      <c r="F737" s="34" t="n">
        <v>45919</v>
      </c>
      <c r="G737" s="54">
        <f>IF(MID(BD[[#This Row],[Suc - Tipo - Nro]],8,2)="11",LEFT(BD[[#This Row],[REGIMEN]], 1) &amp; LEFT(RIGHT(BD[[#This Row],[REGIMEN]], LEN(BD[[#This Row],[REGIMEN]]) - FIND(" ", BD[[#This Row],[REGIMEN]])), 1),"")</f>
        <v/>
      </c>
      <c r="H737" s="54">
        <f>IF(MID(BD[[#This Row],[Suc - Tipo - Nro]],8,2)="11",TRIM(RIGHT(SUBSTITUTE(BD[[#This Row],[Glosa / Proveedor]]," ",REPT(" ",LEN(BD[[#This Row],[Glosa / Proveedor]]))),LEN(BD[[#This Row],[Glosa / Proveedor]])*2)),"")</f>
        <v/>
      </c>
      <c r="I737" s="33" t="inlineStr">
        <is>
          <t>Generacion de Planilla Normal OBRERO ESTABLE</t>
        </is>
      </c>
      <c r="J737" s="35" t="n">
        <v>96</v>
      </c>
      <c r="K737" s="36">
        <f>IF('BD6'!J737=90,"AGUA",IF('BD6'!J737=91,"ALCANTARILLADO",IF('BD6'!J737=93,"ALCANTARILLADO",IF('BD6'!J737=95,"ADMIN",IF('BD6'!J737=96,"COMERCIAL","G_Finan")))))</f>
        <v/>
      </c>
      <c r="L737" s="40" t="n">
        <v>120</v>
      </c>
      <c r="M737" s="37" t="n"/>
      <c r="N737" s="51" t="n"/>
      <c r="O737" s="51" t="n"/>
    </row>
    <row r="738">
      <c r="A738" s="10">
        <f>IFERROR(VLOOKUP(BD[[#This Row],[BK]],DICT[[EEFF]:[Ppto]],2,FALSE),"No Encontrado")</f>
        <v/>
      </c>
      <c r="B738" s="54">
        <f>MID(BD[[#This Row],[SUC]],2,1)&amp;"-"&amp;BD[[#This Row],[CC]]&amp;"-"&amp;BD[[#This Row],[REGI_RES]]&amp;"-"&amp;MID(BD[[#This Row],[CTA]],1,9)</f>
        <v/>
      </c>
      <c r="C738" t="inlineStr">
        <is>
          <t>622100000 - ASIGNACION VACACIONAL</t>
        </is>
      </c>
      <c r="D738" s="54">
        <f>TRIM(MID('BD6'!E738,3,2))</f>
        <v/>
      </c>
      <c r="E738" s="33" t="inlineStr">
        <is>
          <t xml:space="preserve">  01 - 11 - 4</t>
        </is>
      </c>
      <c r="F738" s="34" t="n">
        <v>45919</v>
      </c>
      <c r="G738" s="54">
        <f>IF(MID(BD[[#This Row],[Suc - Tipo - Nro]],8,2)="11",LEFT(BD[[#This Row],[REGIMEN]], 1) &amp; LEFT(RIGHT(BD[[#This Row],[REGIMEN]], LEN(BD[[#This Row],[REGIMEN]]) - FIND(" ", BD[[#This Row],[REGIMEN]])), 1),"")</f>
        <v/>
      </c>
      <c r="H738" s="54">
        <f>IF(MID(BD[[#This Row],[Suc - Tipo - Nro]],8,2)="11",TRIM(RIGHT(SUBSTITUTE(BD[[#This Row],[Glosa / Proveedor]]," ",REPT(" ",LEN(BD[[#This Row],[Glosa / Proveedor]]))),LEN(BD[[#This Row],[Glosa / Proveedor]])*2)),"")</f>
        <v/>
      </c>
      <c r="I738" s="33" t="inlineStr">
        <is>
          <t>Generacion de Planilla Normal OBRERO ESTABLE</t>
        </is>
      </c>
      <c r="J738" s="35" t="n">
        <v>90</v>
      </c>
      <c r="K738" s="36">
        <f>IF('BD6'!J738=90,"AGUA",IF('BD6'!J738=91,"ALCANTARILLADO",IF('BD6'!J738=93,"ALCANTARILLADO",IF('BD6'!J738=95,"ADMIN",IF('BD6'!J738=96,"COMERCIAL","G_Finan")))))</f>
        <v/>
      </c>
      <c r="L738" s="40" t="n">
        <v>120</v>
      </c>
      <c r="M738" s="37" t="n"/>
      <c r="N738" s="51" t="n"/>
      <c r="O738" s="51" t="n"/>
    </row>
    <row r="739">
      <c r="A739" s="42">
        <f>IFERROR(VLOOKUP(BD[[#This Row],[BK]],DICT[[EEFF]:[Ppto]],2,FALSE),"No Encontrado")</f>
        <v/>
      </c>
      <c r="B739">
        <f>MID(BD[[#This Row],[SUC]],2,1)&amp;"-"&amp;BD[[#This Row],[CC]]&amp;"-"&amp;BD[[#This Row],[REGI_RES]]&amp;"-"&amp;MID(BD[[#This Row],[CTA]],1,9)</f>
        <v/>
      </c>
      <c r="C739" t="inlineStr">
        <is>
          <t>622100000 - ASIGNACION VACACIONAL</t>
        </is>
      </c>
      <c r="D739">
        <f>TRIM(MID('BD6'!E739,3,2))</f>
        <v/>
      </c>
      <c r="E739" s="33" t="inlineStr">
        <is>
          <t xml:space="preserve">  01 - 11 - 4</t>
        </is>
      </c>
      <c r="F739" s="32" t="n">
        <v>45919</v>
      </c>
      <c r="G739">
        <f>IF(MID(BD[[#This Row],[Suc - Tipo - Nro]],8,2)="11",LEFT(BD[[#This Row],[REGIMEN]], 1) &amp; LEFT(RIGHT(BD[[#This Row],[REGIMEN]], LEN(BD[[#This Row],[REGIMEN]]) - FIND(" ", BD[[#This Row],[REGIMEN]])), 1),"")</f>
        <v/>
      </c>
      <c r="H739">
        <f>IF(MID(BD[[#This Row],[Suc - Tipo - Nro]],8,2)="11",TRIM(RIGHT(SUBSTITUTE(BD[[#This Row],[Glosa / Proveedor]]," ",REPT(" ",LEN(BD[[#This Row],[Glosa / Proveedor]]))),LEN(BD[[#This Row],[Glosa / Proveedor]])*2)),"")</f>
        <v/>
      </c>
      <c r="I739" s="31" t="inlineStr">
        <is>
          <t>Generacion de Planilla Normal OBRERO ESTABLE</t>
        </is>
      </c>
      <c r="J739" s="38" t="n">
        <v>90</v>
      </c>
      <c r="K739" s="22">
        <f>IF('BD6'!J739=90,"AGUA",IF('BD6'!J739=91,"ALCANTARILLADO",IF('BD6'!J739=93,"ALCANTARILLADO",IF('BD6'!J739=95,"ADMIN",IF('BD6'!J739=96,"COMERCIAL","G_Finan")))))</f>
        <v/>
      </c>
      <c r="L739" s="49" t="n">
        <v>120</v>
      </c>
      <c r="M739" s="37" t="n"/>
      <c r="N739" s="51" t="n"/>
      <c r="O739" s="51" t="n"/>
    </row>
    <row r="740">
      <c r="A740" s="10">
        <f>IFERROR(VLOOKUP(BD[[#This Row],[BK]],DICT[[EEFF]:[Ppto]],2,FALSE),"No Encontrado")</f>
        <v/>
      </c>
      <c r="B740" s="54">
        <f>MID(BD[[#This Row],[SUC]],2,1)&amp;"-"&amp;BD[[#This Row],[CC]]&amp;"-"&amp;BD[[#This Row],[REGI_RES]]&amp;"-"&amp;MID(BD[[#This Row],[CTA]],1,9)</f>
        <v/>
      </c>
      <c r="C740" t="inlineStr">
        <is>
          <t>622100000 - ASIGNACION VACACIONAL</t>
        </is>
      </c>
      <c r="D740" s="54">
        <f>TRIM(MID('BD6'!E740,3,2))</f>
        <v/>
      </c>
      <c r="E740" s="33" t="inlineStr">
        <is>
          <t xml:space="preserve">  01 - 11 - 4</t>
        </is>
      </c>
      <c r="F740" s="34" t="n">
        <v>45919</v>
      </c>
      <c r="G740" s="54">
        <f>IF(MID(BD[[#This Row],[Suc - Tipo - Nro]],8,2)="11",LEFT(BD[[#This Row],[REGIMEN]], 1) &amp; LEFT(RIGHT(BD[[#This Row],[REGIMEN]], LEN(BD[[#This Row],[REGIMEN]]) - FIND(" ", BD[[#This Row],[REGIMEN]])), 1),"")</f>
        <v/>
      </c>
      <c r="H740" s="54">
        <f>IF(MID(BD[[#This Row],[Suc - Tipo - Nro]],8,2)="11",TRIM(RIGHT(SUBSTITUTE(BD[[#This Row],[Glosa / Proveedor]]," ",REPT(" ",LEN(BD[[#This Row],[Glosa / Proveedor]]))),LEN(BD[[#This Row],[Glosa / Proveedor]])*2)),"")</f>
        <v/>
      </c>
      <c r="I740" s="33" t="inlineStr">
        <is>
          <t>Generacion de Planilla Normal OBRERO ESTABLE</t>
        </is>
      </c>
      <c r="J740" s="35" t="n">
        <v>90</v>
      </c>
      <c r="K740" s="36">
        <f>IF('BD6'!J740=90,"AGUA",IF('BD6'!J740=91,"ALCANTARILLADO",IF('BD6'!J740=93,"ALCANTARILLADO",IF('BD6'!J740=95,"ADMIN",IF('BD6'!J740=96,"COMERCIAL","G_Finan")))))</f>
        <v/>
      </c>
      <c r="L740" s="40" t="n">
        <v>120</v>
      </c>
      <c r="M740" s="37" t="n"/>
      <c r="N740" s="51" t="n"/>
      <c r="O740" s="51" t="n"/>
    </row>
    <row r="741">
      <c r="A741" s="42">
        <f>IFERROR(VLOOKUP(BD[[#This Row],[BK]],DICT[[EEFF]:[Ppto]],2,FALSE),"No Encontrado")</f>
        <v/>
      </c>
      <c r="B741">
        <f>MID(BD[[#This Row],[SUC]],2,1)&amp;"-"&amp;BD[[#This Row],[CC]]&amp;"-"&amp;BD[[#This Row],[REGI_RES]]&amp;"-"&amp;MID(BD[[#This Row],[CTA]],1,9)</f>
        <v/>
      </c>
      <c r="C741" t="inlineStr">
        <is>
          <t>622100000 - ASIGNACION VACACIONAL</t>
        </is>
      </c>
      <c r="D741">
        <f>TRIM(MID('BD6'!E741,3,2))</f>
        <v/>
      </c>
      <c r="E741" s="33" t="inlineStr">
        <is>
          <t xml:space="preserve">  01 - 11 - 4</t>
        </is>
      </c>
      <c r="F741" s="32" t="n">
        <v>45919</v>
      </c>
      <c r="G741">
        <f>IF(MID(BD[[#This Row],[Suc - Tipo - Nro]],8,2)="11",LEFT(BD[[#This Row],[REGIMEN]], 1) &amp; LEFT(RIGHT(BD[[#This Row],[REGIMEN]], LEN(BD[[#This Row],[REGIMEN]]) - FIND(" ", BD[[#This Row],[REGIMEN]])), 1),"")</f>
        <v/>
      </c>
      <c r="H741">
        <f>IF(MID(BD[[#This Row],[Suc - Tipo - Nro]],8,2)="11",TRIM(RIGHT(SUBSTITUTE(BD[[#This Row],[Glosa / Proveedor]]," ",REPT(" ",LEN(BD[[#This Row],[Glosa / Proveedor]]))),LEN(BD[[#This Row],[Glosa / Proveedor]])*2)),"")</f>
        <v/>
      </c>
      <c r="I741" s="31" t="inlineStr">
        <is>
          <t>Generacion de Planilla Normal OBRERO ESTABLE</t>
        </is>
      </c>
      <c r="J741" s="38" t="n">
        <v>90</v>
      </c>
      <c r="K741" s="22">
        <f>IF('BD6'!J741=90,"AGUA",IF('BD6'!J741=91,"ALCANTARILLADO",IF('BD6'!J741=93,"ALCANTARILLADO",IF('BD6'!J741=95,"ADMIN",IF('BD6'!J741=96,"COMERCIAL","G_Finan")))))</f>
        <v/>
      </c>
      <c r="L741" s="49" t="n">
        <v>120</v>
      </c>
      <c r="M741" s="37" t="n"/>
      <c r="N741" s="51" t="n"/>
      <c r="O741" s="51" t="n"/>
    </row>
    <row r="742">
      <c r="A742">
        <f>IFERROR(VLOOKUP(BD[[#This Row],[BK]],DICT[[EEFF]:[Ppto]],2,FALSE),"No Encontrado")</f>
        <v/>
      </c>
      <c r="B742">
        <f>MID(BD[[#This Row],[SUC]],2,1)&amp;"-"&amp;BD[[#This Row],[CC]]&amp;"-"&amp;BD[[#This Row],[REGI_RES]]&amp;"-"&amp;MID(BD[[#This Row],[CTA]],1,9)</f>
        <v/>
      </c>
      <c r="C742" t="inlineStr">
        <is>
          <t>622100000 - ASIGNACION VACACIONAL</t>
        </is>
      </c>
      <c r="D742">
        <f>TRIM(MID('BD6'!E742,3,2))</f>
        <v/>
      </c>
      <c r="E742" s="33" t="inlineStr">
        <is>
          <t xml:space="preserve">  01 - 11 - 4</t>
        </is>
      </c>
      <c r="F742" s="32" t="n">
        <v>45919</v>
      </c>
      <c r="G742">
        <f>IF(MID(BD[[#This Row],[Suc - Tipo - Nro]],8,2)="11",LEFT(BD[[#This Row],[REGIMEN]], 1) &amp; LEFT(RIGHT(BD[[#This Row],[REGIMEN]], LEN(BD[[#This Row],[REGIMEN]]) - FIND(" ", BD[[#This Row],[REGIMEN]])), 1),"")</f>
        <v/>
      </c>
      <c r="H742">
        <f>IF(MID(BD[[#This Row],[Suc - Tipo - Nro]],8,2)="11",TRIM(RIGHT(SUBSTITUTE(BD[[#This Row],[Glosa / Proveedor]]," ",REPT(" ",LEN(BD[[#This Row],[Glosa / Proveedor]]))),LEN(BD[[#This Row],[Glosa / Proveedor]])*2)),"")</f>
        <v/>
      </c>
      <c r="I742" s="31" t="inlineStr">
        <is>
          <t>Generacion de Planilla Normal OBRERO ESTABLE</t>
        </is>
      </c>
      <c r="J742" s="38" t="n">
        <v>90</v>
      </c>
      <c r="K742" s="22">
        <f>IF('BD6'!J742=90,"AGUA",IF('BD6'!J742=91,"ALCANTARILLADO",IF('BD6'!J742=93,"ALCANTARILLADO",IF('BD6'!J742=95,"ADMIN",IF('BD6'!J742=96,"COMERCIAL","G_Finan")))))</f>
        <v/>
      </c>
      <c r="L742" s="49" t="n">
        <v>113</v>
      </c>
      <c r="M742" s="37" t="n"/>
      <c r="N742" s="51" t="n"/>
      <c r="O742" s="51" t="n"/>
    </row>
    <row r="743">
      <c r="A743">
        <f>IFERROR(VLOOKUP(BD[[#This Row],[BK]],DICT[[EEFF]:[Ppto]],2,FALSE),"No Encontrado")</f>
        <v/>
      </c>
      <c r="B743">
        <f>MID(BD[[#This Row],[SUC]],2,1)&amp;"-"&amp;BD[[#This Row],[CC]]&amp;"-"&amp;BD[[#This Row],[REGI_RES]]&amp;"-"&amp;MID(BD[[#This Row],[CTA]],1,9)</f>
        <v/>
      </c>
      <c r="C743" t="inlineStr">
        <is>
          <t>622100000 - ASIGNACION VACACIONAL</t>
        </is>
      </c>
      <c r="D743">
        <f>TRIM(MID('BD6'!E743,3,2))</f>
        <v/>
      </c>
      <c r="E743" s="33" t="inlineStr">
        <is>
          <t xml:space="preserve">  05 - 11 - 2</t>
        </is>
      </c>
      <c r="F743" s="32" t="n">
        <v>45919</v>
      </c>
      <c r="G743">
        <f>IF(MID(BD[[#This Row],[Suc - Tipo - Nro]],8,2)="11",LEFT(BD[[#This Row],[REGIMEN]], 1) &amp; LEFT(RIGHT(BD[[#This Row],[REGIMEN]], LEN(BD[[#This Row],[REGIMEN]]) - FIND(" ", BD[[#This Row],[REGIMEN]])), 1),"")</f>
        <v/>
      </c>
      <c r="H743">
        <f>IF(MID(BD[[#This Row],[Suc - Tipo - Nro]],8,2)="11",TRIM(RIGHT(SUBSTITUTE(BD[[#This Row],[Glosa / Proveedor]]," ",REPT(" ",LEN(BD[[#This Row],[Glosa / Proveedor]]))),LEN(BD[[#This Row],[Glosa / Proveedor]])*2)),"")</f>
        <v/>
      </c>
      <c r="I743" s="31" t="inlineStr">
        <is>
          <t>Generacion de Planilla Normal OBRERO CONTRATADO</t>
        </is>
      </c>
      <c r="J743" s="38" t="n">
        <v>90</v>
      </c>
      <c r="K743" s="22">
        <f>IF('BD6'!J743=90,"AGUA",IF('BD6'!J743=91,"ALCANTARILLADO",IF('BD6'!J743=93,"ALCANTARILLADO",IF('BD6'!J743=95,"ADMIN",IF('BD6'!J743=96,"COMERCIAL","G_Finan")))))</f>
        <v/>
      </c>
      <c r="L743" s="49" t="n">
        <v>113</v>
      </c>
      <c r="M743" s="37" t="n"/>
      <c r="N743" s="51" t="n"/>
      <c r="O743" s="51" t="n"/>
    </row>
    <row r="744">
      <c r="A744" s="42">
        <f>IFERROR(VLOOKUP(BD[[#This Row],[BK]],DICT[[EEFF]:[Ppto]],2,FALSE),"No Encontrado")</f>
        <v/>
      </c>
      <c r="B744">
        <f>MID(BD[[#This Row],[SUC]],2,1)&amp;"-"&amp;BD[[#This Row],[CC]]&amp;"-"&amp;BD[[#This Row],[REGI_RES]]&amp;"-"&amp;MID(BD[[#This Row],[CTA]],1,9)</f>
        <v/>
      </c>
      <c r="C744" t="inlineStr">
        <is>
          <t>622100000 - ASIGNACION VACACIONAL</t>
        </is>
      </c>
      <c r="D744">
        <f>TRIM(MID('BD6'!E744,3,2))</f>
        <v/>
      </c>
      <c r="E744" s="33" t="inlineStr">
        <is>
          <t xml:space="preserve">  05 - 11 - 2</t>
        </is>
      </c>
      <c r="F744" s="32" t="n">
        <v>45919</v>
      </c>
      <c r="G744">
        <f>IF(MID(BD[[#This Row],[Suc - Tipo - Nro]],8,2)="11",LEFT(BD[[#This Row],[REGIMEN]], 1) &amp; LEFT(RIGHT(BD[[#This Row],[REGIMEN]], LEN(BD[[#This Row],[REGIMEN]]) - FIND(" ", BD[[#This Row],[REGIMEN]])), 1),"")</f>
        <v/>
      </c>
      <c r="H744">
        <f>IF(MID(BD[[#This Row],[Suc - Tipo - Nro]],8,2)="11",TRIM(RIGHT(SUBSTITUTE(BD[[#This Row],[Glosa / Proveedor]]," ",REPT(" ",LEN(BD[[#This Row],[Glosa / Proveedor]]))),LEN(BD[[#This Row],[Glosa / Proveedor]])*2)),"")</f>
        <v/>
      </c>
      <c r="I744" s="31" t="inlineStr">
        <is>
          <t>Generacion de Planilla Normal OBRERO CONTRATADO</t>
        </is>
      </c>
      <c r="J744" s="38" t="n">
        <v>90</v>
      </c>
      <c r="K744" s="22">
        <f>IF('BD6'!J744=90,"AGUA",IF('BD6'!J744=91,"ALCANTARILLADO",IF('BD6'!J744=93,"ALCANTARILLADO",IF('BD6'!J744=95,"ADMIN",IF('BD6'!J744=96,"COMERCIAL","G_Finan")))))</f>
        <v/>
      </c>
      <c r="L744" s="49" t="n">
        <v>120</v>
      </c>
      <c r="M744" s="37" t="n"/>
      <c r="N744" s="51" t="n"/>
      <c r="O744" s="51" t="n"/>
    </row>
    <row r="745">
      <c r="A745">
        <f>IFERROR(VLOOKUP(BD[[#This Row],[BK]],DICT[[EEFF]:[Ppto]],2,FALSE),"No Encontrado")</f>
        <v/>
      </c>
      <c r="B745">
        <f>MID(BD[[#This Row],[SUC]],2,1)&amp;"-"&amp;BD[[#This Row],[CC]]&amp;"-"&amp;BD[[#This Row],[REGI_RES]]&amp;"-"&amp;MID(BD[[#This Row],[CTA]],1,9)</f>
        <v/>
      </c>
      <c r="C745" t="inlineStr">
        <is>
          <t>622100000 - ASIGNACION VACACIONAL</t>
        </is>
      </c>
      <c r="D745">
        <f>TRIM(MID('BD6'!E745,3,2))</f>
        <v/>
      </c>
      <c r="E745" s="33" t="inlineStr">
        <is>
          <t xml:space="preserve">  05 - 11 - 2</t>
        </is>
      </c>
      <c r="F745" s="32" t="n">
        <v>45919</v>
      </c>
      <c r="G745">
        <f>IF(MID(BD[[#This Row],[Suc - Tipo - Nro]],8,2)="11",LEFT(BD[[#This Row],[REGIMEN]], 1) &amp; LEFT(RIGHT(BD[[#This Row],[REGIMEN]], LEN(BD[[#This Row],[REGIMEN]]) - FIND(" ", BD[[#This Row],[REGIMEN]])), 1),"")</f>
        <v/>
      </c>
      <c r="H745">
        <f>IF(MID(BD[[#This Row],[Suc - Tipo - Nro]],8,2)="11",TRIM(RIGHT(SUBSTITUTE(BD[[#This Row],[Glosa / Proveedor]]," ",REPT(" ",LEN(BD[[#This Row],[Glosa / Proveedor]]))),LEN(BD[[#This Row],[Glosa / Proveedor]])*2)),"")</f>
        <v/>
      </c>
      <c r="I745" s="31" t="inlineStr">
        <is>
          <t>Generacion de Planilla Normal OBRERO CONTRATADO</t>
        </is>
      </c>
      <c r="J745" s="38" t="n">
        <v>90</v>
      </c>
      <c r="K745" s="22">
        <f>IF('BD6'!J745=90,"AGUA",IF('BD6'!J745=91,"ALCANTARILLADO",IF('BD6'!J745=93,"ALCANTARILLADO",IF('BD6'!J745=95,"ADMIN",IF('BD6'!J745=96,"COMERCIAL","G_Finan")))))</f>
        <v/>
      </c>
      <c r="L745" s="49" t="n">
        <v>930</v>
      </c>
      <c r="M745" s="37" t="n"/>
      <c r="N745" s="51" t="n"/>
      <c r="O745" s="51" t="n"/>
    </row>
    <row r="746">
      <c r="A746" s="10">
        <f>IFERROR(VLOOKUP(BD[[#This Row],[BK]],DICT[[EEFF]:[Ppto]],2,FALSE),"No Encontrado")</f>
        <v/>
      </c>
      <c r="B746" s="54">
        <f>MID(BD[[#This Row],[SUC]],2,1)&amp;"-"&amp;BD[[#This Row],[CC]]&amp;"-"&amp;BD[[#This Row],[REGI_RES]]&amp;"-"&amp;MID(BD[[#This Row],[CTA]],1,9)</f>
        <v/>
      </c>
      <c r="C746" t="inlineStr">
        <is>
          <t>622100000 - ASIGNACION VACACIONAL</t>
        </is>
      </c>
      <c r="D746" s="54">
        <f>TRIM(MID('BD6'!E746,3,2))</f>
        <v/>
      </c>
      <c r="E746" s="33" t="inlineStr">
        <is>
          <t xml:space="preserve">  06 - 11 - 2</t>
        </is>
      </c>
      <c r="F746" s="34" t="n">
        <v>45919</v>
      </c>
      <c r="G746" s="54">
        <f>IF(MID(BD[[#This Row],[Suc - Tipo - Nro]],8,2)="11",LEFT(BD[[#This Row],[REGIMEN]], 1) &amp; LEFT(RIGHT(BD[[#This Row],[REGIMEN]], LEN(BD[[#This Row],[REGIMEN]]) - FIND(" ", BD[[#This Row],[REGIMEN]])), 1),"")</f>
        <v/>
      </c>
      <c r="H746" s="54">
        <f>IF(MID(BD[[#This Row],[Suc - Tipo - Nro]],8,2)="11",TRIM(RIGHT(SUBSTITUTE(BD[[#This Row],[Glosa / Proveedor]]," ",REPT(" ",LEN(BD[[#This Row],[Glosa / Proveedor]]))),LEN(BD[[#This Row],[Glosa / Proveedor]])*2)),"")</f>
        <v/>
      </c>
      <c r="I746" s="33" t="inlineStr">
        <is>
          <t>Generacion de Planilla Normal OBRERO CONTRATADO</t>
        </is>
      </c>
      <c r="J746" s="35" t="n">
        <v>90</v>
      </c>
      <c r="K746" s="36">
        <f>IF('BD6'!J746=90,"AGUA",IF('BD6'!J746=91,"ALCANTARILLADO",IF('BD6'!J746=93,"ALCANTARILLADO",IF('BD6'!J746=95,"ADMIN",IF('BD6'!J746=96,"COMERCIAL","G_Finan")))))</f>
        <v/>
      </c>
      <c r="L746" s="40" t="n">
        <v>120</v>
      </c>
      <c r="M746" s="37" t="n"/>
      <c r="N746" s="51" t="n"/>
      <c r="O746" s="51" t="n"/>
    </row>
    <row r="747">
      <c r="A747">
        <f>IFERROR(VLOOKUP(BD[[#This Row],[BK]],DICT[[EEFF]:[Ppto]],2,FALSE),"No Encontrado")</f>
        <v/>
      </c>
      <c r="B747">
        <f>MID(BD[[#This Row],[SUC]],2,1)&amp;"-"&amp;BD[[#This Row],[CC]]&amp;"-"&amp;BD[[#This Row],[REGI_RES]]&amp;"-"&amp;MID(BD[[#This Row],[CTA]],1,9)</f>
        <v/>
      </c>
      <c r="C747" t="inlineStr">
        <is>
          <t>622100000 - ASIGNACION VACACIONAL</t>
        </is>
      </c>
      <c r="D747">
        <f>TRIM(MID('BD6'!E747,3,2))</f>
        <v/>
      </c>
      <c r="E747" s="33" t="inlineStr">
        <is>
          <t xml:space="preserve">  06 - 11 - 2</t>
        </is>
      </c>
      <c r="F747" s="32" t="n">
        <v>45919</v>
      </c>
      <c r="G747">
        <f>IF(MID(BD[[#This Row],[Suc - Tipo - Nro]],8,2)="11",LEFT(BD[[#This Row],[REGIMEN]], 1) &amp; LEFT(RIGHT(BD[[#This Row],[REGIMEN]], LEN(BD[[#This Row],[REGIMEN]]) - FIND(" ", BD[[#This Row],[REGIMEN]])), 1),"")</f>
        <v/>
      </c>
      <c r="H747">
        <f>IF(MID(BD[[#This Row],[Suc - Tipo - Nro]],8,2)="11",TRIM(RIGHT(SUBSTITUTE(BD[[#This Row],[Glosa / Proveedor]]," ",REPT(" ",LEN(BD[[#This Row],[Glosa / Proveedor]]))),LEN(BD[[#This Row],[Glosa / Proveedor]])*2)),"")</f>
        <v/>
      </c>
      <c r="I747" s="31" t="inlineStr">
        <is>
          <t>Generacion de Planilla Normal OBRERO CONTRATADO</t>
        </is>
      </c>
      <c r="J747" s="38" t="n">
        <v>90</v>
      </c>
      <c r="K747" s="22">
        <f>IF('BD6'!J747=90,"AGUA",IF('BD6'!J747=91,"ALCANTARILLADO",IF('BD6'!J747=93,"ALCANTARILLADO",IF('BD6'!J747=95,"ADMIN",IF('BD6'!J747=96,"COMERCIAL","G_Finan")))))</f>
        <v/>
      </c>
      <c r="L747" s="49" t="n">
        <v>113</v>
      </c>
      <c r="M747" s="37" t="n"/>
      <c r="N747" s="51" t="n"/>
      <c r="O747" s="51" t="n"/>
    </row>
    <row r="748">
      <c r="A748" s="10">
        <f>IFERROR(VLOOKUP(BD[[#This Row],[BK]],DICT[[EEFF]:[Ppto]],2,FALSE),"No Encontrado")</f>
        <v/>
      </c>
      <c r="B748" s="54">
        <f>MID(BD[[#This Row],[SUC]],2,1)&amp;"-"&amp;BD[[#This Row],[CC]]&amp;"-"&amp;BD[[#This Row],[REGI_RES]]&amp;"-"&amp;MID(BD[[#This Row],[CTA]],1,9)</f>
        <v/>
      </c>
      <c r="C748" t="inlineStr">
        <is>
          <t>622100000 - ASIGNACION VACACIONAL</t>
        </is>
      </c>
      <c r="D748" s="54">
        <f>TRIM(MID('BD6'!E748,3,2))</f>
        <v/>
      </c>
      <c r="E748" s="33" t="inlineStr">
        <is>
          <t xml:space="preserve">  06 - 11 - 2</t>
        </is>
      </c>
      <c r="F748" s="34" t="n">
        <v>45919</v>
      </c>
      <c r="G748" s="54">
        <f>IF(MID(BD[[#This Row],[Suc - Tipo - Nro]],8,2)="11",LEFT(BD[[#This Row],[REGIMEN]], 1) &amp; LEFT(RIGHT(BD[[#This Row],[REGIMEN]], LEN(BD[[#This Row],[REGIMEN]]) - FIND(" ", BD[[#This Row],[REGIMEN]])), 1),"")</f>
        <v/>
      </c>
      <c r="H748" s="54">
        <f>IF(MID(BD[[#This Row],[Suc - Tipo - Nro]],8,2)="11",TRIM(RIGHT(SUBSTITUTE(BD[[#This Row],[Glosa / Proveedor]]," ",REPT(" ",LEN(BD[[#This Row],[Glosa / Proveedor]]))),LEN(BD[[#This Row],[Glosa / Proveedor]])*2)),"")</f>
        <v/>
      </c>
      <c r="I748" s="33" t="inlineStr">
        <is>
          <t>Generacion de Planilla Normal OBRERO CONTRATADO</t>
        </is>
      </c>
      <c r="J748" s="35" t="n">
        <v>90</v>
      </c>
      <c r="K748" s="36">
        <f>IF('BD6'!J748=90,"AGUA",IF('BD6'!J748=91,"ALCANTARILLADO",IF('BD6'!J748=93,"ALCANTARILLADO",IF('BD6'!J748=95,"ADMIN",IF('BD6'!J748=96,"COMERCIAL","G_Finan")))))</f>
        <v/>
      </c>
      <c r="L748" s="40" t="n">
        <v>930</v>
      </c>
      <c r="M748" s="37" t="n"/>
      <c r="N748" s="51" t="n"/>
      <c r="O748" s="51" t="n"/>
    </row>
    <row r="749">
      <c r="A749" s="10">
        <f>IFERROR(VLOOKUP(BD[[#This Row],[BK]],DICT[[EEFF]:[Ppto]],2,FALSE),"No Encontrado")</f>
        <v/>
      </c>
      <c r="B749" s="54">
        <f>MID(BD[[#This Row],[SUC]],2,1)&amp;"-"&amp;BD[[#This Row],[CC]]&amp;"-"&amp;BD[[#This Row],[REGI_RES]]&amp;"-"&amp;MID(BD[[#This Row],[CTA]],1,9)</f>
        <v/>
      </c>
      <c r="C749" t="inlineStr">
        <is>
          <t>622100000 - ASIGNACION VACACIONAL</t>
        </is>
      </c>
      <c r="D749" s="54">
        <f>TRIM(MID('BD6'!E749,3,2))</f>
        <v/>
      </c>
      <c r="E749" s="33" t="inlineStr">
        <is>
          <t xml:space="preserve">  08 - 11 - 2</t>
        </is>
      </c>
      <c r="F749" s="34" t="n">
        <v>45919</v>
      </c>
      <c r="G749" s="54">
        <f>IF(MID(BD[[#This Row],[Suc - Tipo - Nro]],8,2)="11",LEFT(BD[[#This Row],[REGIMEN]], 1) &amp; LEFT(RIGHT(BD[[#This Row],[REGIMEN]], LEN(BD[[#This Row],[REGIMEN]]) - FIND(" ", BD[[#This Row],[REGIMEN]])), 1),"")</f>
        <v/>
      </c>
      <c r="H749" s="54">
        <f>IF(MID(BD[[#This Row],[Suc - Tipo - Nro]],8,2)="11",TRIM(RIGHT(SUBSTITUTE(BD[[#This Row],[Glosa / Proveedor]]," ",REPT(" ",LEN(BD[[#This Row],[Glosa / Proveedor]]))),LEN(BD[[#This Row],[Glosa / Proveedor]])*2)),"")</f>
        <v/>
      </c>
      <c r="I749" s="33" t="inlineStr">
        <is>
          <t>Generacion de Planilla Normal OBRERO CONTRATADO</t>
        </is>
      </c>
      <c r="J749" s="35" t="n">
        <v>90</v>
      </c>
      <c r="K749" s="36">
        <f>IF('BD6'!J749=90,"AGUA",IF('BD6'!J749=91,"ALCANTARILLADO",IF('BD6'!J749=93,"ALCANTARILLADO",IF('BD6'!J749=95,"ADMIN",IF('BD6'!J749=96,"COMERCIAL","G_Finan")))))</f>
        <v/>
      </c>
      <c r="L749" s="40" t="n">
        <v>930</v>
      </c>
      <c r="M749" s="37" t="n"/>
      <c r="N749" s="51" t="n"/>
      <c r="O749" s="51" t="n"/>
    </row>
    <row r="750">
      <c r="A750">
        <f>IFERROR(VLOOKUP(BD[[#This Row],[BK]],DICT[[EEFF]:[Ppto]],2,FALSE),"No Encontrado")</f>
        <v/>
      </c>
      <c r="B750">
        <f>MID(BD[[#This Row],[SUC]],2,1)&amp;"-"&amp;BD[[#This Row],[CC]]&amp;"-"&amp;BD[[#This Row],[REGI_RES]]&amp;"-"&amp;MID(BD[[#This Row],[CTA]],1,9)</f>
        <v/>
      </c>
      <c r="C750" t="inlineStr">
        <is>
          <t>622100000 - ASIGNACION VACACIONAL</t>
        </is>
      </c>
      <c r="D750">
        <f>TRIM(MID('BD6'!E750,3,2))</f>
        <v/>
      </c>
      <c r="E750" s="33" t="inlineStr">
        <is>
          <t xml:space="preserve">  08 - 11 - 2</t>
        </is>
      </c>
      <c r="F750" s="32" t="n">
        <v>45919</v>
      </c>
      <c r="G750">
        <f>IF(MID(BD[[#This Row],[Suc - Tipo - Nro]],8,2)="11",LEFT(BD[[#This Row],[REGIMEN]], 1) &amp; LEFT(RIGHT(BD[[#This Row],[REGIMEN]], LEN(BD[[#This Row],[REGIMEN]]) - FIND(" ", BD[[#This Row],[REGIMEN]])), 1),"")</f>
        <v/>
      </c>
      <c r="H750">
        <f>IF(MID(BD[[#This Row],[Suc - Tipo - Nro]],8,2)="11",TRIM(RIGHT(SUBSTITUTE(BD[[#This Row],[Glosa / Proveedor]]," ",REPT(" ",LEN(BD[[#This Row],[Glosa / Proveedor]]))),LEN(BD[[#This Row],[Glosa / Proveedor]])*2)),"")</f>
        <v/>
      </c>
      <c r="I750" s="31" t="inlineStr">
        <is>
          <t>Generacion de Planilla Normal OBRERO CONTRATADO</t>
        </is>
      </c>
      <c r="J750" s="38" t="n">
        <v>90</v>
      </c>
      <c r="K750" s="22">
        <f>IF('BD6'!J750=90,"AGUA",IF('BD6'!J750=91,"ALCANTARILLADO",IF('BD6'!J750=93,"ALCANTARILLADO",IF('BD6'!J750=95,"ADMIN",IF('BD6'!J750=96,"COMERCIAL","G_Finan")))))</f>
        <v/>
      </c>
      <c r="L750" s="49" t="n">
        <v>113</v>
      </c>
      <c r="M750" s="37" t="n"/>
      <c r="N750" s="51" t="n"/>
      <c r="O750" s="51" t="n"/>
    </row>
    <row r="751">
      <c r="A751" s="42">
        <f>IFERROR(VLOOKUP(BD[[#This Row],[BK]],DICT[[EEFF]:[Ppto]],2,FALSE),"No Encontrado")</f>
        <v/>
      </c>
      <c r="B751">
        <f>MID(BD[[#This Row],[SUC]],2,1)&amp;"-"&amp;BD[[#This Row],[CC]]&amp;"-"&amp;BD[[#This Row],[REGI_RES]]&amp;"-"&amp;MID(BD[[#This Row],[CTA]],1,9)</f>
        <v/>
      </c>
      <c r="C751" t="inlineStr">
        <is>
          <t>622100000 - ASIGNACION VACACIONAL</t>
        </is>
      </c>
      <c r="D751">
        <f>TRIM(MID('BD6'!E751,3,2))</f>
        <v/>
      </c>
      <c r="E751" s="33" t="inlineStr">
        <is>
          <t xml:space="preserve">  08 - 11 - 2</t>
        </is>
      </c>
      <c r="F751" s="32" t="n">
        <v>45919</v>
      </c>
      <c r="G751">
        <f>IF(MID(BD[[#This Row],[Suc - Tipo - Nro]],8,2)="11",LEFT(BD[[#This Row],[REGIMEN]], 1) &amp; LEFT(RIGHT(BD[[#This Row],[REGIMEN]], LEN(BD[[#This Row],[REGIMEN]]) - FIND(" ", BD[[#This Row],[REGIMEN]])), 1),"")</f>
        <v/>
      </c>
      <c r="H751">
        <f>IF(MID(BD[[#This Row],[Suc - Tipo - Nro]],8,2)="11",TRIM(RIGHT(SUBSTITUTE(BD[[#This Row],[Glosa / Proveedor]]," ",REPT(" ",LEN(BD[[#This Row],[Glosa / Proveedor]]))),LEN(BD[[#This Row],[Glosa / Proveedor]])*2)),"")</f>
        <v/>
      </c>
      <c r="I751" s="31" t="inlineStr">
        <is>
          <t>Generacion de Planilla Normal OBRERO CONTRATADO</t>
        </is>
      </c>
      <c r="J751" s="38" t="n">
        <v>90</v>
      </c>
      <c r="K751" s="22">
        <f>IF('BD6'!J751=90,"AGUA",IF('BD6'!J751=91,"ALCANTARILLADO",IF('BD6'!J751=93,"ALCANTARILLADO",IF('BD6'!J751=95,"ADMIN",IF('BD6'!J751=96,"COMERCIAL","G_Finan")))))</f>
        <v/>
      </c>
      <c r="L751" s="49" t="n">
        <v>120</v>
      </c>
      <c r="M751" s="37" t="n"/>
      <c r="N751" s="51" t="n"/>
      <c r="O751" s="51" t="n"/>
    </row>
    <row r="752">
      <c r="A752" s="10">
        <f>IFERROR(VLOOKUP(BD[[#This Row],[BK]],DICT[[EEFF]:[Ppto]],2,FALSE),"No Encontrado")</f>
        <v/>
      </c>
      <c r="B752" s="54">
        <f>MID(BD[[#This Row],[SUC]],2,1)&amp;"-"&amp;BD[[#This Row],[CC]]&amp;"-"&amp;BD[[#This Row],[REGI_RES]]&amp;"-"&amp;MID(BD[[#This Row],[CTA]],1,9)</f>
        <v/>
      </c>
      <c r="C752" t="inlineStr">
        <is>
          <t>622100001 - ASIGNACION CONTACTO CON PRODUCT.QUIMICOS</t>
        </is>
      </c>
      <c r="D752" s="54">
        <f>TRIM(MID('BD6'!E752,3,2))</f>
        <v/>
      </c>
      <c r="E752" s="33" t="inlineStr">
        <is>
          <t xml:space="preserve">  01 - 11 - 1</t>
        </is>
      </c>
      <c r="F752" s="34" t="n">
        <v>45919</v>
      </c>
      <c r="G752" s="54">
        <f>IF(MID(BD[[#This Row],[Suc - Tipo - Nro]],8,2)="11",LEFT(BD[[#This Row],[REGIMEN]], 1) &amp; LEFT(RIGHT(BD[[#This Row],[REGIMEN]], LEN(BD[[#This Row],[REGIMEN]]) - FIND(" ", BD[[#This Row],[REGIMEN]])), 1),"")</f>
        <v/>
      </c>
      <c r="H752" s="54">
        <f>IF(MID(BD[[#This Row],[Suc - Tipo - Nro]],8,2)="11",TRIM(RIGHT(SUBSTITUTE(BD[[#This Row],[Glosa / Proveedor]]," ",REPT(" ",LEN(BD[[#This Row],[Glosa / Proveedor]]))),LEN(BD[[#This Row],[Glosa / Proveedor]])*2)),"")</f>
        <v/>
      </c>
      <c r="I752" s="33" t="inlineStr">
        <is>
          <t>Generacion de Planilla Normal EMPLEADO ESTABLE</t>
        </is>
      </c>
      <c r="J752" s="35" t="n">
        <v>90</v>
      </c>
      <c r="K752" s="36">
        <f>IF('BD6'!J752=90,"AGUA",IF('BD6'!J752=91,"ALCANTARILLADO",IF('BD6'!J752=93,"ALCANTARILLADO",IF('BD6'!J752=95,"ADMIN",IF('BD6'!J752=96,"COMERCIAL","G_Finan")))))</f>
        <v/>
      </c>
      <c r="L752" s="40" t="n">
        <v>1134</v>
      </c>
      <c r="M752" s="37" t="n"/>
      <c r="N752" s="51" t="n"/>
      <c r="O752" s="51" t="n"/>
    </row>
    <row r="753">
      <c r="A753" s="42">
        <f>IFERROR(VLOOKUP(BD[[#This Row],[BK]],DICT[[EEFF]:[Ppto]],2,FALSE),"No Encontrado")</f>
        <v/>
      </c>
      <c r="B753">
        <f>MID(BD[[#This Row],[SUC]],2,1)&amp;"-"&amp;BD[[#This Row],[CC]]&amp;"-"&amp;BD[[#This Row],[REGI_RES]]&amp;"-"&amp;MID(BD[[#This Row],[CTA]],1,9)</f>
        <v/>
      </c>
      <c r="C753" t="inlineStr">
        <is>
          <t>622100001 - ASIGNACION CONTACTO CON PRODUCT.QUIMICOS</t>
        </is>
      </c>
      <c r="D753">
        <f>TRIM(MID('BD6'!E753,3,2))</f>
        <v/>
      </c>
      <c r="E753" s="33" t="inlineStr">
        <is>
          <t xml:space="preserve">  01 - 11 - 1</t>
        </is>
      </c>
      <c r="F753" s="32" t="n">
        <v>45919</v>
      </c>
      <c r="G753">
        <f>IF(MID(BD[[#This Row],[Suc - Tipo - Nro]],8,2)="11",LEFT(BD[[#This Row],[REGIMEN]], 1) &amp; LEFT(RIGHT(BD[[#This Row],[REGIMEN]], LEN(BD[[#This Row],[REGIMEN]]) - FIND(" ", BD[[#This Row],[REGIMEN]])), 1),"")</f>
        <v/>
      </c>
      <c r="H753">
        <f>IF(MID(BD[[#This Row],[Suc - Tipo - Nro]],8,2)="11",TRIM(RIGHT(SUBSTITUTE(BD[[#This Row],[Glosa / Proveedor]]," ",REPT(" ",LEN(BD[[#This Row],[Glosa / Proveedor]]))),LEN(BD[[#This Row],[Glosa / Proveedor]])*2)),"")</f>
        <v/>
      </c>
      <c r="I753" s="31" t="inlineStr">
        <is>
          <t>Generacion de Planilla Normal EMPLEADO ESTABLE</t>
        </is>
      </c>
      <c r="J753" s="38" t="n">
        <v>95</v>
      </c>
      <c r="K753" s="22">
        <f>IF('BD6'!J753=90,"AGUA",IF('BD6'!J753=91,"ALCANTARILLADO",IF('BD6'!J753=93,"ALCANTARILLADO",IF('BD6'!J753=95,"ADMIN",IF('BD6'!J753=96,"COMERCIAL","G_Finan")))))</f>
        <v/>
      </c>
      <c r="L753" s="49" t="n">
        <v>308</v>
      </c>
      <c r="M753" s="37" t="n"/>
      <c r="N753" s="51" t="n"/>
      <c r="O753" s="51" t="n"/>
    </row>
    <row r="754">
      <c r="A754">
        <f>IFERROR(VLOOKUP(BD[[#This Row],[BK]],DICT[[EEFF]:[Ppto]],2,FALSE),"No Encontrado")</f>
        <v/>
      </c>
      <c r="B754">
        <f>MID(BD[[#This Row],[SUC]],2,1)&amp;"-"&amp;BD[[#This Row],[CC]]&amp;"-"&amp;BD[[#This Row],[REGI_RES]]&amp;"-"&amp;MID(BD[[#This Row],[CTA]],1,9)</f>
        <v/>
      </c>
      <c r="C754" t="inlineStr">
        <is>
          <t>622100001 - ASIGNACION CONTACTO CON PRODUCT.QUIMICOS</t>
        </is>
      </c>
      <c r="D754">
        <f>TRIM(MID('BD6'!E754,3,2))</f>
        <v/>
      </c>
      <c r="E754" s="33" t="inlineStr">
        <is>
          <t xml:space="preserve">  01 - 11 - 1</t>
        </is>
      </c>
      <c r="F754" s="32" t="n">
        <v>45919</v>
      </c>
      <c r="G754">
        <f>IF(MID(BD[[#This Row],[Suc - Tipo - Nro]],8,2)="11",LEFT(BD[[#This Row],[REGIMEN]], 1) &amp; LEFT(RIGHT(BD[[#This Row],[REGIMEN]], LEN(BD[[#This Row],[REGIMEN]]) - FIND(" ", BD[[#This Row],[REGIMEN]])), 1),"")</f>
        <v/>
      </c>
      <c r="H754">
        <f>IF(MID(BD[[#This Row],[Suc - Tipo - Nro]],8,2)="11",TRIM(RIGHT(SUBSTITUTE(BD[[#This Row],[Glosa / Proveedor]]," ",REPT(" ",LEN(BD[[#This Row],[Glosa / Proveedor]]))),LEN(BD[[#This Row],[Glosa / Proveedor]])*2)),"")</f>
        <v/>
      </c>
      <c r="I754" s="31" t="inlineStr">
        <is>
          <t>Generacion de Planilla Normal EMPLEADO ESTABLE</t>
        </is>
      </c>
      <c r="J754" s="38" t="n">
        <v>90</v>
      </c>
      <c r="K754" s="22">
        <f>IF('BD6'!J754=90,"AGUA",IF('BD6'!J754=91,"ALCANTARILLADO",IF('BD6'!J754=93,"ALCANTARILLADO",IF('BD6'!J754=95,"ADMIN",IF('BD6'!J754=96,"COMERCIAL","G_Finan")))))</f>
        <v/>
      </c>
      <c r="L754" s="49" t="n">
        <v>490</v>
      </c>
      <c r="M754" s="37" t="n"/>
      <c r="N754" s="51" t="n"/>
      <c r="O754" s="51" t="n"/>
    </row>
    <row r="755">
      <c r="A755" s="42">
        <f>IFERROR(VLOOKUP(BD[[#This Row],[BK]],DICT[[EEFF]:[Ppto]],2,FALSE),"No Encontrado")</f>
        <v/>
      </c>
      <c r="B755">
        <f>MID(BD[[#This Row],[SUC]],2,1)&amp;"-"&amp;BD[[#This Row],[CC]]&amp;"-"&amp;BD[[#This Row],[REGI_RES]]&amp;"-"&amp;MID(BD[[#This Row],[CTA]],1,9)</f>
        <v/>
      </c>
      <c r="C755" t="inlineStr">
        <is>
          <t>622100001 - ASIGNACION CONTACTO CON PRODUCT.QUIMICOS</t>
        </is>
      </c>
      <c r="D755">
        <f>TRIM(MID('BD6'!E755,3,2))</f>
        <v/>
      </c>
      <c r="E755" s="33" t="inlineStr">
        <is>
          <t xml:space="preserve">  01 - 11 - 1</t>
        </is>
      </c>
      <c r="F755" s="32" t="n">
        <v>45919</v>
      </c>
      <c r="G755">
        <f>IF(MID(BD[[#This Row],[Suc - Tipo - Nro]],8,2)="11",LEFT(BD[[#This Row],[REGIMEN]], 1) &amp; LEFT(RIGHT(BD[[#This Row],[REGIMEN]], LEN(BD[[#This Row],[REGIMEN]]) - FIND(" ", BD[[#This Row],[REGIMEN]])), 1),"")</f>
        <v/>
      </c>
      <c r="H755">
        <f>IF(MID(BD[[#This Row],[Suc - Tipo - Nro]],8,2)="11",TRIM(RIGHT(SUBSTITUTE(BD[[#This Row],[Glosa / Proveedor]]," ",REPT(" ",LEN(BD[[#This Row],[Glosa / Proveedor]]))),LEN(BD[[#This Row],[Glosa / Proveedor]])*2)),"")</f>
        <v/>
      </c>
      <c r="I755" s="31" t="inlineStr">
        <is>
          <t>Generacion de Planilla Normal EMPLEADO ESTABLE</t>
        </is>
      </c>
      <c r="J755" s="38" t="n">
        <v>90</v>
      </c>
      <c r="K755" s="22">
        <f>IF('BD6'!J755=90,"AGUA",IF('BD6'!J755=91,"ALCANTARILLADO",IF('BD6'!J755=93,"ALCANTARILLADO",IF('BD6'!J755=95,"ADMIN",IF('BD6'!J755=96,"COMERCIAL","G_Finan")))))</f>
        <v/>
      </c>
      <c r="L755" s="49" t="n">
        <v>742</v>
      </c>
      <c r="M755" s="37" t="n"/>
      <c r="N755" s="51" t="n"/>
      <c r="O755" s="51" t="n"/>
    </row>
    <row r="756">
      <c r="A756">
        <f>IFERROR(VLOOKUP(BD[[#This Row],[BK]],DICT[[EEFF]:[Ppto]],2,FALSE),"No Encontrado")</f>
        <v/>
      </c>
      <c r="B756">
        <f>MID(BD[[#This Row],[SUC]],2,1)&amp;"-"&amp;BD[[#This Row],[CC]]&amp;"-"&amp;BD[[#This Row],[REGI_RES]]&amp;"-"&amp;MID(BD[[#This Row],[CTA]],1,9)</f>
        <v/>
      </c>
      <c r="C756" t="inlineStr">
        <is>
          <t>622100001 - ASIGNACION CONTACTO CON PRODUCT.QUIMICOS</t>
        </is>
      </c>
      <c r="D756">
        <f>TRIM(MID('BD6'!E756,3,2))</f>
        <v/>
      </c>
      <c r="E756" s="33" t="inlineStr">
        <is>
          <t xml:space="preserve">  01 - 11 - 2</t>
        </is>
      </c>
      <c r="F756" s="32" t="n">
        <v>45919</v>
      </c>
      <c r="G756">
        <f>IF(MID(BD[[#This Row],[Suc - Tipo - Nro]],8,2)="11",LEFT(BD[[#This Row],[REGIMEN]], 1) &amp; LEFT(RIGHT(BD[[#This Row],[REGIMEN]], LEN(BD[[#This Row],[REGIMEN]]) - FIND(" ", BD[[#This Row],[REGIMEN]])), 1),"")</f>
        <v/>
      </c>
      <c r="H756">
        <f>IF(MID(BD[[#This Row],[Suc - Tipo - Nro]],8,2)="11",TRIM(RIGHT(SUBSTITUTE(BD[[#This Row],[Glosa / Proveedor]]," ",REPT(" ",LEN(BD[[#This Row],[Glosa / Proveedor]]))),LEN(BD[[#This Row],[Glosa / Proveedor]])*2)),"")</f>
        <v/>
      </c>
      <c r="I756" s="31" t="inlineStr">
        <is>
          <t>Generacion de Planilla Normal EMPLEADO CONTRATADO</t>
        </is>
      </c>
      <c r="J756" s="38" t="n">
        <v>95</v>
      </c>
      <c r="K756" s="22">
        <f>IF('BD6'!J756=90,"AGUA",IF('BD6'!J756=91,"ALCANTARILLADO",IF('BD6'!J756=93,"ALCANTARILLADO",IF('BD6'!J756=95,"ADMIN",IF('BD6'!J756=96,"COMERCIAL","G_Finan")))))</f>
        <v/>
      </c>
      <c r="L756" s="49" t="n">
        <v>448</v>
      </c>
      <c r="M756" s="37" t="n"/>
      <c r="N756" s="51" t="n"/>
      <c r="O756" s="51" t="n"/>
    </row>
    <row r="757">
      <c r="A757" s="39">
        <f>IFERROR(VLOOKUP(BD[[#This Row],[BK]],DICT[[EEFF]:[Ppto]],2,FALSE),"No Encontrado")</f>
        <v/>
      </c>
      <c r="B757">
        <f>MID(BD[[#This Row],[SUC]],2,1)&amp;"-"&amp;BD[[#This Row],[CC]]&amp;"-"&amp;BD[[#This Row],[REGI_RES]]&amp;"-"&amp;MID(BD[[#This Row],[CTA]],1,9)</f>
        <v/>
      </c>
      <c r="C757" t="inlineStr">
        <is>
          <t>622100001 - ASIGNACION CONTACTO CON PRODUCT.QUIMICOS</t>
        </is>
      </c>
      <c r="D757">
        <f>TRIM(MID('BD6'!E757,3,2))</f>
        <v/>
      </c>
      <c r="E757" s="33" t="inlineStr">
        <is>
          <t xml:space="preserve">  01 - 11 - 3</t>
        </is>
      </c>
      <c r="F757" s="34" t="n">
        <v>45919</v>
      </c>
      <c r="G757">
        <f>IF(MID(BD[[#This Row],[Suc - Tipo - Nro]],8,2)="11",LEFT(BD[[#This Row],[REGIMEN]], 1) &amp; LEFT(RIGHT(BD[[#This Row],[REGIMEN]], LEN(BD[[#This Row],[REGIMEN]]) - FIND(" ", BD[[#This Row],[REGIMEN]])), 1),"")</f>
        <v/>
      </c>
      <c r="H757">
        <f>IF(MID(BD[[#This Row],[Suc - Tipo - Nro]],8,2)="11",TRIM(RIGHT(SUBSTITUTE(BD[[#This Row],[Glosa / Proveedor]]," ",REPT(" ",LEN(BD[[#This Row],[Glosa / Proveedor]]))),LEN(BD[[#This Row],[Glosa / Proveedor]])*2)),"")</f>
        <v/>
      </c>
      <c r="I757" s="33" t="inlineStr">
        <is>
          <t>Generacion de Planilla Normal OBRERO CONTRATADO</t>
        </is>
      </c>
      <c r="J757" s="35" t="n">
        <v>90</v>
      </c>
      <c r="K757" s="22">
        <f>IF('BD6'!J757=90,"AGUA",IF('BD6'!J757=91,"ALCANTARILLADO",IF('BD6'!J757=93,"ALCANTARILLADO",IF('BD6'!J757=95,"ADMIN",IF('BD6'!J757=96,"COMERCIAL","G_Finan")))))</f>
        <v/>
      </c>
      <c r="L757" s="49" t="n">
        <v>350</v>
      </c>
      <c r="M757" s="37" t="n"/>
      <c r="N757" s="51" t="n"/>
      <c r="O757" s="51" t="n"/>
    </row>
    <row r="758">
      <c r="A758" s="42">
        <f>IFERROR(VLOOKUP(BD[[#This Row],[BK]],DICT[[EEFF]:[Ppto]],2,FALSE),"No Encontrado")</f>
        <v/>
      </c>
      <c r="B758">
        <f>MID(BD[[#This Row],[SUC]],2,1)&amp;"-"&amp;BD[[#This Row],[CC]]&amp;"-"&amp;BD[[#This Row],[REGI_RES]]&amp;"-"&amp;MID(BD[[#This Row],[CTA]],1,9)</f>
        <v/>
      </c>
      <c r="C758" t="inlineStr">
        <is>
          <t>622100001 - ASIGNACION CONTACTO CON PRODUCT.QUIMICOS</t>
        </is>
      </c>
      <c r="D758">
        <f>TRIM(MID('BD6'!E758,3,2))</f>
        <v/>
      </c>
      <c r="E758" s="33" t="inlineStr">
        <is>
          <t xml:space="preserve">  01 - 11 - 3</t>
        </is>
      </c>
      <c r="F758" s="32" t="n">
        <v>45919</v>
      </c>
      <c r="G758">
        <f>IF(MID(BD[[#This Row],[Suc - Tipo - Nro]],8,2)="11",LEFT(BD[[#This Row],[REGIMEN]], 1) &amp; LEFT(RIGHT(BD[[#This Row],[REGIMEN]], LEN(BD[[#This Row],[REGIMEN]]) - FIND(" ", BD[[#This Row],[REGIMEN]])), 1),"")</f>
        <v/>
      </c>
      <c r="H758">
        <f>IF(MID(BD[[#This Row],[Suc - Tipo - Nro]],8,2)="11",TRIM(RIGHT(SUBSTITUTE(BD[[#This Row],[Glosa / Proveedor]]," ",REPT(" ",LEN(BD[[#This Row],[Glosa / Proveedor]]))),LEN(BD[[#This Row],[Glosa / Proveedor]])*2)),"")</f>
        <v/>
      </c>
      <c r="I758" s="31" t="inlineStr">
        <is>
          <t>Generacion de Planilla Normal OBRERO CONTRATADO</t>
        </is>
      </c>
      <c r="J758" s="38" t="n">
        <v>90</v>
      </c>
      <c r="K758" s="22">
        <f>IF('BD6'!J758=90,"AGUA",IF('BD6'!J758=91,"ALCANTARILLADO",IF('BD6'!J758=93,"ALCANTARILLADO",IF('BD6'!J758=95,"ADMIN",IF('BD6'!J758=96,"COMERCIAL","G_Finan")))))</f>
        <v/>
      </c>
      <c r="L758" s="49" t="n">
        <v>336</v>
      </c>
      <c r="M758" s="37" t="n"/>
      <c r="N758" s="51" t="n"/>
      <c r="O758" s="51" t="n"/>
    </row>
    <row r="759">
      <c r="A759" s="39">
        <f>IFERROR(VLOOKUP(BD[[#This Row],[BK]],DICT[[EEFF]:[Ppto]],2,FALSE),"No Encontrado")</f>
        <v/>
      </c>
      <c r="B759">
        <f>MID(BD[[#This Row],[SUC]],2,1)&amp;"-"&amp;BD[[#This Row],[CC]]&amp;"-"&amp;BD[[#This Row],[REGI_RES]]&amp;"-"&amp;MID(BD[[#This Row],[CTA]],1,9)</f>
        <v/>
      </c>
      <c r="C759" t="inlineStr">
        <is>
          <t>622100001 - ASIGNACION CONTACTO CON PRODUCT.QUIMICOS</t>
        </is>
      </c>
      <c r="D759">
        <f>TRIM(MID('BD6'!E759,3,2))</f>
        <v/>
      </c>
      <c r="E759" s="33" t="inlineStr">
        <is>
          <t xml:space="preserve">  01 - 11 - 3</t>
        </is>
      </c>
      <c r="F759" s="34" t="n">
        <v>45919</v>
      </c>
      <c r="G759">
        <f>IF(MID(BD[[#This Row],[Suc - Tipo - Nro]],8,2)="11",LEFT(BD[[#This Row],[REGIMEN]], 1) &amp; LEFT(RIGHT(BD[[#This Row],[REGIMEN]], LEN(BD[[#This Row],[REGIMEN]]) - FIND(" ", BD[[#This Row],[REGIMEN]])), 1),"")</f>
        <v/>
      </c>
      <c r="H759">
        <f>IF(MID(BD[[#This Row],[Suc - Tipo - Nro]],8,2)="11",TRIM(RIGHT(SUBSTITUTE(BD[[#This Row],[Glosa / Proveedor]]," ",REPT(" ",LEN(BD[[#This Row],[Glosa / Proveedor]]))),LEN(BD[[#This Row],[Glosa / Proveedor]])*2)),"")</f>
        <v/>
      </c>
      <c r="I759" s="33" t="inlineStr">
        <is>
          <t>Generacion de Planilla Normal OBRERO CONTRATADO</t>
        </is>
      </c>
      <c r="J759" s="35" t="n">
        <v>90</v>
      </c>
      <c r="K759" s="22">
        <f>IF('BD6'!J759=90,"AGUA",IF('BD6'!J759=91,"ALCANTARILLADO",IF('BD6'!J759=93,"ALCANTARILLADO",IF('BD6'!J759=95,"ADMIN",IF('BD6'!J759=96,"COMERCIAL","G_Finan")))))</f>
        <v/>
      </c>
      <c r="L759" s="49" t="n">
        <v>854</v>
      </c>
      <c r="M759" s="37" t="n"/>
      <c r="N759" s="51" t="n"/>
      <c r="O759" s="51" t="n"/>
    </row>
    <row r="760">
      <c r="A760" s="10">
        <f>IFERROR(VLOOKUP(BD[[#This Row],[BK]],DICT[[EEFF]:[Ppto]],2,FALSE),"No Encontrado")</f>
        <v/>
      </c>
      <c r="B760" s="54">
        <f>MID(BD[[#This Row],[SUC]],2,1)&amp;"-"&amp;BD[[#This Row],[CC]]&amp;"-"&amp;BD[[#This Row],[REGI_RES]]&amp;"-"&amp;MID(BD[[#This Row],[CTA]],1,9)</f>
        <v/>
      </c>
      <c r="C760" t="inlineStr">
        <is>
          <t>622100001 - ASIGNACION CONTACTO CON PRODUCT.QUIMICOS</t>
        </is>
      </c>
      <c r="D760" s="54">
        <f>TRIM(MID('BD6'!E760,3,2))</f>
        <v/>
      </c>
      <c r="E760" s="33" t="inlineStr">
        <is>
          <t xml:space="preserve">  01 - 11 - 4</t>
        </is>
      </c>
      <c r="F760" s="34" t="n">
        <v>45919</v>
      </c>
      <c r="G760" s="54">
        <f>IF(MID(BD[[#This Row],[Suc - Tipo - Nro]],8,2)="11",LEFT(BD[[#This Row],[REGIMEN]], 1) &amp; LEFT(RIGHT(BD[[#This Row],[REGIMEN]], LEN(BD[[#This Row],[REGIMEN]]) - FIND(" ", BD[[#This Row],[REGIMEN]])), 1),"")</f>
        <v/>
      </c>
      <c r="H760" s="54">
        <f>IF(MID(BD[[#This Row],[Suc - Tipo - Nro]],8,2)="11",TRIM(RIGHT(SUBSTITUTE(BD[[#This Row],[Glosa / Proveedor]]," ",REPT(" ",LEN(BD[[#This Row],[Glosa / Proveedor]]))),LEN(BD[[#This Row],[Glosa / Proveedor]])*2)),"")</f>
        <v/>
      </c>
      <c r="I760" s="33" t="inlineStr">
        <is>
          <t>Generacion de Planilla Normal OBRERO ESTABLE</t>
        </is>
      </c>
      <c r="J760" s="35" t="n">
        <v>90</v>
      </c>
      <c r="K760" s="36">
        <f>IF('BD6'!J760=90,"AGUA",IF('BD6'!J760=91,"ALCANTARILLADO",IF('BD6'!J760=93,"ALCANTARILLADO",IF('BD6'!J760=95,"ADMIN",IF('BD6'!J760=96,"COMERCIAL","G_Finan")))))</f>
        <v/>
      </c>
      <c r="L760" s="40" t="n">
        <v>168</v>
      </c>
      <c r="M760" s="37" t="n"/>
      <c r="N760" s="51" t="n"/>
      <c r="O760" s="51" t="n"/>
    </row>
    <row r="761">
      <c r="A761" s="42">
        <f>IFERROR(VLOOKUP(BD[[#This Row],[BK]],DICT[[EEFF]:[Ppto]],2,FALSE),"No Encontrado")</f>
        <v/>
      </c>
      <c r="B761">
        <f>MID(BD[[#This Row],[SUC]],2,1)&amp;"-"&amp;BD[[#This Row],[CC]]&amp;"-"&amp;BD[[#This Row],[REGI_RES]]&amp;"-"&amp;MID(BD[[#This Row],[CTA]],1,9)</f>
        <v/>
      </c>
      <c r="C761" t="inlineStr">
        <is>
          <t>622100001 - ASIGNACION CONTACTO CON PRODUCT.QUIMICOS</t>
        </is>
      </c>
      <c r="D761">
        <f>TRIM(MID('BD6'!E761,3,2))</f>
        <v/>
      </c>
      <c r="E761" s="33" t="inlineStr">
        <is>
          <t xml:space="preserve">  01 - 11 - 4</t>
        </is>
      </c>
      <c r="F761" s="32" t="n">
        <v>45919</v>
      </c>
      <c r="G761">
        <f>IF(MID(BD[[#This Row],[Suc - Tipo - Nro]],8,2)="11",LEFT(BD[[#This Row],[REGIMEN]], 1) &amp; LEFT(RIGHT(BD[[#This Row],[REGIMEN]], LEN(BD[[#This Row],[REGIMEN]]) - FIND(" ", BD[[#This Row],[REGIMEN]])), 1),"")</f>
        <v/>
      </c>
      <c r="H761">
        <f>IF(MID(BD[[#This Row],[Suc - Tipo - Nro]],8,2)="11",TRIM(RIGHT(SUBSTITUTE(BD[[#This Row],[Glosa / Proveedor]]," ",REPT(" ",LEN(BD[[#This Row],[Glosa / Proveedor]]))),LEN(BD[[#This Row],[Glosa / Proveedor]])*2)),"")</f>
        <v/>
      </c>
      <c r="I761" s="31" t="inlineStr">
        <is>
          <t>Generacion de Planilla Normal OBRERO ESTABLE</t>
        </is>
      </c>
      <c r="J761" s="38" t="n">
        <v>90</v>
      </c>
      <c r="K761" s="22">
        <f>IF('BD6'!J761=90,"AGUA",IF('BD6'!J761=91,"ALCANTARILLADO",IF('BD6'!J761=93,"ALCANTARILLADO",IF('BD6'!J761=95,"ADMIN",IF('BD6'!J761=96,"COMERCIAL","G_Finan")))))</f>
        <v/>
      </c>
      <c r="L761" s="49" t="n">
        <v>742</v>
      </c>
      <c r="M761" s="37" t="n"/>
      <c r="N761" s="51" t="n"/>
      <c r="O761" s="51" t="n"/>
    </row>
    <row r="762">
      <c r="A762" s="10">
        <f>IFERROR(VLOOKUP(BD[[#This Row],[BK]],DICT[[EEFF]:[Ppto]],2,FALSE),"No Encontrado")</f>
        <v/>
      </c>
      <c r="B762" s="54">
        <f>MID(BD[[#This Row],[SUC]],2,1)&amp;"-"&amp;BD[[#This Row],[CC]]&amp;"-"&amp;BD[[#This Row],[REGI_RES]]&amp;"-"&amp;MID(BD[[#This Row],[CTA]],1,9)</f>
        <v/>
      </c>
      <c r="C762" t="inlineStr">
        <is>
          <t>622100001 - ASIGNACION CONTACTO CON PRODUCT.QUIMICOS</t>
        </is>
      </c>
      <c r="D762" s="54">
        <f>TRIM(MID('BD6'!E762,3,2))</f>
        <v/>
      </c>
      <c r="E762" s="33" t="inlineStr">
        <is>
          <t xml:space="preserve">  01 - 11 - 4</t>
        </is>
      </c>
      <c r="F762" s="34" t="n">
        <v>45919</v>
      </c>
      <c r="G762" s="54">
        <f>IF(MID(BD[[#This Row],[Suc - Tipo - Nro]],8,2)="11",LEFT(BD[[#This Row],[REGIMEN]], 1) &amp; LEFT(RIGHT(BD[[#This Row],[REGIMEN]], LEN(BD[[#This Row],[REGIMEN]]) - FIND(" ", BD[[#This Row],[REGIMEN]])), 1),"")</f>
        <v/>
      </c>
      <c r="H762" s="54">
        <f>IF(MID(BD[[#This Row],[Suc - Tipo - Nro]],8,2)="11",TRIM(RIGHT(SUBSTITUTE(BD[[#This Row],[Glosa / Proveedor]]," ",REPT(" ",LEN(BD[[#This Row],[Glosa / Proveedor]]))),LEN(BD[[#This Row],[Glosa / Proveedor]])*2)),"")</f>
        <v/>
      </c>
      <c r="I762" s="33" t="inlineStr">
        <is>
          <t>Generacion de Planilla Normal OBRERO ESTABLE</t>
        </is>
      </c>
      <c r="J762" s="35" t="n">
        <v>90</v>
      </c>
      <c r="K762" s="36">
        <f>IF('BD6'!J762=90,"AGUA",IF('BD6'!J762=91,"ALCANTARILLADO",IF('BD6'!J762=93,"ALCANTARILLADO",IF('BD6'!J762=95,"ADMIN",IF('BD6'!J762=96,"COMERCIAL","G_Finan")))))</f>
        <v/>
      </c>
      <c r="L762" s="40" t="n">
        <v>742</v>
      </c>
      <c r="M762" s="37" t="n"/>
      <c r="N762" s="51" t="n"/>
      <c r="O762" s="51" t="n"/>
    </row>
    <row r="763">
      <c r="A763" s="10">
        <f>IFERROR(VLOOKUP(BD[[#This Row],[BK]],DICT[[EEFF]:[Ppto]],2,FALSE),"No Encontrado")</f>
        <v/>
      </c>
      <c r="B763" s="54">
        <f>MID(BD[[#This Row],[SUC]],2,1)&amp;"-"&amp;BD[[#This Row],[CC]]&amp;"-"&amp;BD[[#This Row],[REGI_RES]]&amp;"-"&amp;MID(BD[[#This Row],[CTA]],1,9)</f>
        <v/>
      </c>
      <c r="C763" t="inlineStr">
        <is>
          <t>622100001 - ASIGNACION CONTACTO CON PRODUCT.QUIMICOS</t>
        </is>
      </c>
      <c r="D763" s="54">
        <f>TRIM(MID('BD6'!E763,3,2))</f>
        <v/>
      </c>
      <c r="E763" s="33" t="inlineStr">
        <is>
          <t xml:space="preserve">  01 - 11 - 4</t>
        </is>
      </c>
      <c r="F763" s="34" t="n">
        <v>45919</v>
      </c>
      <c r="G763" s="54">
        <f>IF(MID(BD[[#This Row],[Suc - Tipo - Nro]],8,2)="11",LEFT(BD[[#This Row],[REGIMEN]], 1) &amp; LEFT(RIGHT(BD[[#This Row],[REGIMEN]], LEN(BD[[#This Row],[REGIMEN]]) - FIND(" ", BD[[#This Row],[REGIMEN]])), 1),"")</f>
        <v/>
      </c>
      <c r="H763" s="54">
        <f>IF(MID(BD[[#This Row],[Suc - Tipo - Nro]],8,2)="11",TRIM(RIGHT(SUBSTITUTE(BD[[#This Row],[Glosa / Proveedor]]," ",REPT(" ",LEN(BD[[#This Row],[Glosa / Proveedor]]))),LEN(BD[[#This Row],[Glosa / Proveedor]])*2)),"")</f>
        <v/>
      </c>
      <c r="I763" s="33" t="inlineStr">
        <is>
          <t>Generacion de Planilla Normal OBRERO ESTABLE</t>
        </is>
      </c>
      <c r="J763" s="35" t="n">
        <v>90</v>
      </c>
      <c r="K763" s="36">
        <f>IF('BD6'!J763=90,"AGUA",IF('BD6'!J763=91,"ALCANTARILLADO",IF('BD6'!J763=93,"ALCANTARILLADO",IF('BD6'!J763=95,"ADMIN",IF('BD6'!J763=96,"COMERCIAL","G_Finan")))))</f>
        <v/>
      </c>
      <c r="L763" s="40" t="n">
        <v>364</v>
      </c>
      <c r="M763" s="37" t="n"/>
      <c r="N763" s="51" t="n"/>
      <c r="O763" s="51" t="n"/>
    </row>
    <row r="764">
      <c r="A764" s="10">
        <f>IFERROR(VLOOKUP(BD[[#This Row],[BK]],DICT[[EEFF]:[Ppto]],2,FALSE),"No Encontrado")</f>
        <v/>
      </c>
      <c r="B764" s="54">
        <f>MID(BD[[#This Row],[SUC]],2,1)&amp;"-"&amp;BD[[#This Row],[CC]]&amp;"-"&amp;BD[[#This Row],[REGI_RES]]&amp;"-"&amp;MID(BD[[#This Row],[CTA]],1,9)</f>
        <v/>
      </c>
      <c r="C764" t="inlineStr">
        <is>
          <t>622100001 - ASIGNACION CONTACTO CON PRODUCT.QUIMICOS</t>
        </is>
      </c>
      <c r="D764" s="54">
        <f>TRIM(MID('BD6'!E764,3,2))</f>
        <v/>
      </c>
      <c r="E764" s="33" t="inlineStr">
        <is>
          <t xml:space="preserve">  01 - 11 - 4</t>
        </is>
      </c>
      <c r="F764" s="34" t="n">
        <v>45919</v>
      </c>
      <c r="G764" s="54">
        <f>IF(MID(BD[[#This Row],[Suc - Tipo - Nro]],8,2)="11",LEFT(BD[[#This Row],[REGIMEN]], 1) &amp; LEFT(RIGHT(BD[[#This Row],[REGIMEN]], LEN(BD[[#This Row],[REGIMEN]]) - FIND(" ", BD[[#This Row],[REGIMEN]])), 1),"")</f>
        <v/>
      </c>
      <c r="H764" s="54">
        <f>IF(MID(BD[[#This Row],[Suc - Tipo - Nro]],8,2)="11",TRIM(RIGHT(SUBSTITUTE(BD[[#This Row],[Glosa / Proveedor]]," ",REPT(" ",LEN(BD[[#This Row],[Glosa / Proveedor]]))),LEN(BD[[#This Row],[Glosa / Proveedor]])*2)),"")</f>
        <v/>
      </c>
      <c r="I764" s="33" t="inlineStr">
        <is>
          <t>Generacion de Planilla Normal OBRERO ESTABLE</t>
        </is>
      </c>
      <c r="J764" s="35" t="n">
        <v>90</v>
      </c>
      <c r="K764" s="36">
        <f>IF('BD6'!J764=90,"AGUA",IF('BD6'!J764=91,"ALCANTARILLADO",IF('BD6'!J764=93,"ALCANTARILLADO",IF('BD6'!J764=95,"ADMIN",IF('BD6'!J764=96,"COMERCIAL","G_Finan")))))</f>
        <v/>
      </c>
      <c r="L764" s="40" t="n">
        <v>350</v>
      </c>
      <c r="M764" s="37" t="n"/>
      <c r="N764" s="51" t="n"/>
      <c r="O764" s="51" t="n"/>
    </row>
    <row r="765">
      <c r="A765" s="10">
        <f>IFERROR(VLOOKUP(BD[[#This Row],[BK]],DICT[[EEFF]:[Ppto]],2,FALSE),"No Encontrado")</f>
        <v/>
      </c>
      <c r="B765" s="54">
        <f>MID(BD[[#This Row],[SUC]],2,1)&amp;"-"&amp;BD[[#This Row],[CC]]&amp;"-"&amp;BD[[#This Row],[REGI_RES]]&amp;"-"&amp;MID(BD[[#This Row],[CTA]],1,9)</f>
        <v/>
      </c>
      <c r="C765" t="inlineStr">
        <is>
          <t>622100001 - ASIGNACION CONTACTO CON PRODUCT.QUIMICOS</t>
        </is>
      </c>
      <c r="D765" s="54">
        <f>TRIM(MID('BD6'!E765,3,2))</f>
        <v/>
      </c>
      <c r="E765" s="33" t="inlineStr">
        <is>
          <t xml:space="preserve">  01 - 11 - 4</t>
        </is>
      </c>
      <c r="F765" s="34" t="n">
        <v>45919</v>
      </c>
      <c r="G765" s="54">
        <f>IF(MID(BD[[#This Row],[Suc - Tipo - Nro]],8,2)="11",LEFT(BD[[#This Row],[REGIMEN]], 1) &amp; LEFT(RIGHT(BD[[#This Row],[REGIMEN]], LEN(BD[[#This Row],[REGIMEN]]) - FIND(" ", BD[[#This Row],[REGIMEN]])), 1),"")</f>
        <v/>
      </c>
      <c r="H765" s="54">
        <f>IF(MID(BD[[#This Row],[Suc - Tipo - Nro]],8,2)="11",TRIM(RIGHT(SUBSTITUTE(BD[[#This Row],[Glosa / Proveedor]]," ",REPT(" ",LEN(BD[[#This Row],[Glosa / Proveedor]]))),LEN(BD[[#This Row],[Glosa / Proveedor]])*2)),"")</f>
        <v/>
      </c>
      <c r="I765" s="33" t="inlineStr">
        <is>
          <t>Generacion de Planilla Normal OBRERO ESTABLE</t>
        </is>
      </c>
      <c r="J765" s="35" t="n">
        <v>90</v>
      </c>
      <c r="K765" s="36">
        <f>IF('BD6'!J765=90,"AGUA",IF('BD6'!J765=91,"ALCANTARILLADO",IF('BD6'!J765=93,"ALCANTARILLADO",IF('BD6'!J765=95,"ADMIN",IF('BD6'!J765=96,"COMERCIAL","G_Finan")))))</f>
        <v/>
      </c>
      <c r="L765" s="40" t="n">
        <v>378</v>
      </c>
      <c r="M765" s="37" t="n"/>
      <c r="N765" s="51" t="n"/>
      <c r="O765" s="51" t="n"/>
    </row>
    <row r="766">
      <c r="A766" s="42">
        <f>IFERROR(VLOOKUP(BD[[#This Row],[BK]],DICT[[EEFF]:[Ppto]],2,FALSE),"No Encontrado")</f>
        <v/>
      </c>
      <c r="B766">
        <f>MID(BD[[#This Row],[SUC]],2,1)&amp;"-"&amp;BD[[#This Row],[CC]]&amp;"-"&amp;BD[[#This Row],[REGI_RES]]&amp;"-"&amp;MID(BD[[#This Row],[CTA]],1,9)</f>
        <v/>
      </c>
      <c r="C766" t="inlineStr">
        <is>
          <t>622100001 - ASIGNACION CONTACTO CON PRODUCT.QUIMICOS</t>
        </is>
      </c>
      <c r="D766">
        <f>TRIM(MID('BD6'!E766,3,2))</f>
        <v/>
      </c>
      <c r="E766" s="33" t="inlineStr">
        <is>
          <t xml:space="preserve">  01 - 11 - 4</t>
        </is>
      </c>
      <c r="F766" s="32" t="n">
        <v>45919</v>
      </c>
      <c r="G766">
        <f>IF(MID(BD[[#This Row],[Suc - Tipo - Nro]],8,2)="11",LEFT(BD[[#This Row],[REGIMEN]], 1) &amp; LEFT(RIGHT(BD[[#This Row],[REGIMEN]], LEN(BD[[#This Row],[REGIMEN]]) - FIND(" ", BD[[#This Row],[REGIMEN]])), 1),"")</f>
        <v/>
      </c>
      <c r="H766">
        <f>IF(MID(BD[[#This Row],[Suc - Tipo - Nro]],8,2)="11",TRIM(RIGHT(SUBSTITUTE(BD[[#This Row],[Glosa / Proveedor]]," ",REPT(" ",LEN(BD[[#This Row],[Glosa / Proveedor]]))),LEN(BD[[#This Row],[Glosa / Proveedor]])*2)),"")</f>
        <v/>
      </c>
      <c r="I766" s="31" t="inlineStr">
        <is>
          <t>Generacion de Planilla Normal OBRERO ESTABLE</t>
        </is>
      </c>
      <c r="J766" s="38" t="n">
        <v>90</v>
      </c>
      <c r="K766" s="22">
        <f>IF('BD6'!J766=90,"AGUA",IF('BD6'!J766=91,"ALCANTARILLADO",IF('BD6'!J766=93,"ALCANTARILLADO",IF('BD6'!J766=95,"ADMIN",IF('BD6'!J766=96,"COMERCIAL","G_Finan")))))</f>
        <v/>
      </c>
      <c r="L766" s="49" t="n">
        <v>140</v>
      </c>
      <c r="M766" s="37" t="n"/>
      <c r="N766" s="51" t="n"/>
      <c r="O766" s="51" t="n"/>
    </row>
    <row r="767">
      <c r="A767" s="42">
        <f>IFERROR(VLOOKUP(BD[[#This Row],[BK]],DICT[[EEFF]:[Ppto]],2,FALSE),"No Encontrado")</f>
        <v/>
      </c>
      <c r="B767">
        <f>MID(BD[[#This Row],[SUC]],2,1)&amp;"-"&amp;BD[[#This Row],[CC]]&amp;"-"&amp;BD[[#This Row],[REGI_RES]]&amp;"-"&amp;MID(BD[[#This Row],[CTA]],1,9)</f>
        <v/>
      </c>
      <c r="C767" t="inlineStr">
        <is>
          <t>622100001 - ASIGNACION CONTACTO CON PRODUCT.QUIMICOS</t>
        </is>
      </c>
      <c r="D767">
        <f>TRIM(MID('BD6'!E767,3,2))</f>
        <v/>
      </c>
      <c r="E767" s="33" t="inlineStr">
        <is>
          <t xml:space="preserve">  01 - 11 - 4</t>
        </is>
      </c>
      <c r="F767" s="32" t="n">
        <v>45919</v>
      </c>
      <c r="G767">
        <f>IF(MID(BD[[#This Row],[Suc - Tipo - Nro]],8,2)="11",LEFT(BD[[#This Row],[REGIMEN]], 1) &amp; LEFT(RIGHT(BD[[#This Row],[REGIMEN]], LEN(BD[[#This Row],[REGIMEN]]) - FIND(" ", BD[[#This Row],[REGIMEN]])), 1),"")</f>
        <v/>
      </c>
      <c r="H767">
        <f>IF(MID(BD[[#This Row],[Suc - Tipo - Nro]],8,2)="11",TRIM(RIGHT(SUBSTITUTE(BD[[#This Row],[Glosa / Proveedor]]," ",REPT(" ",LEN(BD[[#This Row],[Glosa / Proveedor]]))),LEN(BD[[#This Row],[Glosa / Proveedor]])*2)),"")</f>
        <v/>
      </c>
      <c r="I767" s="31" t="inlineStr">
        <is>
          <t>Generacion de Planilla Normal OBRERO ESTABLE</t>
        </is>
      </c>
      <c r="J767" s="38" t="n">
        <v>95</v>
      </c>
      <c r="K767" s="22">
        <f>IF('BD6'!J767=90,"AGUA",IF('BD6'!J767=91,"ALCANTARILLADO",IF('BD6'!J767=93,"ALCANTARILLADO",IF('BD6'!J767=95,"ADMIN",IF('BD6'!J767=96,"COMERCIAL","G_Finan")))))</f>
        <v/>
      </c>
      <c r="L767" s="49" t="n">
        <v>350</v>
      </c>
      <c r="M767" s="37" t="n"/>
      <c r="N767" s="51" t="n"/>
      <c r="O767" s="51" t="n"/>
    </row>
    <row r="768">
      <c r="A768" s="42">
        <f>IFERROR(VLOOKUP(BD[[#This Row],[BK]],DICT[[EEFF]:[Ppto]],2,FALSE),"No Encontrado")</f>
        <v/>
      </c>
      <c r="B768">
        <f>MID(BD[[#This Row],[SUC]],2,1)&amp;"-"&amp;BD[[#This Row],[CC]]&amp;"-"&amp;BD[[#This Row],[REGI_RES]]&amp;"-"&amp;MID(BD[[#This Row],[CTA]],1,9)</f>
        <v/>
      </c>
      <c r="C768" t="inlineStr">
        <is>
          <t>622100001 - ASIGNACION CONTACTO CON PRODUCT.QUIMICOS</t>
        </is>
      </c>
      <c r="D768">
        <f>TRIM(MID('BD6'!E768,3,2))</f>
        <v/>
      </c>
      <c r="E768" s="33" t="inlineStr">
        <is>
          <t xml:space="preserve">  01 - 11 - 4</t>
        </is>
      </c>
      <c r="F768" s="32" t="n">
        <v>45919</v>
      </c>
      <c r="G768">
        <f>IF(MID(BD[[#This Row],[Suc - Tipo - Nro]],8,2)="11",LEFT(BD[[#This Row],[REGIMEN]], 1) &amp; LEFT(RIGHT(BD[[#This Row],[REGIMEN]], LEN(BD[[#This Row],[REGIMEN]]) - FIND(" ", BD[[#This Row],[REGIMEN]])), 1),"")</f>
        <v/>
      </c>
      <c r="H768">
        <f>IF(MID(BD[[#This Row],[Suc - Tipo - Nro]],8,2)="11",TRIM(RIGHT(SUBSTITUTE(BD[[#This Row],[Glosa / Proveedor]]," ",REPT(" ",LEN(BD[[#This Row],[Glosa / Proveedor]]))),LEN(BD[[#This Row],[Glosa / Proveedor]])*2)),"")</f>
        <v/>
      </c>
      <c r="I768" s="31" t="inlineStr">
        <is>
          <t>Generacion de Planilla Normal OBRERO ESTABLE</t>
        </is>
      </c>
      <c r="J768" s="38" t="n">
        <v>90</v>
      </c>
      <c r="K768" s="22">
        <f>IF('BD6'!J768=90,"AGUA",IF('BD6'!J768=91,"ALCANTARILLADO",IF('BD6'!J768=93,"ALCANTARILLADO",IF('BD6'!J768=95,"ADMIN",IF('BD6'!J768=96,"COMERCIAL","G_Finan")))))</f>
        <v/>
      </c>
      <c r="L768" s="49" t="n">
        <v>56</v>
      </c>
      <c r="M768" s="37" t="n"/>
      <c r="N768" s="51" t="n"/>
      <c r="O768" s="51" t="n"/>
    </row>
    <row r="769">
      <c r="A769" s="42">
        <f>IFERROR(VLOOKUP(BD[[#This Row],[BK]],DICT[[EEFF]:[Ppto]],2,FALSE),"No Encontrado")</f>
        <v/>
      </c>
      <c r="B769">
        <f>MID(BD[[#This Row],[SUC]],2,1)&amp;"-"&amp;BD[[#This Row],[CC]]&amp;"-"&amp;BD[[#This Row],[REGI_RES]]&amp;"-"&amp;MID(BD[[#This Row],[CTA]],1,9)</f>
        <v/>
      </c>
      <c r="C769" t="inlineStr">
        <is>
          <t>622100001 - ASIGNACION CONTACTO CON PRODUCT.QUIMICOS</t>
        </is>
      </c>
      <c r="D769">
        <f>TRIM(MID('BD6'!E769,3,2))</f>
        <v/>
      </c>
      <c r="E769" s="33" t="inlineStr">
        <is>
          <t xml:space="preserve">  01 - 11 - 7</t>
        </is>
      </c>
      <c r="F769" s="32" t="n">
        <v>45919</v>
      </c>
      <c r="G769">
        <f>IF(MID(BD[[#This Row],[Suc - Tipo - Nro]],8,2)="11",LEFT(BD[[#This Row],[REGIMEN]], 1) &amp; LEFT(RIGHT(BD[[#This Row],[REGIMEN]], LEN(BD[[#This Row],[REGIMEN]]) - FIND(" ", BD[[#This Row],[REGIMEN]])), 1),"")</f>
        <v/>
      </c>
      <c r="H769">
        <f>IF(MID(BD[[#This Row],[Suc - Tipo - Nro]],8,2)="11",TRIM(RIGHT(SUBSTITUTE(BD[[#This Row],[Glosa / Proveedor]]," ",REPT(" ",LEN(BD[[#This Row],[Glosa / Proveedor]]))),LEN(BD[[#This Row],[Glosa / Proveedor]])*2)),"")</f>
        <v/>
      </c>
      <c r="I769" s="31" t="inlineStr">
        <is>
          <t>Generacion de Planilla Vacaciones OBRERO CONTRATADO</t>
        </is>
      </c>
      <c r="J769" s="38" t="n">
        <v>90</v>
      </c>
      <c r="K769" s="22">
        <f>IF('BD6'!J769=90,"AGUA",IF('BD6'!J769=91,"ALCANTARILLADO",IF('BD6'!J769=93,"ALCANTARILLADO",IF('BD6'!J769=95,"ADMIN",IF('BD6'!J769=96,"COMERCIAL","G_Finan")))))</f>
        <v/>
      </c>
      <c r="L769" s="49" t="n">
        <v>364</v>
      </c>
      <c r="M769" s="37" t="n"/>
      <c r="N769" s="51" t="n"/>
      <c r="O769" s="51" t="n"/>
    </row>
    <row r="770">
      <c r="A770" s="42">
        <f>IFERROR(VLOOKUP(BD[[#This Row],[BK]],DICT[[EEFF]:[Ppto]],2,FALSE),"No Encontrado")</f>
        <v/>
      </c>
      <c r="B770">
        <f>MID(BD[[#This Row],[SUC]],2,1)&amp;"-"&amp;BD[[#This Row],[CC]]&amp;"-"&amp;BD[[#This Row],[REGI_RES]]&amp;"-"&amp;MID(BD[[#This Row],[CTA]],1,9)</f>
        <v/>
      </c>
      <c r="C770" t="inlineStr">
        <is>
          <t>622100001 - ASIGNACION CONTACTO CON PRODUCT.QUIMICOS</t>
        </is>
      </c>
      <c r="D770">
        <f>TRIM(MID('BD6'!E770,3,2))</f>
        <v/>
      </c>
      <c r="E770" s="33" t="inlineStr">
        <is>
          <t xml:space="preserve">  01 - 11 - 8</t>
        </is>
      </c>
      <c r="F770" s="32" t="n">
        <v>45919</v>
      </c>
      <c r="G770">
        <f>IF(MID(BD[[#This Row],[Suc - Tipo - Nro]],8,2)="11",LEFT(BD[[#This Row],[REGIMEN]], 1) &amp; LEFT(RIGHT(BD[[#This Row],[REGIMEN]], LEN(BD[[#This Row],[REGIMEN]]) - FIND(" ", BD[[#This Row],[REGIMEN]])), 1),"")</f>
        <v/>
      </c>
      <c r="H770">
        <f>IF(MID(BD[[#This Row],[Suc - Tipo - Nro]],8,2)="11",TRIM(RIGHT(SUBSTITUTE(BD[[#This Row],[Glosa / Proveedor]]," ",REPT(" ",LEN(BD[[#This Row],[Glosa / Proveedor]]))),LEN(BD[[#This Row],[Glosa / Proveedor]])*2)),"")</f>
        <v/>
      </c>
      <c r="I770" s="31" t="inlineStr">
        <is>
          <t>Generacion de Planilla Vacaciones OBRERO ESTABLE</t>
        </is>
      </c>
      <c r="J770" s="38" t="n">
        <v>90</v>
      </c>
      <c r="K770" s="22">
        <f>IF('BD6'!J770=90,"AGUA",IF('BD6'!J770=91,"ALCANTARILLADO",IF('BD6'!J770=93,"ALCANTARILLADO",IF('BD6'!J770=95,"ADMIN",IF('BD6'!J770=96,"COMERCIAL","G_Finan")))))</f>
        <v/>
      </c>
      <c r="L770" s="49" t="n">
        <v>196</v>
      </c>
      <c r="M770" s="37" t="n"/>
      <c r="N770" s="51" t="n"/>
      <c r="O770" s="51" t="n"/>
    </row>
    <row r="771">
      <c r="A771" s="39">
        <f>IFERROR(VLOOKUP(BD[[#This Row],[BK]],DICT[[EEFF]:[Ppto]],2,FALSE),"No Encontrado")</f>
        <v/>
      </c>
      <c r="B771">
        <f>MID(BD[[#This Row],[SUC]],2,1)&amp;"-"&amp;BD[[#This Row],[CC]]&amp;"-"&amp;BD[[#This Row],[REGI_RES]]&amp;"-"&amp;MID(BD[[#This Row],[CTA]],1,9)</f>
        <v/>
      </c>
      <c r="C771" t="inlineStr">
        <is>
          <t>622100001 - ASIGNACION CONTACTO CON PRODUCT.QUIMICOS</t>
        </is>
      </c>
      <c r="D771">
        <f>TRIM(MID('BD6'!E771,3,2))</f>
        <v/>
      </c>
      <c r="E771" s="33" t="inlineStr">
        <is>
          <t xml:space="preserve">  05 - 11 - 1</t>
        </is>
      </c>
      <c r="F771" s="34" t="n">
        <v>45919</v>
      </c>
      <c r="G771">
        <f>IF(MID(BD[[#This Row],[Suc - Tipo - Nro]],8,2)="11",LEFT(BD[[#This Row],[REGIMEN]], 1) &amp; LEFT(RIGHT(BD[[#This Row],[REGIMEN]], LEN(BD[[#This Row],[REGIMEN]]) - FIND(" ", BD[[#This Row],[REGIMEN]])), 1),"")</f>
        <v/>
      </c>
      <c r="H771">
        <f>IF(MID(BD[[#This Row],[Suc - Tipo - Nro]],8,2)="11",TRIM(RIGHT(SUBSTITUTE(BD[[#This Row],[Glosa / Proveedor]]," ",REPT(" ",LEN(BD[[#This Row],[Glosa / Proveedor]]))),LEN(BD[[#This Row],[Glosa / Proveedor]])*2)),"")</f>
        <v/>
      </c>
      <c r="I771" s="33" t="inlineStr">
        <is>
          <t>Generacion de Planilla Normal EMPLEADO ESTABLE</t>
        </is>
      </c>
      <c r="J771" s="35" t="n">
        <v>90</v>
      </c>
      <c r="K771" s="22">
        <f>IF('BD6'!J771=90,"AGUA",IF('BD6'!J771=91,"ALCANTARILLADO",IF('BD6'!J771=93,"ALCANTARILLADO",IF('BD6'!J771=95,"ADMIN",IF('BD6'!J771=96,"COMERCIAL","G_Finan")))))</f>
        <v/>
      </c>
      <c r="L771" s="49" t="n">
        <v>280</v>
      </c>
      <c r="M771" s="37" t="n"/>
      <c r="N771" s="51" t="n"/>
      <c r="O771" s="51" t="n"/>
    </row>
    <row r="772">
      <c r="A772" s="42">
        <f>IFERROR(VLOOKUP(BD[[#This Row],[BK]],DICT[[EEFF]:[Ppto]],2,FALSE),"No Encontrado")</f>
        <v/>
      </c>
      <c r="B772">
        <f>MID(BD[[#This Row],[SUC]],2,1)&amp;"-"&amp;BD[[#This Row],[CC]]&amp;"-"&amp;BD[[#This Row],[REGI_RES]]&amp;"-"&amp;MID(BD[[#This Row],[CTA]],1,9)</f>
        <v/>
      </c>
      <c r="C772" t="inlineStr">
        <is>
          <t>622100001 - ASIGNACION CONTACTO CON PRODUCT.QUIMICOS</t>
        </is>
      </c>
      <c r="D772">
        <f>TRIM(MID('BD6'!E772,3,2))</f>
        <v/>
      </c>
      <c r="E772" s="33" t="inlineStr">
        <is>
          <t xml:space="preserve">  05 - 11 - 2</t>
        </is>
      </c>
      <c r="F772" s="32" t="n">
        <v>45919</v>
      </c>
      <c r="G772">
        <f>IF(MID(BD[[#This Row],[Suc - Tipo - Nro]],8,2)="11",LEFT(BD[[#This Row],[REGIMEN]], 1) &amp; LEFT(RIGHT(BD[[#This Row],[REGIMEN]], LEN(BD[[#This Row],[REGIMEN]]) - FIND(" ", BD[[#This Row],[REGIMEN]])), 1),"")</f>
        <v/>
      </c>
      <c r="H772">
        <f>IF(MID(BD[[#This Row],[Suc - Tipo - Nro]],8,2)="11",TRIM(RIGHT(SUBSTITUTE(BD[[#This Row],[Glosa / Proveedor]]," ",REPT(" ",LEN(BD[[#This Row],[Glosa / Proveedor]]))),LEN(BD[[#This Row],[Glosa / Proveedor]])*2)),"")</f>
        <v/>
      </c>
      <c r="I772" s="31" t="inlineStr">
        <is>
          <t>Generacion de Planilla Normal OBRERO CONTRATADO</t>
        </is>
      </c>
      <c r="J772" s="38" t="n">
        <v>90</v>
      </c>
      <c r="K772" s="22">
        <f>IF('BD6'!J772=90,"AGUA",IF('BD6'!J772=91,"ALCANTARILLADO",IF('BD6'!J772=93,"ALCANTARILLADO",IF('BD6'!J772=95,"ADMIN",IF('BD6'!J772=96,"COMERCIAL","G_Finan")))))</f>
        <v/>
      </c>
      <c r="L772" s="49" t="n">
        <v>14</v>
      </c>
      <c r="M772" s="37" t="n"/>
      <c r="N772" s="51" t="n"/>
      <c r="O772" s="51" t="n"/>
    </row>
    <row r="773">
      <c r="A773" s="39">
        <f>IFERROR(VLOOKUP(BD[[#This Row],[BK]],DICT[[EEFF]:[Ppto]],2,FALSE),"No Encontrado")</f>
        <v/>
      </c>
      <c r="B773">
        <f>MID(BD[[#This Row],[SUC]],2,1)&amp;"-"&amp;BD[[#This Row],[CC]]&amp;"-"&amp;BD[[#This Row],[REGI_RES]]&amp;"-"&amp;MID(BD[[#This Row],[CTA]],1,9)</f>
        <v/>
      </c>
      <c r="C773" t="inlineStr">
        <is>
          <t>622100001 - ASIGNACION CONTACTO CON PRODUCT.QUIMICOS</t>
        </is>
      </c>
      <c r="D773">
        <f>TRIM(MID('BD6'!E773,3,2))</f>
        <v/>
      </c>
      <c r="E773" s="33" t="inlineStr">
        <is>
          <t xml:space="preserve">  05 - 11 - 2</t>
        </is>
      </c>
      <c r="F773" s="34" t="n">
        <v>45919</v>
      </c>
      <c r="G773">
        <f>IF(MID(BD[[#This Row],[Suc - Tipo - Nro]],8,2)="11",LEFT(BD[[#This Row],[REGIMEN]], 1) &amp; LEFT(RIGHT(BD[[#This Row],[REGIMEN]], LEN(BD[[#This Row],[REGIMEN]]) - FIND(" ", BD[[#This Row],[REGIMEN]])), 1),"")</f>
        <v/>
      </c>
      <c r="H773">
        <f>IF(MID(BD[[#This Row],[Suc - Tipo - Nro]],8,2)="11",TRIM(RIGHT(SUBSTITUTE(BD[[#This Row],[Glosa / Proveedor]]," ",REPT(" ",LEN(BD[[#This Row],[Glosa / Proveedor]]))),LEN(BD[[#This Row],[Glosa / Proveedor]])*2)),"")</f>
        <v/>
      </c>
      <c r="I773" s="33" t="inlineStr">
        <is>
          <t>Generacion de Planilla Normal OBRERO CONTRATADO</t>
        </is>
      </c>
      <c r="J773" s="35" t="n">
        <v>90</v>
      </c>
      <c r="K773" s="22">
        <f>IF('BD6'!J773=90,"AGUA",IF('BD6'!J773=91,"ALCANTARILLADO",IF('BD6'!J773=93,"ALCANTARILLADO",IF('BD6'!J773=95,"ADMIN",IF('BD6'!J773=96,"COMERCIAL","G_Finan")))))</f>
        <v/>
      </c>
      <c r="L773" s="49" t="n">
        <v>126</v>
      </c>
      <c r="M773" s="37" t="n"/>
      <c r="N773" s="51" t="n"/>
      <c r="O773" s="51" t="n"/>
    </row>
    <row r="774">
      <c r="A774" s="10">
        <f>IFERROR(VLOOKUP(BD[[#This Row],[BK]],DICT[[EEFF]:[Ppto]],2,FALSE),"No Encontrado")</f>
        <v/>
      </c>
      <c r="B774" s="54">
        <f>MID(BD[[#This Row],[SUC]],2,1)&amp;"-"&amp;BD[[#This Row],[CC]]&amp;"-"&amp;BD[[#This Row],[REGI_RES]]&amp;"-"&amp;MID(BD[[#This Row],[CTA]],1,9)</f>
        <v/>
      </c>
      <c r="C774" t="inlineStr">
        <is>
          <t>622100001 - ASIGNACION CONTACTO CON PRODUCT.QUIMICOS</t>
        </is>
      </c>
      <c r="D774" s="54">
        <f>TRIM(MID('BD6'!E774,3,2))</f>
        <v/>
      </c>
      <c r="E774" s="33" t="inlineStr">
        <is>
          <t xml:space="preserve">  05 - 11 - 2</t>
        </is>
      </c>
      <c r="F774" s="34" t="n">
        <v>45919</v>
      </c>
      <c r="G774" s="54">
        <f>IF(MID(BD[[#This Row],[Suc - Tipo - Nro]],8,2)="11",LEFT(BD[[#This Row],[REGIMEN]], 1) &amp; LEFT(RIGHT(BD[[#This Row],[REGIMEN]], LEN(BD[[#This Row],[REGIMEN]]) - FIND(" ", BD[[#This Row],[REGIMEN]])), 1),"")</f>
        <v/>
      </c>
      <c r="H774" s="54">
        <f>IF(MID(BD[[#This Row],[Suc - Tipo - Nro]],8,2)="11",TRIM(RIGHT(SUBSTITUTE(BD[[#This Row],[Glosa / Proveedor]]," ",REPT(" ",LEN(BD[[#This Row],[Glosa / Proveedor]]))),LEN(BD[[#This Row],[Glosa / Proveedor]])*2)),"")</f>
        <v/>
      </c>
      <c r="I774" s="33" t="inlineStr">
        <is>
          <t>Generacion de Planilla Normal OBRERO CONTRATADO</t>
        </is>
      </c>
      <c r="J774" s="35" t="n">
        <v>90</v>
      </c>
      <c r="K774" s="36">
        <f>IF('BD6'!J774=90,"AGUA",IF('BD6'!J774=91,"ALCANTARILLADO",IF('BD6'!J774=93,"ALCANTARILLADO",IF('BD6'!J774=95,"ADMIN",IF('BD6'!J774=96,"COMERCIAL","G_Finan")))))</f>
        <v/>
      </c>
      <c r="L774" s="40" t="n">
        <v>294</v>
      </c>
      <c r="M774" s="37" t="n"/>
      <c r="N774" s="51" t="n"/>
      <c r="O774" s="51" t="n"/>
    </row>
    <row r="775">
      <c r="A775">
        <f>IFERROR(VLOOKUP(BD[[#This Row],[BK]],DICT[[EEFF]:[Ppto]],2,FALSE),"No Encontrado")</f>
        <v/>
      </c>
      <c r="B775">
        <f>MID(BD[[#This Row],[SUC]],2,1)&amp;"-"&amp;BD[[#This Row],[CC]]&amp;"-"&amp;BD[[#This Row],[REGI_RES]]&amp;"-"&amp;MID(BD[[#This Row],[CTA]],1,9)</f>
        <v/>
      </c>
      <c r="C775" t="inlineStr">
        <is>
          <t>622100001 - ASIGNACION CONTACTO CON PRODUCT.QUIMICOS</t>
        </is>
      </c>
      <c r="D775">
        <f>TRIM(MID('BD6'!E775,3,2))</f>
        <v/>
      </c>
      <c r="E775" s="33" t="inlineStr">
        <is>
          <t xml:space="preserve">  05 - 11 - 3</t>
        </is>
      </c>
      <c r="F775" s="32" t="n">
        <v>45919</v>
      </c>
      <c r="G775">
        <f>IF(MID(BD[[#This Row],[Suc - Tipo - Nro]],8,2)="11",LEFT(BD[[#This Row],[REGIMEN]], 1) &amp; LEFT(RIGHT(BD[[#This Row],[REGIMEN]], LEN(BD[[#This Row],[REGIMEN]]) - FIND(" ", BD[[#This Row],[REGIMEN]])), 1),"")</f>
        <v/>
      </c>
      <c r="H775">
        <f>IF(MID(BD[[#This Row],[Suc - Tipo - Nro]],8,2)="11",TRIM(RIGHT(SUBSTITUTE(BD[[#This Row],[Glosa / Proveedor]]," ",REPT(" ",LEN(BD[[#This Row],[Glosa / Proveedor]]))),LEN(BD[[#This Row],[Glosa / Proveedor]])*2)),"")</f>
        <v/>
      </c>
      <c r="I775" s="31" t="inlineStr">
        <is>
          <t>Generacion de Planilla Normal OBRERO ESTABLE</t>
        </is>
      </c>
      <c r="J775" s="38" t="n">
        <v>90</v>
      </c>
      <c r="K775" s="22">
        <f>IF('BD6'!J775=90,"AGUA",IF('BD6'!J775=91,"ALCANTARILLADO",IF('BD6'!J775=93,"ALCANTARILLADO",IF('BD6'!J775=95,"ADMIN",IF('BD6'!J775=96,"COMERCIAL","G_Finan")))))</f>
        <v/>
      </c>
      <c r="L775" s="49" t="n">
        <v>196</v>
      </c>
      <c r="M775" s="37" t="n"/>
      <c r="N775" s="51" t="n"/>
      <c r="O775" s="51" t="n"/>
    </row>
    <row r="776">
      <c r="A776" s="42">
        <f>IFERROR(VLOOKUP(BD[[#This Row],[BK]],DICT[[EEFF]:[Ppto]],2,FALSE),"No Encontrado")</f>
        <v/>
      </c>
      <c r="B776">
        <f>MID(BD[[#This Row],[SUC]],2,1)&amp;"-"&amp;BD[[#This Row],[CC]]&amp;"-"&amp;BD[[#This Row],[REGI_RES]]&amp;"-"&amp;MID(BD[[#This Row],[CTA]],1,9)</f>
        <v/>
      </c>
      <c r="C776" t="inlineStr">
        <is>
          <t>622100001 - ASIGNACION CONTACTO CON PRODUCT.QUIMICOS</t>
        </is>
      </c>
      <c r="D776">
        <f>TRIM(MID('BD6'!E776,3,2))</f>
        <v/>
      </c>
      <c r="E776" s="33" t="inlineStr">
        <is>
          <t xml:space="preserve">  05 - 11 - 4</t>
        </is>
      </c>
      <c r="F776" s="32" t="n">
        <v>45919</v>
      </c>
      <c r="G776">
        <f>IF(MID(BD[[#This Row],[Suc - Tipo - Nro]],8,2)="11",LEFT(BD[[#This Row],[REGIMEN]], 1) &amp; LEFT(RIGHT(BD[[#This Row],[REGIMEN]], LEN(BD[[#This Row],[REGIMEN]]) - FIND(" ", BD[[#This Row],[REGIMEN]])), 1),"")</f>
        <v/>
      </c>
      <c r="H776">
        <f>IF(MID(BD[[#This Row],[Suc - Tipo - Nro]],8,2)="11",TRIM(RIGHT(SUBSTITUTE(BD[[#This Row],[Glosa / Proveedor]]," ",REPT(" ",LEN(BD[[#This Row],[Glosa / Proveedor]]))),LEN(BD[[#This Row],[Glosa / Proveedor]])*2)),"")</f>
        <v/>
      </c>
      <c r="I776" s="31" t="inlineStr">
        <is>
          <t>Generacion de Planilla Vacaciones OBRERO CONTRATADO</t>
        </is>
      </c>
      <c r="J776" s="38" t="n">
        <v>90</v>
      </c>
      <c r="K776" s="22">
        <f>IF('BD6'!J776=90,"AGUA",IF('BD6'!J776=91,"ALCANTARILLADO",IF('BD6'!J776=93,"ALCANTARILLADO",IF('BD6'!J776=95,"ADMIN",IF('BD6'!J776=96,"COMERCIAL","G_Finan")))))</f>
        <v/>
      </c>
      <c r="L776" s="49" t="n">
        <v>224</v>
      </c>
      <c r="M776" s="37" t="n"/>
      <c r="N776" s="51" t="n"/>
      <c r="O776" s="51" t="n"/>
    </row>
    <row r="777">
      <c r="A777">
        <f>IFERROR(VLOOKUP(BD[[#This Row],[BK]],DICT[[EEFF]:[Ppto]],2,FALSE),"No Encontrado")</f>
        <v/>
      </c>
      <c r="B777">
        <f>MID(BD[[#This Row],[SUC]],2,1)&amp;"-"&amp;BD[[#This Row],[CC]]&amp;"-"&amp;BD[[#This Row],[REGI_RES]]&amp;"-"&amp;MID(BD[[#This Row],[CTA]],1,9)</f>
        <v/>
      </c>
      <c r="C777" t="inlineStr">
        <is>
          <t>622100001 - ASIGNACION CONTACTO CON PRODUCT.QUIMICOS</t>
        </is>
      </c>
      <c r="D777">
        <f>TRIM(MID('BD6'!E777,3,2))</f>
        <v/>
      </c>
      <c r="E777" s="33" t="inlineStr">
        <is>
          <t xml:space="preserve">  06 - 11 - 1</t>
        </is>
      </c>
      <c r="F777" s="32" t="n">
        <v>45919</v>
      </c>
      <c r="G777">
        <f>IF(MID(BD[[#This Row],[Suc - Tipo - Nro]],8,2)="11",LEFT(BD[[#This Row],[REGIMEN]], 1) &amp; LEFT(RIGHT(BD[[#This Row],[REGIMEN]], LEN(BD[[#This Row],[REGIMEN]]) - FIND(" ", BD[[#This Row],[REGIMEN]])), 1),"")</f>
        <v/>
      </c>
      <c r="H777">
        <f>IF(MID(BD[[#This Row],[Suc - Tipo - Nro]],8,2)="11",TRIM(RIGHT(SUBSTITUTE(BD[[#This Row],[Glosa / Proveedor]]," ",REPT(" ",LEN(BD[[#This Row],[Glosa / Proveedor]]))),LEN(BD[[#This Row],[Glosa / Proveedor]])*2)),"")</f>
        <v/>
      </c>
      <c r="I777" s="31" t="inlineStr">
        <is>
          <t>Generacion de Planilla Normal EMPLEADO ESTABLE</t>
        </is>
      </c>
      <c r="J777" s="38" t="n">
        <v>95</v>
      </c>
      <c r="K777" s="22">
        <f>IF('BD6'!J777=90,"AGUA",IF('BD6'!J777=91,"ALCANTARILLADO",IF('BD6'!J777=93,"ALCANTARILLADO",IF('BD6'!J777=95,"ADMIN",IF('BD6'!J777=96,"COMERCIAL","G_Finan")))))</f>
        <v/>
      </c>
      <c r="L777" s="49" t="n">
        <v>182</v>
      </c>
      <c r="M777" s="37" t="n"/>
      <c r="N777" s="51" t="n"/>
      <c r="O777" s="51" t="n"/>
    </row>
    <row r="778">
      <c r="A778">
        <f>IFERROR(VLOOKUP(BD[[#This Row],[BK]],DICT[[EEFF]:[Ppto]],2,FALSE),"No Encontrado")</f>
        <v/>
      </c>
      <c r="B778">
        <f>MID(BD[[#This Row],[SUC]],2,1)&amp;"-"&amp;BD[[#This Row],[CC]]&amp;"-"&amp;BD[[#This Row],[REGI_RES]]&amp;"-"&amp;MID(BD[[#This Row],[CTA]],1,9)</f>
        <v/>
      </c>
      <c r="C778" t="inlineStr">
        <is>
          <t>622100001 - ASIGNACION CONTACTO CON PRODUCT.QUIMICOS</t>
        </is>
      </c>
      <c r="D778">
        <f>TRIM(MID('BD6'!E778,3,2))</f>
        <v/>
      </c>
      <c r="E778" s="33" t="inlineStr">
        <is>
          <t xml:space="preserve">  06 - 11 - 3</t>
        </is>
      </c>
      <c r="F778" s="32" t="n">
        <v>45919</v>
      </c>
      <c r="G778">
        <f>IF(MID(BD[[#This Row],[Suc - Tipo - Nro]],8,2)="11",LEFT(BD[[#This Row],[REGIMEN]], 1) &amp; LEFT(RIGHT(BD[[#This Row],[REGIMEN]], LEN(BD[[#This Row],[REGIMEN]]) - FIND(" ", BD[[#This Row],[REGIMEN]])), 1),"")</f>
        <v/>
      </c>
      <c r="H778">
        <f>IF(MID(BD[[#This Row],[Suc - Tipo - Nro]],8,2)="11",TRIM(RIGHT(SUBSTITUTE(BD[[#This Row],[Glosa / Proveedor]]," ",REPT(" ",LEN(BD[[#This Row],[Glosa / Proveedor]]))),LEN(BD[[#This Row],[Glosa / Proveedor]])*2)),"")</f>
        <v/>
      </c>
      <c r="I778" s="31" t="inlineStr">
        <is>
          <t>Generacion de Planilla Normal OBRERO ESTABLE</t>
        </is>
      </c>
      <c r="J778" s="38" t="n">
        <v>93</v>
      </c>
      <c r="K778" s="22">
        <f>IF('BD6'!J778=90,"AGUA",IF('BD6'!J778=91,"ALCANTARILLADO",IF('BD6'!J778=93,"ALCANTARILLADO",IF('BD6'!J778=95,"ADMIN",IF('BD6'!J778=96,"COMERCIAL","G_Finan")))))</f>
        <v/>
      </c>
      <c r="L778" s="49" t="n">
        <v>154</v>
      </c>
      <c r="M778" s="37" t="n"/>
      <c r="N778" s="51" t="n"/>
      <c r="O778" s="51" t="n"/>
    </row>
    <row r="779">
      <c r="A779">
        <f>IFERROR(VLOOKUP(BD[[#This Row],[BK]],DICT[[EEFF]:[Ppto]],2,FALSE),"No Encontrado")</f>
        <v/>
      </c>
      <c r="B779">
        <f>MID(BD[[#This Row],[SUC]],2,1)&amp;"-"&amp;BD[[#This Row],[CC]]&amp;"-"&amp;BD[[#This Row],[REGI_RES]]&amp;"-"&amp;MID(BD[[#This Row],[CTA]],1,9)</f>
        <v/>
      </c>
      <c r="C779" t="inlineStr">
        <is>
          <t>622100001 - ASIGNACION CONTACTO CON PRODUCT.QUIMICOS</t>
        </is>
      </c>
      <c r="D779">
        <f>TRIM(MID('BD6'!E779,3,2))</f>
        <v/>
      </c>
      <c r="E779" s="33" t="inlineStr">
        <is>
          <t xml:space="preserve">  06 - 11 - 3</t>
        </is>
      </c>
      <c r="F779" s="32" t="n">
        <v>45919</v>
      </c>
      <c r="G779">
        <f>IF(MID(BD[[#This Row],[Suc - Tipo - Nro]],8,2)="11",LEFT(BD[[#This Row],[REGIMEN]], 1) &amp; LEFT(RIGHT(BD[[#This Row],[REGIMEN]], LEN(BD[[#This Row],[REGIMEN]]) - FIND(" ", BD[[#This Row],[REGIMEN]])), 1),"")</f>
        <v/>
      </c>
      <c r="H779">
        <f>IF(MID(BD[[#This Row],[Suc - Tipo - Nro]],8,2)="11",TRIM(RIGHT(SUBSTITUTE(BD[[#This Row],[Glosa / Proveedor]]," ",REPT(" ",LEN(BD[[#This Row],[Glosa / Proveedor]]))),LEN(BD[[#This Row],[Glosa / Proveedor]])*2)),"")</f>
        <v/>
      </c>
      <c r="I779" s="31" t="inlineStr">
        <is>
          <t>Generacion de Planilla Normal OBRERO ESTABLE</t>
        </is>
      </c>
      <c r="J779" s="38" t="n">
        <v>91</v>
      </c>
      <c r="K779" s="22">
        <f>IF('BD6'!J779=90,"AGUA",IF('BD6'!J779=91,"ALCANTARILLADO",IF('BD6'!J779=93,"ALCANTARILLADO",IF('BD6'!J779=95,"ADMIN",IF('BD6'!J779=96,"COMERCIAL","G_Finan")))))</f>
        <v/>
      </c>
      <c r="L779" s="49" t="n">
        <v>350</v>
      </c>
      <c r="M779" s="37" t="n"/>
      <c r="N779" s="51" t="n"/>
      <c r="O779" s="51" t="n"/>
    </row>
    <row r="780">
      <c r="A780">
        <f>IFERROR(VLOOKUP(BD[[#This Row],[BK]],DICT[[EEFF]:[Ppto]],2,FALSE),"No Encontrado")</f>
        <v/>
      </c>
      <c r="B780">
        <f>MID(BD[[#This Row],[SUC]],2,1)&amp;"-"&amp;BD[[#This Row],[CC]]&amp;"-"&amp;BD[[#This Row],[REGI_RES]]&amp;"-"&amp;MID(BD[[#This Row],[CTA]],1,9)</f>
        <v/>
      </c>
      <c r="C780" t="inlineStr">
        <is>
          <t>622100001 - ASIGNACION CONTACTO CON PRODUCT.QUIMICOS</t>
        </is>
      </c>
      <c r="D780">
        <f>TRIM(MID('BD6'!E780,3,2))</f>
        <v/>
      </c>
      <c r="E780" s="33" t="inlineStr">
        <is>
          <t xml:space="preserve">  06 - 11 - 3</t>
        </is>
      </c>
      <c r="F780" s="32" t="n">
        <v>45919</v>
      </c>
      <c r="G780">
        <f>IF(MID(BD[[#This Row],[Suc - Tipo - Nro]],8,2)="11",LEFT(BD[[#This Row],[REGIMEN]], 1) &amp; LEFT(RIGHT(BD[[#This Row],[REGIMEN]], LEN(BD[[#This Row],[REGIMEN]]) - FIND(" ", BD[[#This Row],[REGIMEN]])), 1),"")</f>
        <v/>
      </c>
      <c r="H780">
        <f>IF(MID(BD[[#This Row],[Suc - Tipo - Nro]],8,2)="11",TRIM(RIGHT(SUBSTITUTE(BD[[#This Row],[Glosa / Proveedor]]," ",REPT(" ",LEN(BD[[#This Row],[Glosa / Proveedor]]))),LEN(BD[[#This Row],[Glosa / Proveedor]])*2)),"")</f>
        <v/>
      </c>
      <c r="I780" s="31" t="inlineStr">
        <is>
          <t>Generacion de Planilla Normal OBRERO ESTABLE</t>
        </is>
      </c>
      <c r="J780" s="38" t="n">
        <v>90</v>
      </c>
      <c r="K780" s="22">
        <f>IF('BD6'!J780=90,"AGUA",IF('BD6'!J780=91,"ALCANTARILLADO",IF('BD6'!J780=93,"ALCANTARILLADO",IF('BD6'!J780=95,"ADMIN",IF('BD6'!J780=96,"COMERCIAL","G_Finan")))))</f>
        <v/>
      </c>
      <c r="L780" s="49" t="n">
        <v>252</v>
      </c>
      <c r="M780" s="37" t="n"/>
      <c r="N780" s="51" t="n"/>
      <c r="O780" s="51" t="n"/>
    </row>
    <row r="781">
      <c r="A781" s="10">
        <f>IFERROR(VLOOKUP(BD[[#This Row],[BK]],DICT[[EEFF]:[Ppto]],2,FALSE),"No Encontrado")</f>
        <v/>
      </c>
      <c r="B781" s="54">
        <f>MID(BD[[#This Row],[SUC]],2,1)&amp;"-"&amp;BD[[#This Row],[CC]]&amp;"-"&amp;BD[[#This Row],[REGI_RES]]&amp;"-"&amp;MID(BD[[#This Row],[CTA]],1,9)</f>
        <v/>
      </c>
      <c r="C781" t="inlineStr">
        <is>
          <t>622100001 - ASIGNACION CONTACTO CON PRODUCT.QUIMICOS</t>
        </is>
      </c>
      <c r="D781" s="54">
        <f>TRIM(MID('BD6'!E781,3,2))</f>
        <v/>
      </c>
      <c r="E781" s="33" t="inlineStr">
        <is>
          <t xml:space="preserve">  08 - 11 - 2</t>
        </is>
      </c>
      <c r="F781" s="34" t="n">
        <v>45919</v>
      </c>
      <c r="G781" s="54">
        <f>IF(MID(BD[[#This Row],[Suc - Tipo - Nro]],8,2)="11",LEFT(BD[[#This Row],[REGIMEN]], 1) &amp; LEFT(RIGHT(BD[[#This Row],[REGIMEN]], LEN(BD[[#This Row],[REGIMEN]]) - FIND(" ", BD[[#This Row],[REGIMEN]])), 1),"")</f>
        <v/>
      </c>
      <c r="H781" s="54">
        <f>IF(MID(BD[[#This Row],[Suc - Tipo - Nro]],8,2)="11",TRIM(RIGHT(SUBSTITUTE(BD[[#This Row],[Glosa / Proveedor]]," ",REPT(" ",LEN(BD[[#This Row],[Glosa / Proveedor]]))),LEN(BD[[#This Row],[Glosa / Proveedor]])*2)),"")</f>
        <v/>
      </c>
      <c r="I781" s="33" t="inlineStr">
        <is>
          <t>Generacion de Planilla Normal OBRERO CONTRATADO</t>
        </is>
      </c>
      <c r="J781" s="35" t="n">
        <v>90</v>
      </c>
      <c r="K781" s="36">
        <f>IF('BD6'!J781=90,"AGUA",IF('BD6'!J781=91,"ALCANTARILLADO",IF('BD6'!J781=93,"ALCANTARILLADO",IF('BD6'!J781=95,"ADMIN",IF('BD6'!J781=96,"COMERCIAL","G_Finan")))))</f>
        <v/>
      </c>
      <c r="L781" s="40" t="n">
        <v>364</v>
      </c>
      <c r="M781" s="37" t="n"/>
      <c r="N781" s="51" t="n"/>
      <c r="O781" s="51" t="n"/>
    </row>
    <row r="782">
      <c r="A782">
        <f>IFERROR(VLOOKUP(BD[[#This Row],[BK]],DICT[[EEFF]:[Ppto]],2,FALSE),"No Encontrado")</f>
        <v/>
      </c>
      <c r="B782">
        <f>MID(BD[[#This Row],[SUC]],2,1)&amp;"-"&amp;BD[[#This Row],[CC]]&amp;"-"&amp;BD[[#This Row],[REGI_RES]]&amp;"-"&amp;MID(BD[[#This Row],[CTA]],1,9)</f>
        <v/>
      </c>
      <c r="C782" t="inlineStr">
        <is>
          <t>622100001 - ASIGNACION CONTACTO CON PRODUCT.QUIMICOS</t>
        </is>
      </c>
      <c r="D782">
        <f>TRIM(MID('BD6'!E782,3,2))</f>
        <v/>
      </c>
      <c r="E782" s="33" t="inlineStr">
        <is>
          <t xml:space="preserve">  08 - 11 - 3</t>
        </is>
      </c>
      <c r="F782" s="32" t="n">
        <v>45919</v>
      </c>
      <c r="G782">
        <f>IF(MID(BD[[#This Row],[Suc - Tipo - Nro]],8,2)="11",LEFT(BD[[#This Row],[REGIMEN]], 1) &amp; LEFT(RIGHT(BD[[#This Row],[REGIMEN]], LEN(BD[[#This Row],[REGIMEN]]) - FIND(" ", BD[[#This Row],[REGIMEN]])), 1),"")</f>
        <v/>
      </c>
      <c r="H782">
        <f>IF(MID(BD[[#This Row],[Suc - Tipo - Nro]],8,2)="11",TRIM(RIGHT(SUBSTITUTE(BD[[#This Row],[Glosa / Proveedor]]," ",REPT(" ",LEN(BD[[#This Row],[Glosa / Proveedor]]))),LEN(BD[[#This Row],[Glosa / Proveedor]])*2)),"")</f>
        <v/>
      </c>
      <c r="I782" s="31" t="inlineStr">
        <is>
          <t>Generacion de Planilla Normal OBRERO ESTABLE</t>
        </is>
      </c>
      <c r="J782" s="38" t="n">
        <v>90</v>
      </c>
      <c r="K782" s="22">
        <f>IF('BD6'!J782=90,"AGUA",IF('BD6'!J782=91,"ALCANTARILLADO",IF('BD6'!J782=93,"ALCANTARILLADO",IF('BD6'!J782=95,"ADMIN",IF('BD6'!J782=96,"COMERCIAL","G_Finan")))))</f>
        <v/>
      </c>
      <c r="L782" s="49" t="n">
        <v>546</v>
      </c>
      <c r="M782" s="37" t="n"/>
      <c r="N782" s="51" t="n"/>
      <c r="O782" s="51" t="n"/>
    </row>
    <row r="783">
      <c r="A783" s="42">
        <f>IFERROR(VLOOKUP(BD[[#This Row],[BK]],DICT[[EEFF]:[Ppto]],2,FALSE),"No Encontrado")</f>
        <v/>
      </c>
      <c r="B783">
        <f>MID(BD[[#This Row],[SUC]],2,1)&amp;"-"&amp;BD[[#This Row],[CC]]&amp;"-"&amp;BD[[#This Row],[REGI_RES]]&amp;"-"&amp;MID(BD[[#This Row],[CTA]],1,9)</f>
        <v/>
      </c>
      <c r="C783" t="inlineStr">
        <is>
          <t>622100001 - ASIGNACION CONTACTO CON PRODUCT.QUIMICOS</t>
        </is>
      </c>
      <c r="D783">
        <f>TRIM(MID('BD6'!E783,3,2))</f>
        <v/>
      </c>
      <c r="E783" s="33" t="inlineStr">
        <is>
          <t xml:space="preserve">  08 - 11 - 4</t>
        </is>
      </c>
      <c r="F783" s="32" t="n">
        <v>45919</v>
      </c>
      <c r="G783">
        <f>IF(MID(BD[[#This Row],[Suc - Tipo - Nro]],8,2)="11",LEFT(BD[[#This Row],[REGIMEN]], 1) &amp; LEFT(RIGHT(BD[[#This Row],[REGIMEN]], LEN(BD[[#This Row],[REGIMEN]]) - FIND(" ", BD[[#This Row],[REGIMEN]])), 1),"")</f>
        <v/>
      </c>
      <c r="H783">
        <f>IF(MID(BD[[#This Row],[Suc - Tipo - Nro]],8,2)="11",TRIM(RIGHT(SUBSTITUTE(BD[[#This Row],[Glosa / Proveedor]]," ",REPT(" ",LEN(BD[[#This Row],[Glosa / Proveedor]]))),LEN(BD[[#This Row],[Glosa / Proveedor]])*2)),"")</f>
        <v/>
      </c>
      <c r="I783" s="31" t="inlineStr">
        <is>
          <t>Generacion de Planilla Vacaciones OBRERO ESTABLE</t>
        </is>
      </c>
      <c r="J783" s="38" t="n">
        <v>90</v>
      </c>
      <c r="K783" s="22">
        <f>IF('BD6'!J783=90,"AGUA",IF('BD6'!J783=91,"ALCANTARILLADO",IF('BD6'!J783=93,"ALCANTARILLADO",IF('BD6'!J783=95,"ADMIN",IF('BD6'!J783=96,"COMERCIAL","G_Finan")))))</f>
        <v/>
      </c>
      <c r="L783" s="49" t="n">
        <v>266</v>
      </c>
      <c r="M783" s="37" t="n"/>
      <c r="N783" s="51" t="n"/>
      <c r="O783" s="51" t="n"/>
    </row>
    <row r="784">
      <c r="A784" s="42">
        <f>IFERROR(VLOOKUP(BD[[#This Row],[BK]],DICT[[EEFF]:[Ppto]],2,FALSE),"No Encontrado")</f>
        <v/>
      </c>
      <c r="B784">
        <f>MID(BD[[#This Row],[SUC]],2,1)&amp;"-"&amp;BD[[#This Row],[CC]]&amp;"-"&amp;BD[[#This Row],[REGI_RES]]&amp;"-"&amp;MID(BD[[#This Row],[CTA]],1,9)</f>
        <v/>
      </c>
      <c r="C784" t="inlineStr">
        <is>
          <t>622100001 - ASIGNACION CONTACTO CON PRODUCT.QUIMICOS</t>
        </is>
      </c>
      <c r="D784">
        <f>TRIM(MID('BD6'!E784,3,2))</f>
        <v/>
      </c>
      <c r="E784" s="33" t="inlineStr">
        <is>
          <t xml:space="preserve">  09 - 11 - 3</t>
        </is>
      </c>
      <c r="F784" s="32" t="n">
        <v>45919</v>
      </c>
      <c r="G784">
        <f>IF(MID(BD[[#This Row],[Suc - Tipo - Nro]],8,2)="11",LEFT(BD[[#This Row],[REGIMEN]], 1) &amp; LEFT(RIGHT(BD[[#This Row],[REGIMEN]], LEN(BD[[#This Row],[REGIMEN]]) - FIND(" ", BD[[#This Row],[REGIMEN]])), 1),"")</f>
        <v/>
      </c>
      <c r="H784">
        <f>IF(MID(BD[[#This Row],[Suc - Tipo - Nro]],8,2)="11",TRIM(RIGHT(SUBSTITUTE(BD[[#This Row],[Glosa / Proveedor]]," ",REPT(" ",LEN(BD[[#This Row],[Glosa / Proveedor]]))),LEN(BD[[#This Row],[Glosa / Proveedor]])*2)),"")</f>
        <v/>
      </c>
      <c r="I784" s="31" t="inlineStr">
        <is>
          <t>Generacion de Planilla Normal OBRERO ESTABLE</t>
        </is>
      </c>
      <c r="J784" s="38" t="n">
        <v>91</v>
      </c>
      <c r="K784" s="22">
        <f>IF('BD6'!J784=90,"AGUA",IF('BD6'!J784=91,"ALCANTARILLADO",IF('BD6'!J784=93,"ALCANTARILLADO",IF('BD6'!J784=95,"ADMIN",IF('BD6'!J784=96,"COMERCIAL","G_Finan")))))</f>
        <v/>
      </c>
      <c r="L784" s="49" t="n">
        <v>350</v>
      </c>
      <c r="M784" s="37" t="n"/>
      <c r="N784" s="51" t="n"/>
      <c r="O784" s="51" t="n"/>
    </row>
    <row r="785">
      <c r="A785">
        <f>IFERROR(VLOOKUP(BD[[#This Row],[BK]],DICT[[EEFF]:[Ppto]],2,FALSE),"No Encontrado")</f>
        <v/>
      </c>
      <c r="B785">
        <f>MID(BD[[#This Row],[SUC]],2,1)&amp;"-"&amp;BD[[#This Row],[CC]]&amp;"-"&amp;BD[[#This Row],[REGI_RES]]&amp;"-"&amp;MID(BD[[#This Row],[CTA]],1,9)</f>
        <v/>
      </c>
      <c r="C785" t="inlineStr">
        <is>
          <t>622100001 - ASIGNACION CONTACTO CON PRODUCT.QUIMICOS</t>
        </is>
      </c>
      <c r="D785">
        <f>TRIM(MID('BD6'!E785,3,2))</f>
        <v/>
      </c>
      <c r="E785" s="33" t="inlineStr">
        <is>
          <t xml:space="preserve">  09 - 11 - 3</t>
        </is>
      </c>
      <c r="F785" s="32" t="n">
        <v>45919</v>
      </c>
      <c r="G785">
        <f>IF(MID(BD[[#This Row],[Suc - Tipo - Nro]],8,2)="11",LEFT(BD[[#This Row],[REGIMEN]], 1) &amp; LEFT(RIGHT(BD[[#This Row],[REGIMEN]], LEN(BD[[#This Row],[REGIMEN]]) - FIND(" ", BD[[#This Row],[REGIMEN]])), 1),"")</f>
        <v/>
      </c>
      <c r="H785">
        <f>IF(MID(BD[[#This Row],[Suc - Tipo - Nro]],8,2)="11",TRIM(RIGHT(SUBSTITUTE(BD[[#This Row],[Glosa / Proveedor]]," ",REPT(" ",LEN(BD[[#This Row],[Glosa / Proveedor]]))),LEN(BD[[#This Row],[Glosa / Proveedor]])*2)),"")</f>
        <v/>
      </c>
      <c r="I785" s="31" t="inlineStr">
        <is>
          <t>Generacion de Planilla Normal OBRERO ESTABLE</t>
        </is>
      </c>
      <c r="J785" s="38" t="n">
        <v>90</v>
      </c>
      <c r="K785" s="22">
        <f>IF('BD6'!J785=90,"AGUA",IF('BD6'!J785=91,"ALCANTARILLADO",IF('BD6'!J785=93,"ALCANTARILLADO",IF('BD6'!J785=95,"ADMIN",IF('BD6'!J785=96,"COMERCIAL","G_Finan")))))</f>
        <v/>
      </c>
      <c r="L785" s="49" t="n">
        <v>644</v>
      </c>
      <c r="M785" s="37" t="n"/>
      <c r="N785" s="51" t="n"/>
      <c r="O785" s="51" t="n"/>
    </row>
    <row r="786">
      <c r="A786" s="10">
        <f>IFERROR(VLOOKUP(BD[[#This Row],[BK]],DICT[[EEFF]:[Ppto]],2,FALSE),"No Encontrado")</f>
        <v/>
      </c>
      <c r="B786" s="54">
        <f>MID(BD[[#This Row],[SUC]],2,1)&amp;"-"&amp;BD[[#This Row],[CC]]&amp;"-"&amp;BD[[#This Row],[REGI_RES]]&amp;"-"&amp;MID(BD[[#This Row],[CTA]],1,9)</f>
        <v/>
      </c>
      <c r="C786" t="inlineStr">
        <is>
          <t>622100001 - ASIGNACION CONTACTO CON PRODUCT.QUIMICOS</t>
        </is>
      </c>
      <c r="D786" s="54">
        <f>TRIM(MID('BD6'!E786,3,2))</f>
        <v/>
      </c>
      <c r="E786" s="33" t="inlineStr">
        <is>
          <t xml:space="preserve">  09 - 11 - 3</t>
        </is>
      </c>
      <c r="F786" s="34" t="n">
        <v>45919</v>
      </c>
      <c r="G786" s="54">
        <f>IF(MID(BD[[#This Row],[Suc - Tipo - Nro]],8,2)="11",LEFT(BD[[#This Row],[REGIMEN]], 1) &amp; LEFT(RIGHT(BD[[#This Row],[REGIMEN]], LEN(BD[[#This Row],[REGIMEN]]) - FIND(" ", BD[[#This Row],[REGIMEN]])), 1),"")</f>
        <v/>
      </c>
      <c r="H786" s="54">
        <f>IF(MID(BD[[#This Row],[Suc - Tipo - Nro]],8,2)="11",TRIM(RIGHT(SUBSTITUTE(BD[[#This Row],[Glosa / Proveedor]]," ",REPT(" ",LEN(BD[[#This Row],[Glosa / Proveedor]]))),LEN(BD[[#This Row],[Glosa / Proveedor]])*2)),"")</f>
        <v/>
      </c>
      <c r="I786" s="33" t="inlineStr">
        <is>
          <t>Generacion de Planilla Normal OBRERO ESTABLE</t>
        </is>
      </c>
      <c r="J786" s="35" t="n">
        <v>90</v>
      </c>
      <c r="K786" s="36">
        <f>IF('BD6'!J786=90,"AGUA",IF('BD6'!J786=91,"ALCANTARILLADO",IF('BD6'!J786=93,"ALCANTARILLADO",IF('BD6'!J786=95,"ADMIN",IF('BD6'!J786=96,"COMERCIAL","G_Finan")))))</f>
        <v/>
      </c>
      <c r="L786" s="40" t="n">
        <v>378</v>
      </c>
      <c r="M786" s="37" t="n"/>
      <c r="N786" s="51" t="n"/>
      <c r="O786" s="51" t="n"/>
    </row>
    <row r="787">
      <c r="A787" s="42">
        <f>IFERROR(VLOOKUP(BD[[#This Row],[BK]],DICT[[EEFF]:[Ppto]],2,FALSE),"No Encontrado")</f>
        <v/>
      </c>
      <c r="B787">
        <f>MID(BD[[#This Row],[SUC]],2,1)&amp;"-"&amp;BD[[#This Row],[CC]]&amp;"-"&amp;BD[[#This Row],[REGI_RES]]&amp;"-"&amp;MID(BD[[#This Row],[CTA]],1,9)</f>
        <v/>
      </c>
      <c r="C787" t="inlineStr">
        <is>
          <t>622100001 - ASIGNACION CONTACTO CON PRODUCT.QUIMICOS</t>
        </is>
      </c>
      <c r="D787">
        <f>TRIM(MID('BD6'!E787,3,2))</f>
        <v/>
      </c>
      <c r="E787" s="33" t="inlineStr">
        <is>
          <t xml:space="preserve">  09 - 11 - 3</t>
        </is>
      </c>
      <c r="F787" s="32" t="n">
        <v>45919</v>
      </c>
      <c r="G787">
        <f>IF(MID(BD[[#This Row],[Suc - Tipo - Nro]],8,2)="11",LEFT(BD[[#This Row],[REGIMEN]], 1) &amp; LEFT(RIGHT(BD[[#This Row],[REGIMEN]], LEN(BD[[#This Row],[REGIMEN]]) - FIND(" ", BD[[#This Row],[REGIMEN]])), 1),"")</f>
        <v/>
      </c>
      <c r="H787">
        <f>IF(MID(BD[[#This Row],[Suc - Tipo - Nro]],8,2)="11",TRIM(RIGHT(SUBSTITUTE(BD[[#This Row],[Glosa / Proveedor]]," ",REPT(" ",LEN(BD[[#This Row],[Glosa / Proveedor]]))),LEN(BD[[#This Row],[Glosa / Proveedor]])*2)),"")</f>
        <v/>
      </c>
      <c r="I787" s="31" t="inlineStr">
        <is>
          <t>Generacion de Planilla Normal OBRERO ESTABLE</t>
        </is>
      </c>
      <c r="J787" s="38" t="n">
        <v>90</v>
      </c>
      <c r="K787" s="22">
        <f>IF('BD6'!J787=90,"AGUA",IF('BD6'!J787=91,"ALCANTARILLADO",IF('BD6'!J787=93,"ALCANTARILLADO",IF('BD6'!J787=95,"ADMIN",IF('BD6'!J787=96,"COMERCIAL","G_Finan")))))</f>
        <v/>
      </c>
      <c r="L787" s="49" t="n">
        <v>420</v>
      </c>
      <c r="M787" s="37" t="n"/>
      <c r="N787" s="51" t="n"/>
      <c r="O787" s="51" t="n"/>
    </row>
    <row r="788">
      <c r="A788" s="42">
        <f>IFERROR(VLOOKUP(BD[[#This Row],[BK]],DICT[[EEFF]:[Ppto]],2,FALSE),"No Encontrado")</f>
        <v/>
      </c>
      <c r="B788">
        <f>MID(BD[[#This Row],[SUC]],2,1)&amp;"-"&amp;BD[[#This Row],[CC]]&amp;"-"&amp;BD[[#This Row],[REGI_RES]]&amp;"-"&amp;MID(BD[[#This Row],[CTA]],1,9)</f>
        <v/>
      </c>
      <c r="C788" t="inlineStr">
        <is>
          <t>622100001 - ASIGNACION CONTACTO CON PRODUCT.QUIMICOS</t>
        </is>
      </c>
      <c r="D788">
        <f>TRIM(MID('BD6'!E788,3,2))</f>
        <v/>
      </c>
      <c r="E788" s="33" t="inlineStr">
        <is>
          <t xml:space="preserve">  09 - 11 - 3</t>
        </is>
      </c>
      <c r="F788" s="32" t="n">
        <v>45919</v>
      </c>
      <c r="G788">
        <f>IF(MID(BD[[#This Row],[Suc - Tipo - Nro]],8,2)="11",LEFT(BD[[#This Row],[REGIMEN]], 1) &amp; LEFT(RIGHT(BD[[#This Row],[REGIMEN]], LEN(BD[[#This Row],[REGIMEN]]) - FIND(" ", BD[[#This Row],[REGIMEN]])), 1),"")</f>
        <v/>
      </c>
      <c r="H788">
        <f>IF(MID(BD[[#This Row],[Suc - Tipo - Nro]],8,2)="11",TRIM(RIGHT(SUBSTITUTE(BD[[#This Row],[Glosa / Proveedor]]," ",REPT(" ",LEN(BD[[#This Row],[Glosa / Proveedor]]))),LEN(BD[[#This Row],[Glosa / Proveedor]])*2)),"")</f>
        <v/>
      </c>
      <c r="I788" s="31" t="inlineStr">
        <is>
          <t>Generacion de Planilla Normal OBRERO ESTABLE</t>
        </is>
      </c>
      <c r="J788" s="38" t="n">
        <v>90</v>
      </c>
      <c r="K788" s="22">
        <f>IF('BD6'!J788=90,"AGUA",IF('BD6'!J788=91,"ALCANTARILLADO",IF('BD6'!J788=93,"ALCANTARILLADO",IF('BD6'!J788=95,"ADMIN",IF('BD6'!J788=96,"COMERCIAL","G_Finan")))))</f>
        <v/>
      </c>
      <c r="L788" s="49" t="n">
        <v>574</v>
      </c>
      <c r="M788" s="37" t="n"/>
      <c r="N788" s="51" t="n"/>
      <c r="O788" s="51" t="n"/>
    </row>
    <row r="789">
      <c r="A789" s="39">
        <f>IFERROR(VLOOKUP(BD[[#This Row],[BK]],DICT[[EEFF]:[Ppto]],2,FALSE),"No Encontrado")</f>
        <v/>
      </c>
      <c r="B789">
        <f>MID(BD[[#This Row],[SUC]],2,1)&amp;"-"&amp;BD[[#This Row],[CC]]&amp;"-"&amp;BD[[#This Row],[REGI_RES]]&amp;"-"&amp;MID(BD[[#This Row],[CTA]],1,9)</f>
        <v/>
      </c>
      <c r="C789" t="inlineStr">
        <is>
          <t>622100002 - ASIGNACION RIESGO DE TRABAJO(AGUA SERV.)</t>
        </is>
      </c>
      <c r="D789">
        <f>TRIM(MID('BD6'!E789,3,2))</f>
        <v/>
      </c>
      <c r="E789" s="33" t="inlineStr">
        <is>
          <t xml:space="preserve">  01 - 11 - 1</t>
        </is>
      </c>
      <c r="F789" s="34" t="n">
        <v>45919</v>
      </c>
      <c r="G789">
        <f>IF(MID(BD[[#This Row],[Suc - Tipo - Nro]],8,2)="11",LEFT(BD[[#This Row],[REGIMEN]], 1) &amp; LEFT(RIGHT(BD[[#This Row],[REGIMEN]], LEN(BD[[#This Row],[REGIMEN]]) - FIND(" ", BD[[#This Row],[REGIMEN]])), 1),"")</f>
        <v/>
      </c>
      <c r="H789">
        <f>IF(MID(BD[[#This Row],[Suc - Tipo - Nro]],8,2)="11",TRIM(RIGHT(SUBSTITUTE(BD[[#This Row],[Glosa / Proveedor]]," ",REPT(" ",LEN(BD[[#This Row],[Glosa / Proveedor]]))),LEN(BD[[#This Row],[Glosa / Proveedor]])*2)),"")</f>
        <v/>
      </c>
      <c r="I789" s="33" t="inlineStr">
        <is>
          <t>Generacion de Planilla Normal EMPLEADO ESTABLE</t>
        </is>
      </c>
      <c r="J789" s="35" t="n">
        <v>90</v>
      </c>
      <c r="K789" s="22">
        <f>IF('BD6'!J789=90,"AGUA",IF('BD6'!J789=91,"ALCANTARILLADO",IF('BD6'!J789=93,"ALCANTARILLADO",IF('BD6'!J789=95,"ADMIN",IF('BD6'!J789=96,"COMERCIAL","G_Finan")))))</f>
        <v/>
      </c>
      <c r="L789" s="49" t="n">
        <v>588</v>
      </c>
      <c r="M789" s="37" t="n"/>
      <c r="N789" s="51" t="n"/>
      <c r="O789" s="51" t="n"/>
    </row>
    <row r="790">
      <c r="A790" s="42">
        <f>IFERROR(VLOOKUP(BD[[#This Row],[BK]],DICT[[EEFF]:[Ppto]],2,FALSE),"No Encontrado")</f>
        <v/>
      </c>
      <c r="B790">
        <f>MID(BD[[#This Row],[SUC]],2,1)&amp;"-"&amp;BD[[#This Row],[CC]]&amp;"-"&amp;BD[[#This Row],[REGI_RES]]&amp;"-"&amp;MID(BD[[#This Row],[CTA]],1,9)</f>
        <v/>
      </c>
      <c r="C790" t="inlineStr">
        <is>
          <t>622100002 - ASIGNACION RIESGO DE TRABAJO(AGUA SERV.)</t>
        </is>
      </c>
      <c r="D790">
        <f>TRIM(MID('BD6'!E790,3,2))</f>
        <v/>
      </c>
      <c r="E790" s="33" t="inlineStr">
        <is>
          <t xml:space="preserve">  01 - 11 - 3</t>
        </is>
      </c>
      <c r="F790" s="32" t="n">
        <v>45919</v>
      </c>
      <c r="G790">
        <f>IF(MID(BD[[#This Row],[Suc - Tipo - Nro]],8,2)="11",LEFT(BD[[#This Row],[REGIMEN]], 1) &amp; LEFT(RIGHT(BD[[#This Row],[REGIMEN]], LEN(BD[[#This Row],[REGIMEN]]) - FIND(" ", BD[[#This Row],[REGIMEN]])), 1),"")</f>
        <v/>
      </c>
      <c r="H790">
        <f>IF(MID(BD[[#This Row],[Suc - Tipo - Nro]],8,2)="11",TRIM(RIGHT(SUBSTITUTE(BD[[#This Row],[Glosa / Proveedor]]," ",REPT(" ",LEN(BD[[#This Row],[Glosa / Proveedor]]))),LEN(BD[[#This Row],[Glosa / Proveedor]])*2)),"")</f>
        <v/>
      </c>
      <c r="I790" s="31" t="inlineStr">
        <is>
          <t>Generacion de Planilla Normal OBRERO CONTRATADO</t>
        </is>
      </c>
      <c r="J790" s="38" t="n">
        <v>90</v>
      </c>
      <c r="K790" s="22">
        <f>IF('BD6'!J790=90,"AGUA",IF('BD6'!J790=91,"ALCANTARILLADO",IF('BD6'!J790=93,"ALCANTARILLADO",IF('BD6'!J790=95,"ADMIN",IF('BD6'!J790=96,"COMERCIAL","G_Finan")))))</f>
        <v/>
      </c>
      <c r="L790" s="49" t="n">
        <v>1288</v>
      </c>
      <c r="M790" s="37" t="n"/>
      <c r="N790" s="51" t="n"/>
      <c r="O790" s="51" t="n"/>
    </row>
    <row r="791">
      <c r="A791" s="42">
        <f>IFERROR(VLOOKUP(BD[[#This Row],[BK]],DICT[[EEFF]:[Ppto]],2,FALSE),"No Encontrado")</f>
        <v/>
      </c>
      <c r="B791">
        <f>MID(BD[[#This Row],[SUC]],2,1)&amp;"-"&amp;BD[[#This Row],[CC]]&amp;"-"&amp;BD[[#This Row],[REGI_RES]]&amp;"-"&amp;MID(BD[[#This Row],[CTA]],1,9)</f>
        <v/>
      </c>
      <c r="C791" t="inlineStr">
        <is>
          <t>622100002 - ASIGNACION RIESGO DE TRABAJO(AGUA SERV.)</t>
        </is>
      </c>
      <c r="D791">
        <f>TRIM(MID('BD6'!E791,3,2))</f>
        <v/>
      </c>
      <c r="E791" s="33" t="inlineStr">
        <is>
          <t xml:space="preserve">  01 - 11 - 4</t>
        </is>
      </c>
      <c r="F791" s="32" t="n">
        <v>45919</v>
      </c>
      <c r="G791">
        <f>IF(MID(BD[[#This Row],[Suc - Tipo - Nro]],8,2)="11",LEFT(BD[[#This Row],[REGIMEN]], 1) &amp; LEFT(RIGHT(BD[[#This Row],[REGIMEN]], LEN(BD[[#This Row],[REGIMEN]]) - FIND(" ", BD[[#This Row],[REGIMEN]])), 1),"")</f>
        <v/>
      </c>
      <c r="H791">
        <f>IF(MID(BD[[#This Row],[Suc - Tipo - Nro]],8,2)="11",TRIM(RIGHT(SUBSTITUTE(BD[[#This Row],[Glosa / Proveedor]]," ",REPT(" ",LEN(BD[[#This Row],[Glosa / Proveedor]]))),LEN(BD[[#This Row],[Glosa / Proveedor]])*2)),"")</f>
        <v/>
      </c>
      <c r="I791" s="31" t="inlineStr">
        <is>
          <t>Generacion de Planilla Normal OBRERO ESTABLE</t>
        </is>
      </c>
      <c r="J791" s="38" t="n">
        <v>90</v>
      </c>
      <c r="K791" s="22">
        <f>IF('BD6'!J791=90,"AGUA",IF('BD6'!J791=91,"ALCANTARILLADO",IF('BD6'!J791=93,"ALCANTARILLADO",IF('BD6'!J791=95,"ADMIN",IF('BD6'!J791=96,"COMERCIAL","G_Finan")))))</f>
        <v/>
      </c>
      <c r="L791" s="49" t="n">
        <v>4830</v>
      </c>
      <c r="M791" s="37" t="n"/>
      <c r="N791" s="51" t="n"/>
      <c r="O791" s="51" t="n"/>
    </row>
    <row r="792">
      <c r="A792" s="39">
        <f>IFERROR(VLOOKUP(BD[[#This Row],[BK]],DICT[[EEFF]:[Ppto]],2,FALSE),"No Encontrado")</f>
        <v/>
      </c>
      <c r="B792">
        <f>MID(BD[[#This Row],[SUC]],2,1)&amp;"-"&amp;BD[[#This Row],[CC]]&amp;"-"&amp;BD[[#This Row],[REGI_RES]]&amp;"-"&amp;MID(BD[[#This Row],[CTA]],1,9)</f>
        <v/>
      </c>
      <c r="C792" t="inlineStr">
        <is>
          <t>622100002 - ASIGNACION RIESGO DE TRABAJO(AGUA SERV.)</t>
        </is>
      </c>
      <c r="D792">
        <f>TRIM(MID('BD6'!E792,3,2))</f>
        <v/>
      </c>
      <c r="E792" s="33" t="inlineStr">
        <is>
          <t xml:space="preserve">  05 - 11 - 2</t>
        </is>
      </c>
      <c r="F792" s="34" t="n">
        <v>45919</v>
      </c>
      <c r="G792">
        <f>IF(MID(BD[[#This Row],[Suc - Tipo - Nro]],8,2)="11",LEFT(BD[[#This Row],[REGIMEN]], 1) &amp; LEFT(RIGHT(BD[[#This Row],[REGIMEN]], LEN(BD[[#This Row],[REGIMEN]]) - FIND(" ", BD[[#This Row],[REGIMEN]])), 1),"")</f>
        <v/>
      </c>
      <c r="H792">
        <f>IF(MID(BD[[#This Row],[Suc - Tipo - Nro]],8,2)="11",TRIM(RIGHT(SUBSTITUTE(BD[[#This Row],[Glosa / Proveedor]]," ",REPT(" ",LEN(BD[[#This Row],[Glosa / Proveedor]]))),LEN(BD[[#This Row],[Glosa / Proveedor]])*2)),"")</f>
        <v/>
      </c>
      <c r="I792" s="33" t="inlineStr">
        <is>
          <t>Generacion de Planilla Normal OBRERO CONTRATADO</t>
        </is>
      </c>
      <c r="J792" s="35" t="n">
        <v>90</v>
      </c>
      <c r="K792" s="22">
        <f>IF('BD6'!J792=90,"AGUA",IF('BD6'!J792=91,"ALCANTARILLADO",IF('BD6'!J792=93,"ALCANTARILLADO",IF('BD6'!J792=95,"ADMIN",IF('BD6'!J792=96,"COMERCIAL","G_Finan")))))</f>
        <v/>
      </c>
      <c r="L792" s="49" t="n">
        <v>28</v>
      </c>
      <c r="M792" s="37" t="n"/>
      <c r="N792" s="51" t="n"/>
      <c r="O792" s="51" t="n"/>
    </row>
    <row r="793">
      <c r="A793" s="10">
        <f>IFERROR(VLOOKUP(BD[[#This Row],[BK]],DICT[[EEFF]:[Ppto]],2,FALSE),"No Encontrado")</f>
        <v/>
      </c>
      <c r="B793" s="54">
        <f>MID(BD[[#This Row],[SUC]],2,1)&amp;"-"&amp;BD[[#This Row],[CC]]&amp;"-"&amp;BD[[#This Row],[REGI_RES]]&amp;"-"&amp;MID(BD[[#This Row],[CTA]],1,9)</f>
        <v/>
      </c>
      <c r="C793" t="inlineStr">
        <is>
          <t>622100002 - ASIGNACION RIESGO DE TRABAJO(AGUA SERV.)</t>
        </is>
      </c>
      <c r="D793" s="54">
        <f>TRIM(MID('BD6'!E793,3,2))</f>
        <v/>
      </c>
      <c r="E793" s="33" t="inlineStr">
        <is>
          <t xml:space="preserve">  05 - 11 - 2</t>
        </is>
      </c>
      <c r="F793" s="34" t="n">
        <v>45919</v>
      </c>
      <c r="G793" s="54">
        <f>IF(MID(BD[[#This Row],[Suc - Tipo - Nro]],8,2)="11",LEFT(BD[[#This Row],[REGIMEN]], 1) &amp; LEFT(RIGHT(BD[[#This Row],[REGIMEN]], LEN(BD[[#This Row],[REGIMEN]]) - FIND(" ", BD[[#This Row],[REGIMEN]])), 1),"")</f>
        <v/>
      </c>
      <c r="H793" s="54">
        <f>IF(MID(BD[[#This Row],[Suc - Tipo - Nro]],8,2)="11",TRIM(RIGHT(SUBSTITUTE(BD[[#This Row],[Glosa / Proveedor]]," ",REPT(" ",LEN(BD[[#This Row],[Glosa / Proveedor]]))),LEN(BD[[#This Row],[Glosa / Proveedor]])*2)),"")</f>
        <v/>
      </c>
      <c r="I793" s="33" t="inlineStr">
        <is>
          <t>Generacion de Planilla Normal OBRERO CONTRATADO</t>
        </is>
      </c>
      <c r="J793" s="35" t="n">
        <v>90</v>
      </c>
      <c r="K793" s="36">
        <f>IF('BD6'!J793=90,"AGUA",IF('BD6'!J793=91,"ALCANTARILLADO",IF('BD6'!J793=93,"ALCANTARILLADO",IF('BD6'!J793=95,"ADMIN",IF('BD6'!J793=96,"COMERCIAL","G_Finan")))))</f>
        <v/>
      </c>
      <c r="L793" s="40" t="n">
        <v>42</v>
      </c>
      <c r="M793" s="37" t="n"/>
      <c r="N793" s="51" t="n"/>
      <c r="O793" s="51" t="n"/>
    </row>
    <row r="794">
      <c r="A794" s="42">
        <f>IFERROR(VLOOKUP(BD[[#This Row],[BK]],DICT[[EEFF]:[Ppto]],2,FALSE),"No Encontrado")</f>
        <v/>
      </c>
      <c r="B794">
        <f>MID(BD[[#This Row],[SUC]],2,1)&amp;"-"&amp;BD[[#This Row],[CC]]&amp;"-"&amp;BD[[#This Row],[REGI_RES]]&amp;"-"&amp;MID(BD[[#This Row],[CTA]],1,9)</f>
        <v/>
      </c>
      <c r="C794" t="inlineStr">
        <is>
          <t>622100002 - ASIGNACION RIESGO DE TRABAJO(AGUA SERV.)</t>
        </is>
      </c>
      <c r="D794">
        <f>TRIM(MID('BD6'!E794,3,2))</f>
        <v/>
      </c>
      <c r="E794" s="33" t="inlineStr">
        <is>
          <t xml:space="preserve">  05 - 11 - 3</t>
        </is>
      </c>
      <c r="F794" s="32" t="n">
        <v>45919</v>
      </c>
      <c r="G794">
        <f>IF(MID(BD[[#This Row],[Suc - Tipo - Nro]],8,2)="11",LEFT(BD[[#This Row],[REGIMEN]], 1) &amp; LEFT(RIGHT(BD[[#This Row],[REGIMEN]], LEN(BD[[#This Row],[REGIMEN]]) - FIND(" ", BD[[#This Row],[REGIMEN]])), 1),"")</f>
        <v/>
      </c>
      <c r="H794">
        <f>IF(MID(BD[[#This Row],[Suc - Tipo - Nro]],8,2)="11",TRIM(RIGHT(SUBSTITUTE(BD[[#This Row],[Glosa / Proveedor]]," ",REPT(" ",LEN(BD[[#This Row],[Glosa / Proveedor]]))),LEN(BD[[#This Row],[Glosa / Proveedor]])*2)),"")</f>
        <v/>
      </c>
      <c r="I794" s="31" t="inlineStr">
        <is>
          <t>Generacion de Planilla Normal OBRERO ESTABLE</t>
        </is>
      </c>
      <c r="J794" s="38" t="n">
        <v>90</v>
      </c>
      <c r="K794" s="22">
        <f>IF('BD6'!J794=90,"AGUA",IF('BD6'!J794=91,"ALCANTARILLADO",IF('BD6'!J794=93,"ALCANTARILLADO",IF('BD6'!J794=95,"ADMIN",IF('BD6'!J794=96,"COMERCIAL","G_Finan")))))</f>
        <v/>
      </c>
      <c r="L794" s="49" t="n">
        <v>56</v>
      </c>
      <c r="M794" s="37" t="n"/>
      <c r="N794" s="51" t="n"/>
      <c r="O794" s="51" t="n"/>
    </row>
    <row r="795">
      <c r="A795" s="39">
        <f>IFERROR(VLOOKUP(BD[[#This Row],[BK]],DICT[[EEFF]:[Ppto]],2,FALSE),"No Encontrado")</f>
        <v/>
      </c>
      <c r="B795">
        <f>MID(BD[[#This Row],[SUC]],2,1)&amp;"-"&amp;BD[[#This Row],[CC]]&amp;"-"&amp;BD[[#This Row],[REGI_RES]]&amp;"-"&amp;MID(BD[[#This Row],[CTA]],1,9)</f>
        <v/>
      </c>
      <c r="C795" t="inlineStr">
        <is>
          <t>622100002 - ASIGNACION RIESGO DE TRABAJO(AGUA SERV.)</t>
        </is>
      </c>
      <c r="D795">
        <f>TRIM(MID('BD6'!E795,3,2))</f>
        <v/>
      </c>
      <c r="E795" s="33" t="inlineStr">
        <is>
          <t xml:space="preserve">  06 - 11 - 1</t>
        </is>
      </c>
      <c r="F795" s="34" t="n">
        <v>45919</v>
      </c>
      <c r="G795">
        <f>IF(MID(BD[[#This Row],[Suc - Tipo - Nro]],8,2)="11",LEFT(BD[[#This Row],[REGIMEN]], 1) &amp; LEFT(RIGHT(BD[[#This Row],[REGIMEN]], LEN(BD[[#This Row],[REGIMEN]]) - FIND(" ", BD[[#This Row],[REGIMEN]])), 1),"")</f>
        <v/>
      </c>
      <c r="H795">
        <f>IF(MID(BD[[#This Row],[Suc - Tipo - Nro]],8,2)="11",TRIM(RIGHT(SUBSTITUTE(BD[[#This Row],[Glosa / Proveedor]]," ",REPT(" ",LEN(BD[[#This Row],[Glosa / Proveedor]]))),LEN(BD[[#This Row],[Glosa / Proveedor]])*2)),"")</f>
        <v/>
      </c>
      <c r="I795" s="33" t="inlineStr">
        <is>
          <t>Generacion de Planilla Normal EMPLEADO ESTABLE</t>
        </is>
      </c>
      <c r="J795" s="35" t="n">
        <v>95</v>
      </c>
      <c r="K795" s="22">
        <f>IF('BD6'!J795=90,"AGUA",IF('BD6'!J795=91,"ALCANTARILLADO",IF('BD6'!J795=93,"ALCANTARILLADO",IF('BD6'!J795=95,"ADMIN",IF('BD6'!J795=96,"COMERCIAL","G_Finan")))))</f>
        <v/>
      </c>
      <c r="L795" s="49" t="n">
        <v>14</v>
      </c>
      <c r="M795" s="37" t="n"/>
      <c r="N795" s="51" t="n"/>
      <c r="O795" s="51" t="n"/>
    </row>
    <row r="796">
      <c r="A796" s="42">
        <f>IFERROR(VLOOKUP(BD[[#This Row],[BK]],DICT[[EEFF]:[Ppto]],2,FALSE),"No Encontrado")</f>
        <v/>
      </c>
      <c r="B796">
        <f>MID(BD[[#This Row],[SUC]],2,1)&amp;"-"&amp;BD[[#This Row],[CC]]&amp;"-"&amp;BD[[#This Row],[REGI_RES]]&amp;"-"&amp;MID(BD[[#This Row],[CTA]],1,9)</f>
        <v/>
      </c>
      <c r="C796" t="inlineStr">
        <is>
          <t>622100002 - ASIGNACION RIESGO DE TRABAJO(AGUA SERV.)</t>
        </is>
      </c>
      <c r="D796">
        <f>TRIM(MID('BD6'!E796,3,2))</f>
        <v/>
      </c>
      <c r="E796" s="33" t="inlineStr">
        <is>
          <t xml:space="preserve">  06 - 11 - 2</t>
        </is>
      </c>
      <c r="F796" s="32" t="n">
        <v>45919</v>
      </c>
      <c r="G796">
        <f>IF(MID(BD[[#This Row],[Suc - Tipo - Nro]],8,2)="11",LEFT(BD[[#This Row],[REGIMEN]], 1) &amp; LEFT(RIGHT(BD[[#This Row],[REGIMEN]], LEN(BD[[#This Row],[REGIMEN]]) - FIND(" ", BD[[#This Row],[REGIMEN]])), 1),"")</f>
        <v/>
      </c>
      <c r="H796">
        <f>IF(MID(BD[[#This Row],[Suc - Tipo - Nro]],8,2)="11",TRIM(RIGHT(SUBSTITUTE(BD[[#This Row],[Glosa / Proveedor]]," ",REPT(" ",LEN(BD[[#This Row],[Glosa / Proveedor]]))),LEN(BD[[#This Row],[Glosa / Proveedor]])*2)),"")</f>
        <v/>
      </c>
      <c r="I796" s="31" t="inlineStr">
        <is>
          <t>Generacion de Planilla Normal OBRERO CONTRATADO</t>
        </is>
      </c>
      <c r="J796" s="38" t="n">
        <v>90</v>
      </c>
      <c r="K796" s="22">
        <f>IF('BD6'!J796=90,"AGUA",IF('BD6'!J796=91,"ALCANTARILLADO",IF('BD6'!J796=93,"ALCANTARILLADO",IF('BD6'!J796=95,"ADMIN",IF('BD6'!J796=96,"COMERCIAL","G_Finan")))))</f>
        <v/>
      </c>
      <c r="L796" s="49" t="n">
        <v>14</v>
      </c>
      <c r="M796" s="37" t="n"/>
      <c r="N796" s="51" t="n"/>
      <c r="O796" s="51" t="n"/>
    </row>
    <row r="797">
      <c r="A797" s="42">
        <f>IFERROR(VLOOKUP(BD[[#This Row],[BK]],DICT[[EEFF]:[Ppto]],2,FALSE),"No Encontrado")</f>
        <v/>
      </c>
      <c r="B797">
        <f>MID(BD[[#This Row],[SUC]],2,1)&amp;"-"&amp;BD[[#This Row],[CC]]&amp;"-"&amp;BD[[#This Row],[REGI_RES]]&amp;"-"&amp;MID(BD[[#This Row],[CTA]],1,9)</f>
        <v/>
      </c>
      <c r="C797" t="inlineStr">
        <is>
          <t>622100002 - ASIGNACION RIESGO DE TRABAJO(AGUA SERV.)</t>
        </is>
      </c>
      <c r="D797">
        <f>TRIM(MID('BD6'!E797,3,2))</f>
        <v/>
      </c>
      <c r="E797" s="33" t="inlineStr">
        <is>
          <t xml:space="preserve">  06 - 11 - 3</t>
        </is>
      </c>
      <c r="F797" s="32" t="n">
        <v>45919</v>
      </c>
      <c r="G797">
        <f>IF(MID(BD[[#This Row],[Suc - Tipo - Nro]],8,2)="11",LEFT(BD[[#This Row],[REGIMEN]], 1) &amp; LEFT(RIGHT(BD[[#This Row],[REGIMEN]], LEN(BD[[#This Row],[REGIMEN]]) - FIND(" ", BD[[#This Row],[REGIMEN]])), 1),"")</f>
        <v/>
      </c>
      <c r="H797">
        <f>IF(MID(BD[[#This Row],[Suc - Tipo - Nro]],8,2)="11",TRIM(RIGHT(SUBSTITUTE(BD[[#This Row],[Glosa / Proveedor]]," ",REPT(" ",LEN(BD[[#This Row],[Glosa / Proveedor]]))),LEN(BD[[#This Row],[Glosa / Proveedor]])*2)),"")</f>
        <v/>
      </c>
      <c r="I797" s="31" t="inlineStr">
        <is>
          <t>Generacion de Planilla Normal OBRERO ESTABLE</t>
        </is>
      </c>
      <c r="J797" s="38" t="n">
        <v>90</v>
      </c>
      <c r="K797" s="22">
        <f>IF('BD6'!J797=90,"AGUA",IF('BD6'!J797=91,"ALCANTARILLADO",IF('BD6'!J797=93,"ALCANTARILLADO",IF('BD6'!J797=95,"ADMIN",IF('BD6'!J797=96,"COMERCIAL","G_Finan")))))</f>
        <v/>
      </c>
      <c r="L797" s="49" t="n">
        <v>42</v>
      </c>
      <c r="M797" s="37" t="n"/>
      <c r="N797" s="51" t="n"/>
      <c r="O797" s="51" t="n"/>
    </row>
    <row r="798">
      <c r="A798">
        <f>IFERROR(VLOOKUP(BD[[#This Row],[BK]],DICT[[EEFF]:[Ppto]],2,FALSE),"No Encontrado")</f>
        <v/>
      </c>
      <c r="B798">
        <f>MID(BD[[#This Row],[SUC]],2,1)&amp;"-"&amp;BD[[#This Row],[CC]]&amp;"-"&amp;BD[[#This Row],[REGI_RES]]&amp;"-"&amp;MID(BD[[#This Row],[CTA]],1,9)</f>
        <v/>
      </c>
      <c r="C798" t="inlineStr">
        <is>
          <t>622100002 - ASIGNACION RIESGO DE TRABAJO(AGUA SERV.)</t>
        </is>
      </c>
      <c r="D798">
        <f>TRIM(MID('BD6'!E798,3,2))</f>
        <v/>
      </c>
      <c r="E798" s="33" t="inlineStr">
        <is>
          <t xml:space="preserve">  06 - 11 - 3</t>
        </is>
      </c>
      <c r="F798" s="32" t="n">
        <v>45919</v>
      </c>
      <c r="G798">
        <f>IF(MID(BD[[#This Row],[Suc - Tipo - Nro]],8,2)="11",LEFT(BD[[#This Row],[REGIMEN]], 1) &amp; LEFT(RIGHT(BD[[#This Row],[REGIMEN]], LEN(BD[[#This Row],[REGIMEN]]) - FIND(" ", BD[[#This Row],[REGIMEN]])), 1),"")</f>
        <v/>
      </c>
      <c r="H798">
        <f>IF(MID(BD[[#This Row],[Suc - Tipo - Nro]],8,2)="11",TRIM(RIGHT(SUBSTITUTE(BD[[#This Row],[Glosa / Proveedor]]," ",REPT(" ",LEN(BD[[#This Row],[Glosa / Proveedor]]))),LEN(BD[[#This Row],[Glosa / Proveedor]])*2)),"")</f>
        <v/>
      </c>
      <c r="I798" s="31" t="inlineStr">
        <is>
          <t>Generacion de Planilla Normal OBRERO ESTABLE</t>
        </is>
      </c>
      <c r="J798" s="38" t="n">
        <v>90</v>
      </c>
      <c r="K798" s="22">
        <f>IF('BD6'!J798=90,"AGUA",IF('BD6'!J798=91,"ALCANTARILLADO",IF('BD6'!J798=93,"ALCANTARILLADO",IF('BD6'!J798=95,"ADMIN",IF('BD6'!J798=96,"COMERCIAL","G_Finan")))))</f>
        <v/>
      </c>
      <c r="L798" s="49" t="n">
        <v>98</v>
      </c>
      <c r="M798" s="37" t="n"/>
      <c r="N798" s="51" t="n"/>
      <c r="O798" s="51" t="n"/>
    </row>
    <row r="799">
      <c r="A799">
        <f>IFERROR(VLOOKUP(BD[[#This Row],[BK]],DICT[[EEFF]:[Ppto]],2,FALSE),"No Encontrado")</f>
        <v/>
      </c>
      <c r="B799">
        <f>MID(BD[[#This Row],[SUC]],2,1)&amp;"-"&amp;BD[[#This Row],[CC]]&amp;"-"&amp;BD[[#This Row],[REGI_RES]]&amp;"-"&amp;MID(BD[[#This Row],[CTA]],1,9)</f>
        <v/>
      </c>
      <c r="C799" t="inlineStr">
        <is>
          <t>622100002 - ASIGNACION RIESGO DE TRABAJO(AGUA SERV.)</t>
        </is>
      </c>
      <c r="D799">
        <f>TRIM(MID('BD6'!E799,3,2))</f>
        <v/>
      </c>
      <c r="E799" s="33" t="inlineStr">
        <is>
          <t xml:space="preserve">  06 - 11 - 4</t>
        </is>
      </c>
      <c r="F799" s="32" t="n">
        <v>45919</v>
      </c>
      <c r="G799">
        <f>IF(MID(BD[[#This Row],[Suc - Tipo - Nro]],8,2)="11",LEFT(BD[[#This Row],[REGIMEN]], 1) &amp; LEFT(RIGHT(BD[[#This Row],[REGIMEN]], LEN(BD[[#This Row],[REGIMEN]]) - FIND(" ", BD[[#This Row],[REGIMEN]])), 1),"")</f>
        <v/>
      </c>
      <c r="H799">
        <f>IF(MID(BD[[#This Row],[Suc - Tipo - Nro]],8,2)="11",TRIM(RIGHT(SUBSTITUTE(BD[[#This Row],[Glosa / Proveedor]]," ",REPT(" ",LEN(BD[[#This Row],[Glosa / Proveedor]]))),LEN(BD[[#This Row],[Glosa / Proveedor]])*2)),"")</f>
        <v/>
      </c>
      <c r="I799" s="31" t="inlineStr">
        <is>
          <t>Generacion de Planilla Vacaciones OBRERO ESTABLE</t>
        </is>
      </c>
      <c r="J799" s="38" t="n">
        <v>90</v>
      </c>
      <c r="K799" s="22">
        <f>IF('BD6'!J799=90,"AGUA",IF('BD6'!J799=91,"ALCANTARILLADO",IF('BD6'!J799=93,"ALCANTARILLADO",IF('BD6'!J799=95,"ADMIN",IF('BD6'!J799=96,"COMERCIAL","G_Finan")))))</f>
        <v/>
      </c>
      <c r="L799" s="49" t="n">
        <v>56</v>
      </c>
      <c r="M799" s="37" t="n"/>
      <c r="N799" s="51" t="n"/>
      <c r="O799" s="51" t="n"/>
    </row>
    <row r="800">
      <c r="A800" s="42">
        <f>IFERROR(VLOOKUP(BD[[#This Row],[BK]],DICT[[EEFF]:[Ppto]],2,FALSE),"No Encontrado")</f>
        <v/>
      </c>
      <c r="B800">
        <f>MID(BD[[#This Row],[SUC]],2,1)&amp;"-"&amp;BD[[#This Row],[CC]]&amp;"-"&amp;BD[[#This Row],[REGI_RES]]&amp;"-"&amp;MID(BD[[#This Row],[CTA]],1,9)</f>
        <v/>
      </c>
      <c r="C800" t="inlineStr">
        <is>
          <t>622100002 - ASIGNACION RIESGO DE TRABAJO(AGUA SERV.)</t>
        </is>
      </c>
      <c r="D800">
        <f>TRIM(MID('BD6'!E800,3,2))</f>
        <v/>
      </c>
      <c r="E800" s="33" t="inlineStr">
        <is>
          <t xml:space="preserve">  08 - 11 - 2</t>
        </is>
      </c>
      <c r="F800" s="32" t="n">
        <v>45919</v>
      </c>
      <c r="G800">
        <f>IF(MID(BD[[#This Row],[Suc - Tipo - Nro]],8,2)="11",LEFT(BD[[#This Row],[REGIMEN]], 1) &amp; LEFT(RIGHT(BD[[#This Row],[REGIMEN]], LEN(BD[[#This Row],[REGIMEN]]) - FIND(" ", BD[[#This Row],[REGIMEN]])), 1),"")</f>
        <v/>
      </c>
      <c r="H800">
        <f>IF(MID(BD[[#This Row],[Suc - Tipo - Nro]],8,2)="11",TRIM(RIGHT(SUBSTITUTE(BD[[#This Row],[Glosa / Proveedor]]," ",REPT(" ",LEN(BD[[#This Row],[Glosa / Proveedor]]))),LEN(BD[[#This Row],[Glosa / Proveedor]])*2)),"")</f>
        <v/>
      </c>
      <c r="I800" s="31" t="inlineStr">
        <is>
          <t>Generacion de Planilla Normal OBRERO CONTRATADO</t>
        </is>
      </c>
      <c r="J800" s="38" t="n">
        <v>90</v>
      </c>
      <c r="K800" s="22">
        <f>IF('BD6'!J800=90,"AGUA",IF('BD6'!J800=91,"ALCANTARILLADO",IF('BD6'!J800=93,"ALCANTARILLADO",IF('BD6'!J800=95,"ADMIN",IF('BD6'!J800=96,"COMERCIAL","G_Finan")))))</f>
        <v/>
      </c>
      <c r="L800" s="49" t="n">
        <v>196</v>
      </c>
      <c r="M800" s="37" t="n"/>
      <c r="N800" s="51" t="n"/>
      <c r="O800" s="51" t="n"/>
    </row>
    <row r="801">
      <c r="A801" s="10">
        <f>IFERROR(VLOOKUP(BD[[#This Row],[BK]],DICT[[EEFF]:[Ppto]],2,FALSE),"No Encontrado")</f>
        <v/>
      </c>
      <c r="B801" s="54">
        <f>MID(BD[[#This Row],[SUC]],2,1)&amp;"-"&amp;BD[[#This Row],[CC]]&amp;"-"&amp;BD[[#This Row],[REGI_RES]]&amp;"-"&amp;MID(BD[[#This Row],[CTA]],1,9)</f>
        <v/>
      </c>
      <c r="C801" t="inlineStr">
        <is>
          <t>622100002 - ASIGNACION RIESGO DE TRABAJO(AGUA SERV.)</t>
        </is>
      </c>
      <c r="D801" s="54">
        <f>TRIM(MID('BD6'!E801,3,2))</f>
        <v/>
      </c>
      <c r="E801" s="33" t="inlineStr">
        <is>
          <t xml:space="preserve">  08 - 11 - 2</t>
        </is>
      </c>
      <c r="F801" s="34" t="n">
        <v>45919</v>
      </c>
      <c r="G801" s="54">
        <f>IF(MID(BD[[#This Row],[Suc - Tipo - Nro]],8,2)="11",LEFT(BD[[#This Row],[REGIMEN]], 1) &amp; LEFT(RIGHT(BD[[#This Row],[REGIMEN]], LEN(BD[[#This Row],[REGIMEN]]) - FIND(" ", BD[[#This Row],[REGIMEN]])), 1),"")</f>
        <v/>
      </c>
      <c r="H801" s="54">
        <f>IF(MID(BD[[#This Row],[Suc - Tipo - Nro]],8,2)="11",TRIM(RIGHT(SUBSTITUTE(BD[[#This Row],[Glosa / Proveedor]]," ",REPT(" ",LEN(BD[[#This Row],[Glosa / Proveedor]]))),LEN(BD[[#This Row],[Glosa / Proveedor]])*2)),"")</f>
        <v/>
      </c>
      <c r="I801" s="33" t="inlineStr">
        <is>
          <t>Generacion de Planilla Normal OBRERO CONTRATADO</t>
        </is>
      </c>
      <c r="J801" s="35" t="n">
        <v>90</v>
      </c>
      <c r="K801" s="36">
        <f>IF('BD6'!J801=90,"AGUA",IF('BD6'!J801=91,"ALCANTARILLADO",IF('BD6'!J801=93,"ALCANTARILLADO",IF('BD6'!J801=95,"ADMIN",IF('BD6'!J801=96,"COMERCIAL","G_Finan")))))</f>
        <v/>
      </c>
      <c r="L801" s="40" t="n">
        <v>154</v>
      </c>
      <c r="M801" s="37" t="n"/>
      <c r="N801" s="51" t="n"/>
      <c r="O801" s="51" t="n"/>
    </row>
    <row r="802">
      <c r="A802" s="10">
        <f>IFERROR(VLOOKUP(BD[[#This Row],[BK]],DICT[[EEFF]:[Ppto]],2,FALSE),"No Encontrado")</f>
        <v/>
      </c>
      <c r="B802" s="54">
        <f>MID(BD[[#This Row],[SUC]],2,1)&amp;"-"&amp;BD[[#This Row],[CC]]&amp;"-"&amp;BD[[#This Row],[REGI_RES]]&amp;"-"&amp;MID(BD[[#This Row],[CTA]],1,9)</f>
        <v/>
      </c>
      <c r="C802" t="inlineStr">
        <is>
          <t>622100002 - ASIGNACION RIESGO DE TRABAJO(AGUA SERV.)</t>
        </is>
      </c>
      <c r="D802" s="54">
        <f>TRIM(MID('BD6'!E802,3,2))</f>
        <v/>
      </c>
      <c r="E802" s="33" t="inlineStr">
        <is>
          <t xml:space="preserve">  08 - 11 - 3</t>
        </is>
      </c>
      <c r="F802" s="34" t="n">
        <v>45919</v>
      </c>
      <c r="G802" s="54">
        <f>IF(MID(BD[[#This Row],[Suc - Tipo - Nro]],8,2)="11",LEFT(BD[[#This Row],[REGIMEN]], 1) &amp; LEFT(RIGHT(BD[[#This Row],[REGIMEN]], LEN(BD[[#This Row],[REGIMEN]]) - FIND(" ", BD[[#This Row],[REGIMEN]])), 1),"")</f>
        <v/>
      </c>
      <c r="H802" s="54">
        <f>IF(MID(BD[[#This Row],[Suc - Tipo - Nro]],8,2)="11",TRIM(RIGHT(SUBSTITUTE(BD[[#This Row],[Glosa / Proveedor]]," ",REPT(" ",LEN(BD[[#This Row],[Glosa / Proveedor]]))),LEN(BD[[#This Row],[Glosa / Proveedor]])*2)),"")</f>
        <v/>
      </c>
      <c r="I802" s="33" t="inlineStr">
        <is>
          <t>Generacion de Planilla Normal OBRERO ESTABLE</t>
        </is>
      </c>
      <c r="J802" s="35" t="n">
        <v>90</v>
      </c>
      <c r="K802" s="36">
        <f>IF('BD6'!J802=90,"AGUA",IF('BD6'!J802=91,"ALCANTARILLADO",IF('BD6'!J802=93,"ALCANTARILLADO",IF('BD6'!J802=95,"ADMIN",IF('BD6'!J802=96,"COMERCIAL","G_Finan")))))</f>
        <v/>
      </c>
      <c r="L802" s="40" t="n">
        <v>252</v>
      </c>
      <c r="M802" s="37" t="n"/>
      <c r="N802" s="51" t="n"/>
      <c r="O802" s="51" t="n"/>
    </row>
    <row r="803">
      <c r="A803" s="42">
        <f>IFERROR(VLOOKUP(BD[[#This Row],[BK]],DICT[[EEFF]:[Ppto]],2,FALSE),"No Encontrado")</f>
        <v/>
      </c>
      <c r="B803">
        <f>MID(BD[[#This Row],[SUC]],2,1)&amp;"-"&amp;BD[[#This Row],[CC]]&amp;"-"&amp;BD[[#This Row],[REGI_RES]]&amp;"-"&amp;MID(BD[[#This Row],[CTA]],1,9)</f>
        <v/>
      </c>
      <c r="C803" t="inlineStr">
        <is>
          <t>622100002 - ASIGNACION RIESGO DE TRABAJO(AGUA SERV.)</t>
        </is>
      </c>
      <c r="D803">
        <f>TRIM(MID('BD6'!E803,3,2))</f>
        <v/>
      </c>
      <c r="E803" s="33" t="inlineStr">
        <is>
          <t xml:space="preserve">  08 - 11 - 3</t>
        </is>
      </c>
      <c r="F803" s="32" t="n">
        <v>45919</v>
      </c>
      <c r="G803">
        <f>IF(MID(BD[[#This Row],[Suc - Tipo - Nro]],8,2)="11",LEFT(BD[[#This Row],[REGIMEN]], 1) &amp; LEFT(RIGHT(BD[[#This Row],[REGIMEN]], LEN(BD[[#This Row],[REGIMEN]]) - FIND(" ", BD[[#This Row],[REGIMEN]])), 1),"")</f>
        <v/>
      </c>
      <c r="H803">
        <f>IF(MID(BD[[#This Row],[Suc - Tipo - Nro]],8,2)="11",TRIM(RIGHT(SUBSTITUTE(BD[[#This Row],[Glosa / Proveedor]]," ",REPT(" ",LEN(BD[[#This Row],[Glosa / Proveedor]]))),LEN(BD[[#This Row],[Glosa / Proveedor]])*2)),"")</f>
        <v/>
      </c>
      <c r="I803" s="31" t="inlineStr">
        <is>
          <t>Generacion de Planilla Normal OBRERO ESTABLE</t>
        </is>
      </c>
      <c r="J803" s="38" t="n">
        <v>90</v>
      </c>
      <c r="K803" s="22">
        <f>IF('BD6'!J803=90,"AGUA",IF('BD6'!J803=91,"ALCANTARILLADO",IF('BD6'!J803=93,"ALCANTARILLADO",IF('BD6'!J803=95,"ADMIN",IF('BD6'!J803=96,"COMERCIAL","G_Finan")))))</f>
        <v/>
      </c>
      <c r="L803" s="49" t="n">
        <v>350</v>
      </c>
      <c r="M803" s="37" t="n"/>
      <c r="N803" s="51" t="n"/>
      <c r="O803" s="51" t="n"/>
    </row>
    <row r="804">
      <c r="A804" s="10">
        <f>IFERROR(VLOOKUP(BD[[#This Row],[BK]],DICT[[EEFF]:[Ppto]],2,FALSE),"No Encontrado")</f>
        <v/>
      </c>
      <c r="B804" s="54">
        <f>MID(BD[[#This Row],[SUC]],2,1)&amp;"-"&amp;BD[[#This Row],[CC]]&amp;"-"&amp;BD[[#This Row],[REGI_RES]]&amp;"-"&amp;MID(BD[[#This Row],[CTA]],1,9)</f>
        <v/>
      </c>
      <c r="C804" t="inlineStr">
        <is>
          <t>622100002 - ASIGNACION RIESGO DE TRABAJO(AGUA SERV.)</t>
        </is>
      </c>
      <c r="D804" s="54">
        <f>TRIM(MID('BD6'!E804,3,2))</f>
        <v/>
      </c>
      <c r="E804" s="33" t="inlineStr">
        <is>
          <t xml:space="preserve">  08 - 11 - 4</t>
        </is>
      </c>
      <c r="F804" s="34" t="n">
        <v>45919</v>
      </c>
      <c r="G804" s="54">
        <f>IF(MID(BD[[#This Row],[Suc - Tipo - Nro]],8,2)="11",LEFT(BD[[#This Row],[REGIMEN]], 1) &amp; LEFT(RIGHT(BD[[#This Row],[REGIMEN]], LEN(BD[[#This Row],[REGIMEN]]) - FIND(" ", BD[[#This Row],[REGIMEN]])), 1),"")</f>
        <v/>
      </c>
      <c r="H804" s="54">
        <f>IF(MID(BD[[#This Row],[Suc - Tipo - Nro]],8,2)="11",TRIM(RIGHT(SUBSTITUTE(BD[[#This Row],[Glosa / Proveedor]]," ",REPT(" ",LEN(BD[[#This Row],[Glosa / Proveedor]]))),LEN(BD[[#This Row],[Glosa / Proveedor]])*2)),"")</f>
        <v/>
      </c>
      <c r="I804" s="33" t="inlineStr">
        <is>
          <t>Generacion de Planilla Vacaciones OBRERO ESTABLE</t>
        </is>
      </c>
      <c r="J804" s="35" t="n">
        <v>90</v>
      </c>
      <c r="K804" s="36">
        <f>IF('BD6'!J804=90,"AGUA",IF('BD6'!J804=91,"ALCANTARILLADO",IF('BD6'!J804=93,"ALCANTARILLADO",IF('BD6'!J804=95,"ADMIN",IF('BD6'!J804=96,"COMERCIAL","G_Finan")))))</f>
        <v/>
      </c>
      <c r="L804" s="40" t="n">
        <v>126</v>
      </c>
      <c r="M804" s="37" t="n"/>
      <c r="N804" s="51" t="n"/>
      <c r="O804" s="51" t="n"/>
    </row>
    <row r="805">
      <c r="A805" s="10">
        <f>IFERROR(VLOOKUP(BD[[#This Row],[BK]],DICT[[EEFF]:[Ppto]],2,FALSE),"No Encontrado")</f>
        <v/>
      </c>
      <c r="B805" s="54">
        <f>MID(BD[[#This Row],[SUC]],2,1)&amp;"-"&amp;BD[[#This Row],[CC]]&amp;"-"&amp;BD[[#This Row],[REGI_RES]]&amp;"-"&amp;MID(BD[[#This Row],[CTA]],1,9)</f>
        <v/>
      </c>
      <c r="C805" t="inlineStr">
        <is>
          <t>622100002 - ASIGNACION RIESGO DE TRABAJO(AGUA SERV.)</t>
        </is>
      </c>
      <c r="D805" s="54">
        <f>TRIM(MID('BD6'!E805,3,2))</f>
        <v/>
      </c>
      <c r="E805" s="33" t="inlineStr">
        <is>
          <t xml:space="preserve">  09 - 11 - 3</t>
        </is>
      </c>
      <c r="F805" s="34" t="n">
        <v>45919</v>
      </c>
      <c r="G805" s="54">
        <f>IF(MID(BD[[#This Row],[Suc - Tipo - Nro]],8,2)="11",LEFT(BD[[#This Row],[REGIMEN]], 1) &amp; LEFT(RIGHT(BD[[#This Row],[REGIMEN]], LEN(BD[[#This Row],[REGIMEN]]) - FIND(" ", BD[[#This Row],[REGIMEN]])), 1),"")</f>
        <v/>
      </c>
      <c r="H805" s="54">
        <f>IF(MID(BD[[#This Row],[Suc - Tipo - Nro]],8,2)="11",TRIM(RIGHT(SUBSTITUTE(BD[[#This Row],[Glosa / Proveedor]]," ",REPT(" ",LEN(BD[[#This Row],[Glosa / Proveedor]]))),LEN(BD[[#This Row],[Glosa / Proveedor]])*2)),"")</f>
        <v/>
      </c>
      <c r="I805" s="33" t="inlineStr">
        <is>
          <t>Generacion de Planilla Normal OBRERO ESTABLE</t>
        </is>
      </c>
      <c r="J805" s="35" t="n">
        <v>91</v>
      </c>
      <c r="K805" s="36">
        <f>IF('BD6'!J805=90,"AGUA",IF('BD6'!J805=91,"ALCANTARILLADO",IF('BD6'!J805=93,"ALCANTARILLADO",IF('BD6'!J805=95,"ADMIN",IF('BD6'!J805=96,"COMERCIAL","G_Finan")))))</f>
        <v/>
      </c>
      <c r="L805" s="40" t="n">
        <v>406</v>
      </c>
      <c r="M805" s="37" t="n"/>
      <c r="N805" s="51" t="n"/>
      <c r="O805" s="51" t="n"/>
    </row>
    <row r="806">
      <c r="A806">
        <f>IFERROR(VLOOKUP(BD[[#This Row],[BK]],DICT[[EEFF]:[Ppto]],2,FALSE),"No Encontrado")</f>
        <v/>
      </c>
      <c r="B806">
        <f>MID(BD[[#This Row],[SUC]],2,1)&amp;"-"&amp;BD[[#This Row],[CC]]&amp;"-"&amp;BD[[#This Row],[REGI_RES]]&amp;"-"&amp;MID(BD[[#This Row],[CTA]],1,9)</f>
        <v/>
      </c>
      <c r="C806" t="inlineStr">
        <is>
          <t>622100002 - ASIGNACION RIESGO DE TRABAJO(AGUA SERV.)</t>
        </is>
      </c>
      <c r="D806">
        <f>TRIM(MID('BD6'!E806,3,2))</f>
        <v/>
      </c>
      <c r="E806" s="33" t="inlineStr">
        <is>
          <t xml:space="preserve">  09 - 11 - 4</t>
        </is>
      </c>
      <c r="F806" s="32" t="n">
        <v>45919</v>
      </c>
      <c r="G806">
        <f>IF(MID(BD[[#This Row],[Suc - Tipo - Nro]],8,2)="11",LEFT(BD[[#This Row],[REGIMEN]], 1) &amp; LEFT(RIGHT(BD[[#This Row],[REGIMEN]], LEN(BD[[#This Row],[REGIMEN]]) - FIND(" ", BD[[#This Row],[REGIMEN]])), 1),"")</f>
        <v/>
      </c>
      <c r="H806">
        <f>IF(MID(BD[[#This Row],[Suc - Tipo - Nro]],8,2)="11",TRIM(RIGHT(SUBSTITUTE(BD[[#This Row],[Glosa / Proveedor]]," ",REPT(" ",LEN(BD[[#This Row],[Glosa / Proveedor]]))),LEN(BD[[#This Row],[Glosa / Proveedor]])*2)),"")</f>
        <v/>
      </c>
      <c r="I806" s="31" t="inlineStr">
        <is>
          <t>Generacion de Planilla Vacaciones OBRERO ESTABLE</t>
        </is>
      </c>
      <c r="J806" s="38" t="n">
        <v>91</v>
      </c>
      <c r="K806" s="22">
        <f>IF('BD6'!J806=90,"AGUA",IF('BD6'!J806=91,"ALCANTARILLADO",IF('BD6'!J806=93,"ALCANTARILLADO",IF('BD6'!J806=95,"ADMIN",IF('BD6'!J806=96,"COMERCIAL","G_Finan")))))</f>
        <v/>
      </c>
      <c r="L806" s="49" t="n">
        <v>140</v>
      </c>
      <c r="M806" s="37" t="n"/>
      <c r="N806" s="51" t="n"/>
      <c r="O806" s="51" t="n"/>
    </row>
    <row r="807">
      <c r="A807" s="10">
        <f>IFERROR(VLOOKUP(BD[[#This Row],[BK]],DICT[[EEFF]:[Ppto]],2,FALSE),"No Encontrado")</f>
        <v/>
      </c>
      <c r="B807" s="54">
        <f>MID(BD[[#This Row],[SUC]],2,1)&amp;"-"&amp;BD[[#This Row],[CC]]&amp;"-"&amp;BD[[#This Row],[REGI_RES]]&amp;"-"&amp;MID(BD[[#This Row],[CTA]],1,9)</f>
        <v/>
      </c>
      <c r="C807" t="inlineStr">
        <is>
          <t>622100003 - ASIGNACION RIESGO DE CAJA Y VALORES</t>
        </is>
      </c>
      <c r="D807" s="54">
        <f>TRIM(MID('BD6'!E807,3,2))</f>
        <v/>
      </c>
      <c r="E807" s="33" t="inlineStr">
        <is>
          <t xml:space="preserve">  01 - 11 - 1</t>
        </is>
      </c>
      <c r="F807" s="34" t="n">
        <v>45919</v>
      </c>
      <c r="G807" s="54">
        <f>IF(MID(BD[[#This Row],[Suc - Tipo - Nro]],8,2)="11",LEFT(BD[[#This Row],[REGIMEN]], 1) &amp; LEFT(RIGHT(BD[[#This Row],[REGIMEN]], LEN(BD[[#This Row],[REGIMEN]]) - FIND(" ", BD[[#This Row],[REGIMEN]])), 1),"")</f>
        <v/>
      </c>
      <c r="H807" s="54">
        <f>IF(MID(BD[[#This Row],[Suc - Tipo - Nro]],8,2)="11",TRIM(RIGHT(SUBSTITUTE(BD[[#This Row],[Glosa / Proveedor]]," ",REPT(" ",LEN(BD[[#This Row],[Glosa / Proveedor]]))),LEN(BD[[#This Row],[Glosa / Proveedor]])*2)),"")</f>
        <v/>
      </c>
      <c r="I807" s="33" t="inlineStr">
        <is>
          <t>Generacion de Planilla Normal EMPLEADO ESTABLE</t>
        </is>
      </c>
      <c r="J807" s="35" t="n">
        <v>95</v>
      </c>
      <c r="K807" s="36">
        <f>IF('BD6'!J807=90,"AGUA",IF('BD6'!J807=91,"ALCANTARILLADO",IF('BD6'!J807=93,"ALCANTARILLADO",IF('BD6'!J807=95,"ADMIN",IF('BD6'!J807=96,"COMERCIAL","G_Finan")))))</f>
        <v/>
      </c>
      <c r="L807" s="40" t="n">
        <v>40</v>
      </c>
      <c r="M807" s="37" t="n"/>
      <c r="N807" s="51" t="n"/>
      <c r="O807" s="51" t="n"/>
    </row>
    <row r="808">
      <c r="A808" s="42">
        <f>IFERROR(VLOOKUP(BD[[#This Row],[BK]],DICT[[EEFF]:[Ppto]],2,FALSE),"No Encontrado")</f>
        <v/>
      </c>
      <c r="B808">
        <f>MID(BD[[#This Row],[SUC]],2,1)&amp;"-"&amp;BD[[#This Row],[CC]]&amp;"-"&amp;BD[[#This Row],[REGI_RES]]&amp;"-"&amp;MID(BD[[#This Row],[CTA]],1,9)</f>
        <v/>
      </c>
      <c r="C808" t="inlineStr">
        <is>
          <t>622100003 - ASIGNACION RIESGO DE CAJA Y VALORES</t>
        </is>
      </c>
      <c r="D808">
        <f>TRIM(MID('BD6'!E808,3,2))</f>
        <v/>
      </c>
      <c r="E808" s="33" t="inlineStr">
        <is>
          <t xml:space="preserve">  05 - 11 - 1</t>
        </is>
      </c>
      <c r="F808" s="32" t="n">
        <v>45919</v>
      </c>
      <c r="G808">
        <f>IF(MID(BD[[#This Row],[Suc - Tipo - Nro]],8,2)="11",LEFT(BD[[#This Row],[REGIMEN]], 1) &amp; LEFT(RIGHT(BD[[#This Row],[REGIMEN]], LEN(BD[[#This Row],[REGIMEN]]) - FIND(" ", BD[[#This Row],[REGIMEN]])), 1),"")</f>
        <v/>
      </c>
      <c r="H808">
        <f>IF(MID(BD[[#This Row],[Suc - Tipo - Nro]],8,2)="11",TRIM(RIGHT(SUBSTITUTE(BD[[#This Row],[Glosa / Proveedor]]," ",REPT(" ",LEN(BD[[#This Row],[Glosa / Proveedor]]))),LEN(BD[[#This Row],[Glosa / Proveedor]])*2)),"")</f>
        <v/>
      </c>
      <c r="I808" s="31" t="inlineStr">
        <is>
          <t>Generacion de Planilla Normal EMPLEADO ESTABLE</t>
        </is>
      </c>
      <c r="J808" s="38" t="n">
        <v>96</v>
      </c>
      <c r="K808" s="22">
        <f>IF('BD6'!J808=90,"AGUA",IF('BD6'!J808=91,"ALCANTARILLADO",IF('BD6'!J808=93,"ALCANTARILLADO",IF('BD6'!J808=95,"ADMIN",IF('BD6'!J808=96,"COMERCIAL","G_Finan")))))</f>
        <v/>
      </c>
      <c r="L808" s="49" t="n">
        <v>40</v>
      </c>
      <c r="M808" s="37" t="n"/>
      <c r="N808" s="51" t="n"/>
      <c r="O808" s="51" t="n"/>
    </row>
    <row r="809">
      <c r="A809" s="42">
        <f>IFERROR(VLOOKUP(BD[[#This Row],[BK]],DICT[[EEFF]:[Ppto]],2,FALSE),"No Encontrado")</f>
        <v/>
      </c>
      <c r="B809">
        <f>MID(BD[[#This Row],[SUC]],2,1)&amp;"-"&amp;BD[[#This Row],[CC]]&amp;"-"&amp;BD[[#This Row],[REGI_RES]]&amp;"-"&amp;MID(BD[[#This Row],[CTA]],1,9)</f>
        <v/>
      </c>
      <c r="C809" t="inlineStr">
        <is>
          <t>622100003 - ASIGNACION RIESGO DE CAJA Y VALORES</t>
        </is>
      </c>
      <c r="D809">
        <f>TRIM(MID('BD6'!E809,3,2))</f>
        <v/>
      </c>
      <c r="E809" s="33" t="inlineStr">
        <is>
          <t xml:space="preserve">  06 - 11 - 1</t>
        </is>
      </c>
      <c r="F809" s="32" t="n">
        <v>45919</v>
      </c>
      <c r="G809">
        <f>IF(MID(BD[[#This Row],[Suc - Tipo - Nro]],8,2)="11",LEFT(BD[[#This Row],[REGIMEN]], 1) &amp; LEFT(RIGHT(BD[[#This Row],[REGIMEN]], LEN(BD[[#This Row],[REGIMEN]]) - FIND(" ", BD[[#This Row],[REGIMEN]])), 1),"")</f>
        <v/>
      </c>
      <c r="H809">
        <f>IF(MID(BD[[#This Row],[Suc - Tipo - Nro]],8,2)="11",TRIM(RIGHT(SUBSTITUTE(BD[[#This Row],[Glosa / Proveedor]]," ",REPT(" ",LEN(BD[[#This Row],[Glosa / Proveedor]]))),LEN(BD[[#This Row],[Glosa / Proveedor]])*2)),"")</f>
        <v/>
      </c>
      <c r="I809" s="31" t="inlineStr">
        <is>
          <t>Generacion de Planilla Normal EMPLEADO ESTABLE</t>
        </is>
      </c>
      <c r="J809" s="38" t="n">
        <v>96</v>
      </c>
      <c r="K809" s="22">
        <f>IF('BD6'!J809=90,"AGUA",IF('BD6'!J809=91,"ALCANTARILLADO",IF('BD6'!J809=93,"ALCANTARILLADO",IF('BD6'!J809=95,"ADMIN",IF('BD6'!J809=96,"COMERCIAL","G_Finan")))))</f>
        <v/>
      </c>
      <c r="L809" s="49" t="n">
        <v>40</v>
      </c>
      <c r="M809" s="37" t="n"/>
      <c r="N809" s="51" t="n"/>
      <c r="O809" s="51" t="n"/>
    </row>
    <row r="810">
      <c r="A810">
        <f>IFERROR(VLOOKUP(BD[[#This Row],[BK]],DICT[[EEFF]:[Ppto]],2,FALSE),"No Encontrado")</f>
        <v/>
      </c>
      <c r="B810">
        <f>MID(BD[[#This Row],[SUC]],2,1)&amp;"-"&amp;BD[[#This Row],[CC]]&amp;"-"&amp;BD[[#This Row],[REGI_RES]]&amp;"-"&amp;MID(BD[[#This Row],[CTA]],1,9)</f>
        <v/>
      </c>
      <c r="C810" t="inlineStr">
        <is>
          <t>622100003 - ASIGNACION RIESGO DE CAJA Y VALORES</t>
        </is>
      </c>
      <c r="D810">
        <f>TRIM(MID('BD6'!E810,3,2))</f>
        <v/>
      </c>
      <c r="E810" s="33" t="inlineStr">
        <is>
          <t xml:space="preserve">  09 - 11 - 2</t>
        </is>
      </c>
      <c r="F810" s="32" t="n">
        <v>45919</v>
      </c>
      <c r="G810">
        <f>IF(MID(BD[[#This Row],[Suc - Tipo - Nro]],8,2)="11",LEFT(BD[[#This Row],[REGIMEN]], 1) &amp; LEFT(RIGHT(BD[[#This Row],[REGIMEN]], LEN(BD[[#This Row],[REGIMEN]]) - FIND(" ", BD[[#This Row],[REGIMEN]])), 1),"")</f>
        <v/>
      </c>
      <c r="H810">
        <f>IF(MID(BD[[#This Row],[Suc - Tipo - Nro]],8,2)="11",TRIM(RIGHT(SUBSTITUTE(BD[[#This Row],[Glosa / Proveedor]]," ",REPT(" ",LEN(BD[[#This Row],[Glosa / Proveedor]]))),LEN(BD[[#This Row],[Glosa / Proveedor]])*2)),"")</f>
        <v/>
      </c>
      <c r="I810" s="31" t="inlineStr">
        <is>
          <t>Generacion de Planilla Normal EMPLEADO ESTABLE</t>
        </is>
      </c>
      <c r="J810" s="38" t="n">
        <v>96</v>
      </c>
      <c r="K810" s="22">
        <f>IF('BD6'!J810=90,"AGUA",IF('BD6'!J810=91,"ALCANTARILLADO",IF('BD6'!J810=93,"ALCANTARILLADO",IF('BD6'!J810=95,"ADMIN",IF('BD6'!J810=96,"COMERCIAL","G_Finan")))))</f>
        <v/>
      </c>
      <c r="L810" s="49" t="n">
        <v>40</v>
      </c>
      <c r="M810" s="37" t="n"/>
      <c r="N810" s="51" t="n"/>
      <c r="O810" s="51" t="n"/>
    </row>
    <row r="811">
      <c r="A811" s="10">
        <f>IFERROR(VLOOKUP(BD[[#This Row],[BK]],DICT[[EEFF]:[Ppto]],2,FALSE),"No Encontrado")</f>
        <v/>
      </c>
      <c r="B811" s="54">
        <f>MID(BD[[#This Row],[SUC]],2,1)&amp;"-"&amp;BD[[#This Row],[CC]]&amp;"-"&amp;BD[[#This Row],[REGI_RES]]&amp;"-"&amp;MID(BD[[#This Row],[CTA]],1,9)</f>
        <v/>
      </c>
      <c r="C811" t="inlineStr">
        <is>
          <t>622100005 - ASIGNACION FAMILIAR</t>
        </is>
      </c>
      <c r="D811" s="54">
        <f>TRIM(MID('BD6'!E811,3,2))</f>
        <v/>
      </c>
      <c r="E811" s="33" t="inlineStr">
        <is>
          <t xml:space="preserve">  01 - 11 - 1</t>
        </is>
      </c>
      <c r="F811" s="34" t="n">
        <v>45919</v>
      </c>
      <c r="G811" s="54">
        <f>IF(MID(BD[[#This Row],[Suc - Tipo - Nro]],8,2)="11",LEFT(BD[[#This Row],[REGIMEN]], 1) &amp; LEFT(RIGHT(BD[[#This Row],[REGIMEN]], LEN(BD[[#This Row],[REGIMEN]]) - FIND(" ", BD[[#This Row],[REGIMEN]])), 1),"")</f>
        <v/>
      </c>
      <c r="H811" s="54">
        <f>IF(MID(BD[[#This Row],[Suc - Tipo - Nro]],8,2)="11",TRIM(RIGHT(SUBSTITUTE(BD[[#This Row],[Glosa / Proveedor]]," ",REPT(" ",LEN(BD[[#This Row],[Glosa / Proveedor]]))),LEN(BD[[#This Row],[Glosa / Proveedor]])*2)),"")</f>
        <v/>
      </c>
      <c r="I811" s="33" t="inlineStr">
        <is>
          <t>Generacion de Planilla Normal EMPLEADO ESTABLE</t>
        </is>
      </c>
      <c r="J811" s="35" t="n">
        <v>90</v>
      </c>
      <c r="K811" s="36">
        <f>IF('BD6'!J811=90,"AGUA",IF('BD6'!J811=91,"ALCANTARILLADO",IF('BD6'!J811=93,"ALCANTARILLADO",IF('BD6'!J811=95,"ADMIN",IF('BD6'!J811=96,"COMERCIAL","G_Finan")))))</f>
        <v/>
      </c>
      <c r="L811" s="40" t="n">
        <v>113</v>
      </c>
      <c r="M811" s="37" t="n"/>
      <c r="N811" s="51" t="n"/>
      <c r="O811" s="51" t="n"/>
    </row>
    <row r="812">
      <c r="A812" s="42">
        <f>IFERROR(VLOOKUP(BD[[#This Row],[BK]],DICT[[EEFF]:[Ppto]],2,FALSE),"No Encontrado")</f>
        <v/>
      </c>
      <c r="B812">
        <f>MID(BD[[#This Row],[SUC]],2,1)&amp;"-"&amp;BD[[#This Row],[CC]]&amp;"-"&amp;BD[[#This Row],[REGI_RES]]&amp;"-"&amp;MID(BD[[#This Row],[CTA]],1,9)</f>
        <v/>
      </c>
      <c r="C812" t="inlineStr">
        <is>
          <t>622100005 - ASIGNACION FAMILIAR</t>
        </is>
      </c>
      <c r="D812">
        <f>TRIM(MID('BD6'!E812,3,2))</f>
        <v/>
      </c>
      <c r="E812" s="33" t="inlineStr">
        <is>
          <t xml:space="preserve">  01 - 11 - 1</t>
        </is>
      </c>
      <c r="F812" s="32" t="n">
        <v>45919</v>
      </c>
      <c r="G812">
        <f>IF(MID(BD[[#This Row],[Suc - Tipo - Nro]],8,2)="11",LEFT(BD[[#This Row],[REGIMEN]], 1) &amp; LEFT(RIGHT(BD[[#This Row],[REGIMEN]], LEN(BD[[#This Row],[REGIMEN]]) - FIND(" ", BD[[#This Row],[REGIMEN]])), 1),"")</f>
        <v/>
      </c>
      <c r="H812">
        <f>IF(MID(BD[[#This Row],[Suc - Tipo - Nro]],8,2)="11",TRIM(RIGHT(SUBSTITUTE(BD[[#This Row],[Glosa / Proveedor]]," ",REPT(" ",LEN(BD[[#This Row],[Glosa / Proveedor]]))),LEN(BD[[#This Row],[Glosa / Proveedor]])*2)),"")</f>
        <v/>
      </c>
      <c r="I812" s="31" t="inlineStr">
        <is>
          <t>Generacion de Planilla Normal EMPLEADO ESTABLE</t>
        </is>
      </c>
      <c r="J812" s="38" t="n">
        <v>90</v>
      </c>
      <c r="K812" s="22">
        <f>IF('BD6'!J812=90,"AGUA",IF('BD6'!J812=91,"ALCANTARILLADO",IF('BD6'!J812=93,"ALCANTARILLADO",IF('BD6'!J812=95,"ADMIN",IF('BD6'!J812=96,"COMERCIAL","G_Finan")))))</f>
        <v/>
      </c>
      <c r="L812" s="49" t="n">
        <v>339</v>
      </c>
      <c r="M812" s="37" t="n"/>
      <c r="N812" s="51" t="n"/>
      <c r="O812" s="51" t="n"/>
    </row>
    <row r="813">
      <c r="A813" s="42">
        <f>IFERROR(VLOOKUP(BD[[#This Row],[BK]],DICT[[EEFF]:[Ppto]],2,FALSE),"No Encontrado")</f>
        <v/>
      </c>
      <c r="B813">
        <f>MID(BD[[#This Row],[SUC]],2,1)&amp;"-"&amp;BD[[#This Row],[CC]]&amp;"-"&amp;BD[[#This Row],[REGI_RES]]&amp;"-"&amp;MID(BD[[#This Row],[CTA]],1,9)</f>
        <v/>
      </c>
      <c r="C813" t="inlineStr">
        <is>
          <t>622100005 - ASIGNACION FAMILIAR</t>
        </is>
      </c>
      <c r="D813">
        <f>TRIM(MID('BD6'!E813,3,2))</f>
        <v/>
      </c>
      <c r="E813" s="33" t="inlineStr">
        <is>
          <t xml:space="preserve">  01 - 11 - 1</t>
        </is>
      </c>
      <c r="F813" s="32" t="n">
        <v>45919</v>
      </c>
      <c r="G813">
        <f>IF(MID(BD[[#This Row],[Suc - Tipo - Nro]],8,2)="11",LEFT(BD[[#This Row],[REGIMEN]], 1) &amp; LEFT(RIGHT(BD[[#This Row],[REGIMEN]], LEN(BD[[#This Row],[REGIMEN]]) - FIND(" ", BD[[#This Row],[REGIMEN]])), 1),"")</f>
        <v/>
      </c>
      <c r="H813">
        <f>IF(MID(BD[[#This Row],[Suc - Tipo - Nro]],8,2)="11",TRIM(RIGHT(SUBSTITUTE(BD[[#This Row],[Glosa / Proveedor]]," ",REPT(" ",LEN(BD[[#This Row],[Glosa / Proveedor]]))),LEN(BD[[#This Row],[Glosa / Proveedor]])*2)),"")</f>
        <v/>
      </c>
      <c r="I813" s="31" t="inlineStr">
        <is>
          <t>Generacion de Planilla Normal EMPLEADO ESTABLE</t>
        </is>
      </c>
      <c r="J813" s="38" t="n">
        <v>90</v>
      </c>
      <c r="K813" s="22">
        <f>IF('BD6'!J813=90,"AGUA",IF('BD6'!J813=91,"ALCANTARILLADO",IF('BD6'!J813=93,"ALCANTARILLADO",IF('BD6'!J813=95,"ADMIN",IF('BD6'!J813=96,"COMERCIAL","G_Finan")))))</f>
        <v/>
      </c>
      <c r="L813" s="49" t="n">
        <v>226</v>
      </c>
      <c r="M813" s="37" t="n"/>
      <c r="N813" s="51" t="n"/>
      <c r="O813" s="51" t="n"/>
    </row>
    <row r="814">
      <c r="A814" s="10">
        <f>IFERROR(VLOOKUP(BD[[#This Row],[BK]],DICT[[EEFF]:[Ppto]],2,FALSE),"No Encontrado")</f>
        <v/>
      </c>
      <c r="B814" s="54">
        <f>MID(BD[[#This Row],[SUC]],2,1)&amp;"-"&amp;BD[[#This Row],[CC]]&amp;"-"&amp;BD[[#This Row],[REGI_RES]]&amp;"-"&amp;MID(BD[[#This Row],[CTA]],1,9)</f>
        <v/>
      </c>
      <c r="C814" t="inlineStr">
        <is>
          <t>622100005 - ASIGNACION FAMILIAR</t>
        </is>
      </c>
      <c r="D814" s="54">
        <f>TRIM(MID('BD6'!E814,3,2))</f>
        <v/>
      </c>
      <c r="E814" s="33" t="inlineStr">
        <is>
          <t xml:space="preserve">  01 - 11 - 1</t>
        </is>
      </c>
      <c r="F814" s="34" t="n">
        <v>45919</v>
      </c>
      <c r="G814" s="54">
        <f>IF(MID(BD[[#This Row],[Suc - Tipo - Nro]],8,2)="11",LEFT(BD[[#This Row],[REGIMEN]], 1) &amp; LEFT(RIGHT(BD[[#This Row],[REGIMEN]], LEN(BD[[#This Row],[REGIMEN]]) - FIND(" ", BD[[#This Row],[REGIMEN]])), 1),"")</f>
        <v/>
      </c>
      <c r="H814" s="54">
        <f>IF(MID(BD[[#This Row],[Suc - Tipo - Nro]],8,2)="11",TRIM(RIGHT(SUBSTITUTE(BD[[#This Row],[Glosa / Proveedor]]," ",REPT(" ",LEN(BD[[#This Row],[Glosa / Proveedor]]))),LEN(BD[[#This Row],[Glosa / Proveedor]])*2)),"")</f>
        <v/>
      </c>
      <c r="I814" s="33" t="inlineStr">
        <is>
          <t>Generacion de Planilla Normal EMPLEADO ESTABLE</t>
        </is>
      </c>
      <c r="J814" s="35" t="n">
        <v>95</v>
      </c>
      <c r="K814" s="36">
        <f>IF('BD6'!J814=90,"AGUA",IF('BD6'!J814=91,"ALCANTARILLADO",IF('BD6'!J814=93,"ALCANTARILLADO",IF('BD6'!J814=95,"ADMIN",IF('BD6'!J814=96,"COMERCIAL","G_Finan")))))</f>
        <v/>
      </c>
      <c r="L814" s="40" t="n">
        <v>113</v>
      </c>
      <c r="M814" s="37" t="n"/>
      <c r="N814" s="51" t="n"/>
      <c r="O814" s="51" t="n"/>
    </row>
    <row r="815">
      <c r="A815" s="42">
        <f>IFERROR(VLOOKUP(BD[[#This Row],[BK]],DICT[[EEFF]:[Ppto]],2,FALSE),"No Encontrado")</f>
        <v/>
      </c>
      <c r="B815">
        <f>MID(BD[[#This Row],[SUC]],2,1)&amp;"-"&amp;BD[[#This Row],[CC]]&amp;"-"&amp;BD[[#This Row],[REGI_RES]]&amp;"-"&amp;MID(BD[[#This Row],[CTA]],1,9)</f>
        <v/>
      </c>
      <c r="C815" t="inlineStr">
        <is>
          <t>622100005 - ASIGNACION FAMILIAR</t>
        </is>
      </c>
      <c r="D815">
        <f>TRIM(MID('BD6'!E815,3,2))</f>
        <v/>
      </c>
      <c r="E815" s="33" t="inlineStr">
        <is>
          <t xml:space="preserve">  01 - 11 - 1</t>
        </is>
      </c>
      <c r="F815" s="32" t="n">
        <v>45919</v>
      </c>
      <c r="G815">
        <f>IF(MID(BD[[#This Row],[Suc - Tipo - Nro]],8,2)="11",LEFT(BD[[#This Row],[REGIMEN]], 1) &amp; LEFT(RIGHT(BD[[#This Row],[REGIMEN]], LEN(BD[[#This Row],[REGIMEN]]) - FIND(" ", BD[[#This Row],[REGIMEN]])), 1),"")</f>
        <v/>
      </c>
      <c r="H815">
        <f>IF(MID(BD[[#This Row],[Suc - Tipo - Nro]],8,2)="11",TRIM(RIGHT(SUBSTITUTE(BD[[#This Row],[Glosa / Proveedor]]," ",REPT(" ",LEN(BD[[#This Row],[Glosa / Proveedor]]))),LEN(BD[[#This Row],[Glosa / Proveedor]])*2)),"")</f>
        <v/>
      </c>
      <c r="I815" s="31" t="inlineStr">
        <is>
          <t>Generacion de Planilla Normal EMPLEADO ESTABLE</t>
        </is>
      </c>
      <c r="J815" s="38" t="n">
        <v>90</v>
      </c>
      <c r="K815" s="22">
        <f>IF('BD6'!J815=90,"AGUA",IF('BD6'!J815=91,"ALCANTARILLADO",IF('BD6'!J815=93,"ALCANTARILLADO",IF('BD6'!J815=95,"ADMIN",IF('BD6'!J815=96,"COMERCIAL","G_Finan")))))</f>
        <v/>
      </c>
      <c r="L815" s="49" t="n">
        <v>113</v>
      </c>
      <c r="M815" s="37" t="n"/>
      <c r="N815" s="51" t="n"/>
      <c r="O815" s="51" t="n"/>
    </row>
    <row r="816">
      <c r="A816" s="39">
        <f>IFERROR(VLOOKUP(BD[[#This Row],[BK]],DICT[[EEFF]:[Ppto]],2,FALSE),"No Encontrado")</f>
        <v/>
      </c>
      <c r="B816">
        <f>MID(BD[[#This Row],[SUC]],2,1)&amp;"-"&amp;BD[[#This Row],[CC]]&amp;"-"&amp;BD[[#This Row],[REGI_RES]]&amp;"-"&amp;MID(BD[[#This Row],[CTA]],1,9)</f>
        <v/>
      </c>
      <c r="C816" t="inlineStr">
        <is>
          <t>622100005 - ASIGNACION FAMILIAR</t>
        </is>
      </c>
      <c r="D816">
        <f>TRIM(MID('BD6'!E816,3,2))</f>
        <v/>
      </c>
      <c r="E816" s="33" t="inlineStr">
        <is>
          <t xml:space="preserve">  01 - 11 - 1</t>
        </is>
      </c>
      <c r="F816" s="34" t="n">
        <v>45919</v>
      </c>
      <c r="G816">
        <f>IF(MID(BD[[#This Row],[Suc - Tipo - Nro]],8,2)="11",LEFT(BD[[#This Row],[REGIMEN]], 1) &amp; LEFT(RIGHT(BD[[#This Row],[REGIMEN]], LEN(BD[[#This Row],[REGIMEN]]) - FIND(" ", BD[[#This Row],[REGIMEN]])), 1),"")</f>
        <v/>
      </c>
      <c r="H816">
        <f>IF(MID(BD[[#This Row],[Suc - Tipo - Nro]],8,2)="11",TRIM(RIGHT(SUBSTITUTE(BD[[#This Row],[Glosa / Proveedor]]," ",REPT(" ",LEN(BD[[#This Row],[Glosa / Proveedor]]))),LEN(BD[[#This Row],[Glosa / Proveedor]])*2)),"")</f>
        <v/>
      </c>
      <c r="I816" s="33" t="inlineStr">
        <is>
          <t>Generacion de Planilla Normal EMPLEADO ESTABLE</t>
        </is>
      </c>
      <c r="J816" s="35" t="n">
        <v>95</v>
      </c>
      <c r="K816" s="22">
        <f>IF('BD6'!J816=90,"AGUA",IF('BD6'!J816=91,"ALCANTARILLADO",IF('BD6'!J816=93,"ALCANTARILLADO",IF('BD6'!J816=95,"ADMIN",IF('BD6'!J816=96,"COMERCIAL","G_Finan")))))</f>
        <v/>
      </c>
      <c r="L816" s="49" t="n">
        <v>113</v>
      </c>
      <c r="M816" s="37" t="n"/>
      <c r="N816" s="51" t="n"/>
      <c r="O816" s="51" t="n"/>
    </row>
    <row r="817">
      <c r="A817" s="10">
        <f>IFERROR(VLOOKUP(BD[[#This Row],[BK]],DICT[[EEFF]:[Ppto]],2,FALSE),"No Encontrado")</f>
        <v/>
      </c>
      <c r="B817" s="54">
        <f>MID(BD[[#This Row],[SUC]],2,1)&amp;"-"&amp;BD[[#This Row],[CC]]&amp;"-"&amp;BD[[#This Row],[REGI_RES]]&amp;"-"&amp;MID(BD[[#This Row],[CTA]],1,9)</f>
        <v/>
      </c>
      <c r="C817" t="inlineStr">
        <is>
          <t>622100005 - ASIGNACION FAMILIAR</t>
        </is>
      </c>
      <c r="D817" s="54">
        <f>TRIM(MID('BD6'!E817,3,2))</f>
        <v/>
      </c>
      <c r="E817" s="33" t="inlineStr">
        <is>
          <t xml:space="preserve">  01 - 11 - 1</t>
        </is>
      </c>
      <c r="F817" s="34" t="n">
        <v>45919</v>
      </c>
      <c r="G817" s="54">
        <f>IF(MID(BD[[#This Row],[Suc - Tipo - Nro]],8,2)="11",LEFT(BD[[#This Row],[REGIMEN]], 1) &amp; LEFT(RIGHT(BD[[#This Row],[REGIMEN]], LEN(BD[[#This Row],[REGIMEN]]) - FIND(" ", BD[[#This Row],[REGIMEN]])), 1),"")</f>
        <v/>
      </c>
      <c r="H817" s="54">
        <f>IF(MID(BD[[#This Row],[Suc - Tipo - Nro]],8,2)="11",TRIM(RIGHT(SUBSTITUTE(BD[[#This Row],[Glosa / Proveedor]]," ",REPT(" ",LEN(BD[[#This Row],[Glosa / Proveedor]]))),LEN(BD[[#This Row],[Glosa / Proveedor]])*2)),"")</f>
        <v/>
      </c>
      <c r="I817" s="33" t="inlineStr">
        <is>
          <t>Generacion de Planilla Normal EMPLEADO ESTABLE</t>
        </is>
      </c>
      <c r="J817" s="35" t="n">
        <v>95</v>
      </c>
      <c r="K817" s="36">
        <f>IF('BD6'!J817=90,"AGUA",IF('BD6'!J817=91,"ALCANTARILLADO",IF('BD6'!J817=93,"ALCANTARILLADO",IF('BD6'!J817=95,"ADMIN",IF('BD6'!J817=96,"COMERCIAL","G_Finan")))))</f>
        <v/>
      </c>
      <c r="L817" s="40" t="n">
        <v>113</v>
      </c>
      <c r="M817" s="37" t="n"/>
      <c r="N817" s="51" t="n"/>
      <c r="O817" s="51" t="n"/>
    </row>
    <row r="818">
      <c r="A818" s="42">
        <f>IFERROR(VLOOKUP(BD[[#This Row],[BK]],DICT[[EEFF]:[Ppto]],2,FALSE),"No Encontrado")</f>
        <v/>
      </c>
      <c r="B818">
        <f>MID(BD[[#This Row],[SUC]],2,1)&amp;"-"&amp;BD[[#This Row],[CC]]&amp;"-"&amp;BD[[#This Row],[REGI_RES]]&amp;"-"&amp;MID(BD[[#This Row],[CTA]],1,9)</f>
        <v/>
      </c>
      <c r="C818" t="inlineStr">
        <is>
          <t>622100005 - ASIGNACION FAMILIAR</t>
        </is>
      </c>
      <c r="D818">
        <f>TRIM(MID('BD6'!E818,3,2))</f>
        <v/>
      </c>
      <c r="E818" s="33" t="inlineStr">
        <is>
          <t xml:space="preserve">  01 - 11 - 1</t>
        </is>
      </c>
      <c r="F818" s="32" t="n">
        <v>45919</v>
      </c>
      <c r="G818">
        <f>IF(MID(BD[[#This Row],[Suc - Tipo - Nro]],8,2)="11",LEFT(BD[[#This Row],[REGIMEN]], 1) &amp; LEFT(RIGHT(BD[[#This Row],[REGIMEN]], LEN(BD[[#This Row],[REGIMEN]]) - FIND(" ", BD[[#This Row],[REGIMEN]])), 1),"")</f>
        <v/>
      </c>
      <c r="H818">
        <f>IF(MID(BD[[#This Row],[Suc - Tipo - Nro]],8,2)="11",TRIM(RIGHT(SUBSTITUTE(BD[[#This Row],[Glosa / Proveedor]]," ",REPT(" ",LEN(BD[[#This Row],[Glosa / Proveedor]]))),LEN(BD[[#This Row],[Glosa / Proveedor]])*2)),"")</f>
        <v/>
      </c>
      <c r="I818" s="31" t="inlineStr">
        <is>
          <t>Generacion de Planilla Normal EMPLEADO ESTABLE</t>
        </is>
      </c>
      <c r="J818" s="38" t="n">
        <v>95</v>
      </c>
      <c r="K818" s="22">
        <f>IF('BD6'!J818=90,"AGUA",IF('BD6'!J818=91,"ALCANTARILLADO",IF('BD6'!J818=93,"ALCANTARILLADO",IF('BD6'!J818=95,"ADMIN",IF('BD6'!J818=96,"COMERCIAL","G_Finan")))))</f>
        <v/>
      </c>
      <c r="L818" s="49" t="n">
        <v>113</v>
      </c>
      <c r="M818" s="37" t="n"/>
      <c r="N818" s="51" t="n"/>
      <c r="O818" s="51" t="n"/>
    </row>
    <row r="819">
      <c r="A819" s="10">
        <f>IFERROR(VLOOKUP(BD[[#This Row],[BK]],DICT[[EEFF]:[Ppto]],2,FALSE),"No Encontrado")</f>
        <v/>
      </c>
      <c r="B819" s="54">
        <f>MID(BD[[#This Row],[SUC]],2,1)&amp;"-"&amp;BD[[#This Row],[CC]]&amp;"-"&amp;BD[[#This Row],[REGI_RES]]&amp;"-"&amp;MID(BD[[#This Row],[CTA]],1,9)</f>
        <v/>
      </c>
      <c r="C819" t="inlineStr">
        <is>
          <t>622100005 - ASIGNACION FAMILIAR</t>
        </is>
      </c>
      <c r="D819" s="54">
        <f>TRIM(MID('BD6'!E819,3,2))</f>
        <v/>
      </c>
      <c r="E819" s="33" t="inlineStr">
        <is>
          <t xml:space="preserve">  01 - 11 - 1</t>
        </is>
      </c>
      <c r="F819" s="34" t="n">
        <v>45919</v>
      </c>
      <c r="G819" s="54">
        <f>IF(MID(BD[[#This Row],[Suc - Tipo - Nro]],8,2)="11",LEFT(BD[[#This Row],[REGIMEN]], 1) &amp; LEFT(RIGHT(BD[[#This Row],[REGIMEN]], LEN(BD[[#This Row],[REGIMEN]]) - FIND(" ", BD[[#This Row],[REGIMEN]])), 1),"")</f>
        <v/>
      </c>
      <c r="H819" s="54">
        <f>IF(MID(BD[[#This Row],[Suc - Tipo - Nro]],8,2)="11",TRIM(RIGHT(SUBSTITUTE(BD[[#This Row],[Glosa / Proveedor]]," ",REPT(" ",LEN(BD[[#This Row],[Glosa / Proveedor]]))),LEN(BD[[#This Row],[Glosa / Proveedor]])*2)),"")</f>
        <v/>
      </c>
      <c r="I819" s="33" t="inlineStr">
        <is>
          <t>Generacion de Planilla Normal EMPLEADO ESTABLE</t>
        </is>
      </c>
      <c r="J819" s="35" t="n">
        <v>95</v>
      </c>
      <c r="K819" s="36">
        <f>IF('BD6'!J819=90,"AGUA",IF('BD6'!J819=91,"ALCANTARILLADO",IF('BD6'!J819=93,"ALCANTARILLADO",IF('BD6'!J819=95,"ADMIN",IF('BD6'!J819=96,"COMERCIAL","G_Finan")))))</f>
        <v/>
      </c>
      <c r="L819" s="40" t="n">
        <v>113</v>
      </c>
      <c r="M819" s="37" t="n"/>
      <c r="N819" s="51" t="n"/>
      <c r="O819" s="51" t="n"/>
    </row>
    <row r="820">
      <c r="A820" s="42">
        <f>IFERROR(VLOOKUP(BD[[#This Row],[BK]],DICT[[EEFF]:[Ppto]],2,FALSE),"No Encontrado")</f>
        <v/>
      </c>
      <c r="B820">
        <f>MID(BD[[#This Row],[SUC]],2,1)&amp;"-"&amp;BD[[#This Row],[CC]]&amp;"-"&amp;BD[[#This Row],[REGI_RES]]&amp;"-"&amp;MID(BD[[#This Row],[CTA]],1,9)</f>
        <v/>
      </c>
      <c r="C820" t="inlineStr">
        <is>
          <t>622100005 - ASIGNACION FAMILIAR</t>
        </is>
      </c>
      <c r="D820">
        <f>TRIM(MID('BD6'!E820,3,2))</f>
        <v/>
      </c>
      <c r="E820" s="33" t="inlineStr">
        <is>
          <t xml:space="preserve">  01 - 11 - 1</t>
        </is>
      </c>
      <c r="F820" s="32" t="n">
        <v>45919</v>
      </c>
      <c r="G820">
        <f>IF(MID(BD[[#This Row],[Suc - Tipo - Nro]],8,2)="11",LEFT(BD[[#This Row],[REGIMEN]], 1) &amp; LEFT(RIGHT(BD[[#This Row],[REGIMEN]], LEN(BD[[#This Row],[REGIMEN]]) - FIND(" ", BD[[#This Row],[REGIMEN]])), 1),"")</f>
        <v/>
      </c>
      <c r="H820">
        <f>IF(MID(BD[[#This Row],[Suc - Tipo - Nro]],8,2)="11",TRIM(RIGHT(SUBSTITUTE(BD[[#This Row],[Glosa / Proveedor]]," ",REPT(" ",LEN(BD[[#This Row],[Glosa / Proveedor]]))),LEN(BD[[#This Row],[Glosa / Proveedor]])*2)),"")</f>
        <v/>
      </c>
      <c r="I820" s="31" t="inlineStr">
        <is>
          <t>Generacion de Planilla Normal EMPLEADO ESTABLE</t>
        </is>
      </c>
      <c r="J820" s="38" t="n">
        <v>95</v>
      </c>
      <c r="K820" s="22">
        <f>IF('BD6'!J820=90,"AGUA",IF('BD6'!J820=91,"ALCANTARILLADO",IF('BD6'!J820=93,"ALCANTARILLADO",IF('BD6'!J820=95,"ADMIN",IF('BD6'!J820=96,"COMERCIAL","G_Finan")))))</f>
        <v/>
      </c>
      <c r="L820" s="49" t="n">
        <v>226</v>
      </c>
      <c r="M820" s="37" t="n"/>
      <c r="N820" s="51" t="n"/>
      <c r="O820" s="51" t="n"/>
    </row>
    <row r="821">
      <c r="A821" s="39">
        <f>IFERROR(VLOOKUP(BD[[#This Row],[BK]],DICT[[EEFF]:[Ppto]],2,FALSE),"No Encontrado")</f>
        <v/>
      </c>
      <c r="B821">
        <f>MID(BD[[#This Row],[SUC]],2,1)&amp;"-"&amp;BD[[#This Row],[CC]]&amp;"-"&amp;BD[[#This Row],[REGI_RES]]&amp;"-"&amp;MID(BD[[#This Row],[CTA]],1,9)</f>
        <v/>
      </c>
      <c r="C821" t="inlineStr">
        <is>
          <t>622100005 - ASIGNACION FAMILIAR</t>
        </is>
      </c>
      <c r="D821">
        <f>TRIM(MID('BD6'!E821,3,2))</f>
        <v/>
      </c>
      <c r="E821" s="33" t="inlineStr">
        <is>
          <t xml:space="preserve">  01 - 11 - 1</t>
        </is>
      </c>
      <c r="F821" s="34" t="n">
        <v>45919</v>
      </c>
      <c r="G821">
        <f>IF(MID(BD[[#This Row],[Suc - Tipo - Nro]],8,2)="11",LEFT(BD[[#This Row],[REGIMEN]], 1) &amp; LEFT(RIGHT(BD[[#This Row],[REGIMEN]], LEN(BD[[#This Row],[REGIMEN]]) - FIND(" ", BD[[#This Row],[REGIMEN]])), 1),"")</f>
        <v/>
      </c>
      <c r="H821">
        <f>IF(MID(BD[[#This Row],[Suc - Tipo - Nro]],8,2)="11",TRIM(RIGHT(SUBSTITUTE(BD[[#This Row],[Glosa / Proveedor]]," ",REPT(" ",LEN(BD[[#This Row],[Glosa / Proveedor]]))),LEN(BD[[#This Row],[Glosa / Proveedor]])*2)),"")</f>
        <v/>
      </c>
      <c r="I821" s="33" t="inlineStr">
        <is>
          <t>Generacion de Planilla Normal EMPLEADO ESTABLE</t>
        </is>
      </c>
      <c r="J821" s="35" t="n">
        <v>95</v>
      </c>
      <c r="K821" s="22">
        <f>IF('BD6'!J821=90,"AGUA",IF('BD6'!J821=91,"ALCANTARILLADO",IF('BD6'!J821=93,"ALCANTARILLADO",IF('BD6'!J821=95,"ADMIN",IF('BD6'!J821=96,"COMERCIAL","G_Finan")))))</f>
        <v/>
      </c>
      <c r="L821" s="49" t="n">
        <v>113</v>
      </c>
      <c r="M821" s="37" t="n"/>
      <c r="N821" s="51" t="n"/>
      <c r="O821" s="51" t="n"/>
    </row>
    <row r="822">
      <c r="A822" s="10">
        <f>IFERROR(VLOOKUP(BD[[#This Row],[BK]],DICT[[EEFF]:[Ppto]],2,FALSE),"No Encontrado")</f>
        <v/>
      </c>
      <c r="B822" s="54">
        <f>MID(BD[[#This Row],[SUC]],2,1)&amp;"-"&amp;BD[[#This Row],[CC]]&amp;"-"&amp;BD[[#This Row],[REGI_RES]]&amp;"-"&amp;MID(BD[[#This Row],[CTA]],1,9)</f>
        <v/>
      </c>
      <c r="C822" t="inlineStr">
        <is>
          <t>622100005 - ASIGNACION FAMILIAR</t>
        </is>
      </c>
      <c r="D822" s="54">
        <f>TRIM(MID('BD6'!E822,3,2))</f>
        <v/>
      </c>
      <c r="E822" s="33" t="inlineStr">
        <is>
          <t xml:space="preserve">  01 - 11 - 1</t>
        </is>
      </c>
      <c r="F822" s="34" t="n">
        <v>45919</v>
      </c>
      <c r="G822" s="54">
        <f>IF(MID(BD[[#This Row],[Suc - Tipo - Nro]],8,2)="11",LEFT(BD[[#This Row],[REGIMEN]], 1) &amp; LEFT(RIGHT(BD[[#This Row],[REGIMEN]], LEN(BD[[#This Row],[REGIMEN]]) - FIND(" ", BD[[#This Row],[REGIMEN]])), 1),"")</f>
        <v/>
      </c>
      <c r="H822" s="54">
        <f>IF(MID(BD[[#This Row],[Suc - Tipo - Nro]],8,2)="11",TRIM(RIGHT(SUBSTITUTE(BD[[#This Row],[Glosa / Proveedor]]," ",REPT(" ",LEN(BD[[#This Row],[Glosa / Proveedor]]))),LEN(BD[[#This Row],[Glosa / Proveedor]])*2)),"")</f>
        <v/>
      </c>
      <c r="I822" s="33" t="inlineStr">
        <is>
          <t>Generacion de Planilla Normal EMPLEADO ESTABLE</t>
        </is>
      </c>
      <c r="J822" s="35" t="n">
        <v>95</v>
      </c>
      <c r="K822" s="36">
        <f>IF('BD6'!J822=90,"AGUA",IF('BD6'!J822=91,"ALCANTARILLADO",IF('BD6'!J822=93,"ALCANTARILLADO",IF('BD6'!J822=95,"ADMIN",IF('BD6'!J822=96,"COMERCIAL","G_Finan")))))</f>
        <v/>
      </c>
      <c r="L822" s="40" t="n">
        <v>565</v>
      </c>
      <c r="M822" s="37" t="n"/>
      <c r="N822" s="51" t="n"/>
      <c r="O822" s="51" t="n"/>
    </row>
    <row r="823">
      <c r="A823">
        <f>IFERROR(VLOOKUP(BD[[#This Row],[BK]],DICT[[EEFF]:[Ppto]],2,FALSE),"No Encontrado")</f>
        <v/>
      </c>
      <c r="B823">
        <f>MID(BD[[#This Row],[SUC]],2,1)&amp;"-"&amp;BD[[#This Row],[CC]]&amp;"-"&amp;BD[[#This Row],[REGI_RES]]&amp;"-"&amp;MID(BD[[#This Row],[CTA]],1,9)</f>
        <v/>
      </c>
      <c r="C823" t="inlineStr">
        <is>
          <t>622100005 - ASIGNACION FAMILIAR</t>
        </is>
      </c>
      <c r="D823">
        <f>TRIM(MID('BD6'!E823,3,2))</f>
        <v/>
      </c>
      <c r="E823" s="33" t="inlineStr">
        <is>
          <t xml:space="preserve">  01 - 11 - 1</t>
        </is>
      </c>
      <c r="F823" s="32" t="n">
        <v>45919</v>
      </c>
      <c r="G823">
        <f>IF(MID(BD[[#This Row],[Suc - Tipo - Nro]],8,2)="11",LEFT(BD[[#This Row],[REGIMEN]], 1) &amp; LEFT(RIGHT(BD[[#This Row],[REGIMEN]], LEN(BD[[#This Row],[REGIMEN]]) - FIND(" ", BD[[#This Row],[REGIMEN]])), 1),"")</f>
        <v/>
      </c>
      <c r="H823">
        <f>IF(MID(BD[[#This Row],[Suc - Tipo - Nro]],8,2)="11",TRIM(RIGHT(SUBSTITUTE(BD[[#This Row],[Glosa / Proveedor]]," ",REPT(" ",LEN(BD[[#This Row],[Glosa / Proveedor]]))),LEN(BD[[#This Row],[Glosa / Proveedor]])*2)),"")</f>
        <v/>
      </c>
      <c r="I823" s="31" t="inlineStr">
        <is>
          <t>Generacion de Planilla Normal EMPLEADO ESTABLE</t>
        </is>
      </c>
      <c r="J823" s="38" t="n">
        <v>95</v>
      </c>
      <c r="K823" s="22">
        <f>IF('BD6'!J823=90,"AGUA",IF('BD6'!J823=91,"ALCANTARILLADO",IF('BD6'!J823=93,"ALCANTARILLADO",IF('BD6'!J823=95,"ADMIN",IF('BD6'!J823=96,"COMERCIAL","G_Finan")))))</f>
        <v/>
      </c>
      <c r="L823" s="49" t="n">
        <v>226</v>
      </c>
      <c r="M823" s="37" t="n"/>
      <c r="N823" s="51" t="n"/>
      <c r="O823" s="51" t="n"/>
    </row>
    <row r="824">
      <c r="A824" s="39">
        <f>IFERROR(VLOOKUP(BD[[#This Row],[BK]],DICT[[EEFF]:[Ppto]],2,FALSE),"No Encontrado")</f>
        <v/>
      </c>
      <c r="B824">
        <f>MID(BD[[#This Row],[SUC]],2,1)&amp;"-"&amp;BD[[#This Row],[CC]]&amp;"-"&amp;BD[[#This Row],[REGI_RES]]&amp;"-"&amp;MID(BD[[#This Row],[CTA]],1,9)</f>
        <v/>
      </c>
      <c r="C824" t="inlineStr">
        <is>
          <t>622100005 - ASIGNACION FAMILIAR</t>
        </is>
      </c>
      <c r="D824">
        <f>TRIM(MID('BD6'!E824,3,2))</f>
        <v/>
      </c>
      <c r="E824" s="33" t="inlineStr">
        <is>
          <t xml:space="preserve">  01 - 11 - 1</t>
        </is>
      </c>
      <c r="F824" s="34" t="n">
        <v>45919</v>
      </c>
      <c r="G824">
        <f>IF(MID(BD[[#This Row],[Suc - Tipo - Nro]],8,2)="11",LEFT(BD[[#This Row],[REGIMEN]], 1) &amp; LEFT(RIGHT(BD[[#This Row],[REGIMEN]], LEN(BD[[#This Row],[REGIMEN]]) - FIND(" ", BD[[#This Row],[REGIMEN]])), 1),"")</f>
        <v/>
      </c>
      <c r="H824">
        <f>IF(MID(BD[[#This Row],[Suc - Tipo - Nro]],8,2)="11",TRIM(RIGHT(SUBSTITUTE(BD[[#This Row],[Glosa / Proveedor]]," ",REPT(" ",LEN(BD[[#This Row],[Glosa / Proveedor]]))),LEN(BD[[#This Row],[Glosa / Proveedor]])*2)),"")</f>
        <v/>
      </c>
      <c r="I824" s="33" t="inlineStr">
        <is>
          <t>Generacion de Planilla Normal EMPLEADO ESTABLE</t>
        </is>
      </c>
      <c r="J824" s="35" t="n">
        <v>90</v>
      </c>
      <c r="K824" s="22">
        <f>IF('BD6'!J824=90,"AGUA",IF('BD6'!J824=91,"ALCANTARILLADO",IF('BD6'!J824=93,"ALCANTARILLADO",IF('BD6'!J824=95,"ADMIN",IF('BD6'!J824=96,"COMERCIAL","G_Finan")))))</f>
        <v/>
      </c>
      <c r="L824" s="49" t="n">
        <v>678</v>
      </c>
      <c r="M824" s="37" t="n"/>
      <c r="N824" s="51" t="n"/>
      <c r="O824" s="51" t="n"/>
    </row>
    <row r="825">
      <c r="A825" s="42">
        <f>IFERROR(VLOOKUP(BD[[#This Row],[BK]],DICT[[EEFF]:[Ppto]],2,FALSE),"No Encontrado")</f>
        <v/>
      </c>
      <c r="B825">
        <f>MID(BD[[#This Row],[SUC]],2,1)&amp;"-"&amp;BD[[#This Row],[CC]]&amp;"-"&amp;BD[[#This Row],[REGI_RES]]&amp;"-"&amp;MID(BD[[#This Row],[CTA]],1,9)</f>
        <v/>
      </c>
      <c r="C825" t="inlineStr">
        <is>
          <t>622100005 - ASIGNACION FAMILIAR</t>
        </is>
      </c>
      <c r="D825">
        <f>TRIM(MID('BD6'!E825,3,2))</f>
        <v/>
      </c>
      <c r="E825" s="33" t="inlineStr">
        <is>
          <t xml:space="preserve">  01 - 11 - 1</t>
        </is>
      </c>
      <c r="F825" s="32" t="n">
        <v>45919</v>
      </c>
      <c r="G825">
        <f>IF(MID(BD[[#This Row],[Suc - Tipo - Nro]],8,2)="11",LEFT(BD[[#This Row],[REGIMEN]], 1) &amp; LEFT(RIGHT(BD[[#This Row],[REGIMEN]], LEN(BD[[#This Row],[REGIMEN]]) - FIND(" ", BD[[#This Row],[REGIMEN]])), 1),"")</f>
        <v/>
      </c>
      <c r="H825">
        <f>IF(MID(BD[[#This Row],[Suc - Tipo - Nro]],8,2)="11",TRIM(RIGHT(SUBSTITUTE(BD[[#This Row],[Glosa / Proveedor]]," ",REPT(" ",LEN(BD[[#This Row],[Glosa / Proveedor]]))),LEN(BD[[#This Row],[Glosa / Proveedor]])*2)),"")</f>
        <v/>
      </c>
      <c r="I825" s="31" t="inlineStr">
        <is>
          <t>Generacion de Planilla Normal EMPLEADO ESTABLE</t>
        </is>
      </c>
      <c r="J825" s="38" t="n">
        <v>96</v>
      </c>
      <c r="K825" s="22">
        <f>IF('BD6'!J825=90,"AGUA",IF('BD6'!J825=91,"ALCANTARILLADO",IF('BD6'!J825=93,"ALCANTARILLADO",IF('BD6'!J825=95,"ADMIN",IF('BD6'!J825=96,"COMERCIAL","G_Finan")))))</f>
        <v/>
      </c>
      <c r="L825" s="49" t="n">
        <v>113</v>
      </c>
      <c r="M825" s="37" t="n"/>
      <c r="N825" s="51" t="n"/>
      <c r="O825" s="51" t="n"/>
    </row>
    <row r="826">
      <c r="A826" s="10">
        <f>IFERROR(VLOOKUP(BD[[#This Row],[BK]],DICT[[EEFF]:[Ppto]],2,FALSE),"No Encontrado")</f>
        <v/>
      </c>
      <c r="B826" s="54">
        <f>MID(BD[[#This Row],[SUC]],2,1)&amp;"-"&amp;BD[[#This Row],[CC]]&amp;"-"&amp;BD[[#This Row],[REGI_RES]]&amp;"-"&amp;MID(BD[[#This Row],[CTA]],1,9)</f>
        <v/>
      </c>
      <c r="C826" t="inlineStr">
        <is>
          <t>622100005 - ASIGNACION FAMILIAR</t>
        </is>
      </c>
      <c r="D826" s="54">
        <f>TRIM(MID('BD6'!E826,3,2))</f>
        <v/>
      </c>
      <c r="E826" s="33" t="inlineStr">
        <is>
          <t xml:space="preserve">  01 - 11 - 1</t>
        </is>
      </c>
      <c r="F826" s="34" t="n">
        <v>45919</v>
      </c>
      <c r="G826" s="54">
        <f>IF(MID(BD[[#This Row],[Suc - Tipo - Nro]],8,2)="11",LEFT(BD[[#This Row],[REGIMEN]], 1) &amp; LEFT(RIGHT(BD[[#This Row],[REGIMEN]], LEN(BD[[#This Row],[REGIMEN]]) - FIND(" ", BD[[#This Row],[REGIMEN]])), 1),"")</f>
        <v/>
      </c>
      <c r="H826" s="54">
        <f>IF(MID(BD[[#This Row],[Suc - Tipo - Nro]],8,2)="11",TRIM(RIGHT(SUBSTITUTE(BD[[#This Row],[Glosa / Proveedor]]," ",REPT(" ",LEN(BD[[#This Row],[Glosa / Proveedor]]))),LEN(BD[[#This Row],[Glosa / Proveedor]])*2)),"")</f>
        <v/>
      </c>
      <c r="I826" s="33" t="inlineStr">
        <is>
          <t>Generacion de Planilla Normal EMPLEADO ESTABLE</t>
        </is>
      </c>
      <c r="J826" s="35" t="n">
        <v>90</v>
      </c>
      <c r="K826" s="36">
        <f>IF('BD6'!J826=90,"AGUA",IF('BD6'!J826=91,"ALCANTARILLADO",IF('BD6'!J826=93,"ALCANTARILLADO",IF('BD6'!J826=95,"ADMIN",IF('BD6'!J826=96,"COMERCIAL","G_Finan")))))</f>
        <v/>
      </c>
      <c r="L826" s="40" t="n">
        <v>226</v>
      </c>
      <c r="M826" s="37" t="n"/>
      <c r="N826" s="51" t="n"/>
      <c r="O826" s="51" t="n"/>
    </row>
    <row r="827">
      <c r="A827" s="42">
        <f>IFERROR(VLOOKUP(BD[[#This Row],[BK]],DICT[[EEFF]:[Ppto]],2,FALSE),"No Encontrado")</f>
        <v/>
      </c>
      <c r="B827">
        <f>MID(BD[[#This Row],[SUC]],2,1)&amp;"-"&amp;BD[[#This Row],[CC]]&amp;"-"&amp;BD[[#This Row],[REGI_RES]]&amp;"-"&amp;MID(BD[[#This Row],[CTA]],1,9)</f>
        <v/>
      </c>
      <c r="C827" t="inlineStr">
        <is>
          <t>622100005 - ASIGNACION FAMILIAR</t>
        </is>
      </c>
      <c r="D827">
        <f>TRIM(MID('BD6'!E827,3,2))</f>
        <v/>
      </c>
      <c r="E827" s="33" t="inlineStr">
        <is>
          <t xml:space="preserve">  01 - 11 - 1</t>
        </is>
      </c>
      <c r="F827" s="32" t="n">
        <v>45919</v>
      </c>
      <c r="G827">
        <f>IF(MID(BD[[#This Row],[Suc - Tipo - Nro]],8,2)="11",LEFT(BD[[#This Row],[REGIMEN]], 1) &amp; LEFT(RIGHT(BD[[#This Row],[REGIMEN]], LEN(BD[[#This Row],[REGIMEN]]) - FIND(" ", BD[[#This Row],[REGIMEN]])), 1),"")</f>
        <v/>
      </c>
      <c r="H827">
        <f>IF(MID(BD[[#This Row],[Suc - Tipo - Nro]],8,2)="11",TRIM(RIGHT(SUBSTITUTE(BD[[#This Row],[Glosa / Proveedor]]," ",REPT(" ",LEN(BD[[#This Row],[Glosa / Proveedor]]))),LEN(BD[[#This Row],[Glosa / Proveedor]])*2)),"")</f>
        <v/>
      </c>
      <c r="I827" s="31" t="inlineStr">
        <is>
          <t>Generacion de Planilla Normal EMPLEADO ESTABLE</t>
        </is>
      </c>
      <c r="J827" s="38" t="n">
        <v>96</v>
      </c>
      <c r="K827" s="22">
        <f>IF('BD6'!J827=90,"AGUA",IF('BD6'!J827=91,"ALCANTARILLADO",IF('BD6'!J827=93,"ALCANTARILLADO",IF('BD6'!J827=95,"ADMIN",IF('BD6'!J827=96,"COMERCIAL","G_Finan")))))</f>
        <v/>
      </c>
      <c r="L827" s="49" t="n">
        <v>226</v>
      </c>
      <c r="M827" s="37" t="n"/>
      <c r="N827" s="51" t="n"/>
      <c r="O827" s="51" t="n"/>
    </row>
    <row r="828">
      <c r="A828" s="39">
        <f>IFERROR(VLOOKUP(BD[[#This Row],[BK]],DICT[[EEFF]:[Ppto]],2,FALSE),"No Encontrado")</f>
        <v/>
      </c>
      <c r="B828">
        <f>MID(BD[[#This Row],[SUC]],2,1)&amp;"-"&amp;BD[[#This Row],[CC]]&amp;"-"&amp;BD[[#This Row],[REGI_RES]]&amp;"-"&amp;MID(BD[[#This Row],[CTA]],1,9)</f>
        <v/>
      </c>
      <c r="C828" t="inlineStr">
        <is>
          <t>622100005 - ASIGNACION FAMILIAR</t>
        </is>
      </c>
      <c r="D828">
        <f>TRIM(MID('BD6'!E828,3,2))</f>
        <v/>
      </c>
      <c r="E828" s="33" t="inlineStr">
        <is>
          <t xml:space="preserve">  01 - 11 - 1</t>
        </is>
      </c>
      <c r="F828" s="34" t="n">
        <v>45919</v>
      </c>
      <c r="G828">
        <f>IF(MID(BD[[#This Row],[Suc - Tipo - Nro]],8,2)="11",LEFT(BD[[#This Row],[REGIMEN]], 1) &amp; LEFT(RIGHT(BD[[#This Row],[REGIMEN]], LEN(BD[[#This Row],[REGIMEN]]) - FIND(" ", BD[[#This Row],[REGIMEN]])), 1),"")</f>
        <v/>
      </c>
      <c r="H828">
        <f>IF(MID(BD[[#This Row],[Suc - Tipo - Nro]],8,2)="11",TRIM(RIGHT(SUBSTITUTE(BD[[#This Row],[Glosa / Proveedor]]," ",REPT(" ",LEN(BD[[#This Row],[Glosa / Proveedor]]))),LEN(BD[[#This Row],[Glosa / Proveedor]])*2)),"")</f>
        <v/>
      </c>
      <c r="I828" s="33" t="inlineStr">
        <is>
          <t>Generacion de Planilla Normal EMPLEADO ESTABLE</t>
        </is>
      </c>
      <c r="J828" s="35" t="n">
        <v>96</v>
      </c>
      <c r="K828" s="22">
        <f>IF('BD6'!J828=90,"AGUA",IF('BD6'!J828=91,"ALCANTARILLADO",IF('BD6'!J828=93,"ALCANTARILLADO",IF('BD6'!J828=95,"ADMIN",IF('BD6'!J828=96,"COMERCIAL","G_Finan")))))</f>
        <v/>
      </c>
      <c r="L828" s="49" t="n">
        <v>113</v>
      </c>
      <c r="M828" s="37" t="n"/>
      <c r="N828" s="51" t="n"/>
      <c r="O828" s="51" t="n"/>
    </row>
    <row r="829">
      <c r="A829" s="10">
        <f>IFERROR(VLOOKUP(BD[[#This Row],[BK]],DICT[[EEFF]:[Ppto]],2,FALSE),"No Encontrado")</f>
        <v/>
      </c>
      <c r="B829" s="54">
        <f>MID(BD[[#This Row],[SUC]],2,1)&amp;"-"&amp;BD[[#This Row],[CC]]&amp;"-"&amp;BD[[#This Row],[REGI_RES]]&amp;"-"&amp;MID(BD[[#This Row],[CTA]],1,9)</f>
        <v/>
      </c>
      <c r="C829" t="inlineStr">
        <is>
          <t>622100005 - ASIGNACION FAMILIAR</t>
        </is>
      </c>
      <c r="D829" s="54">
        <f>TRIM(MID('BD6'!E829,3,2))</f>
        <v/>
      </c>
      <c r="E829" s="33" t="inlineStr">
        <is>
          <t xml:space="preserve">  01 - 11 - 1</t>
        </is>
      </c>
      <c r="F829" s="34" t="n">
        <v>45919</v>
      </c>
      <c r="G829" s="54">
        <f>IF(MID(BD[[#This Row],[Suc - Tipo - Nro]],8,2)="11",LEFT(BD[[#This Row],[REGIMEN]], 1) &amp; LEFT(RIGHT(BD[[#This Row],[REGIMEN]], LEN(BD[[#This Row],[REGIMEN]]) - FIND(" ", BD[[#This Row],[REGIMEN]])), 1),"")</f>
        <v/>
      </c>
      <c r="H829" s="54">
        <f>IF(MID(BD[[#This Row],[Suc - Tipo - Nro]],8,2)="11",TRIM(RIGHT(SUBSTITUTE(BD[[#This Row],[Glosa / Proveedor]]," ",REPT(" ",LEN(BD[[#This Row],[Glosa / Proveedor]]))),LEN(BD[[#This Row],[Glosa / Proveedor]])*2)),"")</f>
        <v/>
      </c>
      <c r="I829" s="33" t="inlineStr">
        <is>
          <t>Generacion de Planilla Normal EMPLEADO ESTABLE</t>
        </is>
      </c>
      <c r="J829" s="35" t="n">
        <v>96</v>
      </c>
      <c r="K829" s="36">
        <f>IF('BD6'!J829=90,"AGUA",IF('BD6'!J829=91,"ALCANTARILLADO",IF('BD6'!J829=93,"ALCANTARILLADO",IF('BD6'!J829=95,"ADMIN",IF('BD6'!J829=96,"COMERCIAL","G_Finan")))))</f>
        <v/>
      </c>
      <c r="L829" s="40" t="n">
        <v>113</v>
      </c>
      <c r="M829" s="37" t="n"/>
      <c r="N829" s="51" t="n"/>
      <c r="O829" s="51" t="n"/>
    </row>
    <row r="830">
      <c r="A830" s="10">
        <f>IFERROR(VLOOKUP(BD[[#This Row],[BK]],DICT[[EEFF]:[Ppto]],2,FALSE),"No Encontrado")</f>
        <v/>
      </c>
      <c r="B830" s="54">
        <f>MID(BD[[#This Row],[SUC]],2,1)&amp;"-"&amp;BD[[#This Row],[CC]]&amp;"-"&amp;BD[[#This Row],[REGI_RES]]&amp;"-"&amp;MID(BD[[#This Row],[CTA]],1,9)</f>
        <v/>
      </c>
      <c r="C830" t="inlineStr">
        <is>
          <t>622100005 - ASIGNACION FAMILIAR</t>
        </is>
      </c>
      <c r="D830" s="54">
        <f>TRIM(MID('BD6'!E830,3,2))</f>
        <v/>
      </c>
      <c r="E830" s="33" t="inlineStr">
        <is>
          <t xml:space="preserve">  01 - 11 - 1</t>
        </is>
      </c>
      <c r="F830" s="34" t="n">
        <v>45919</v>
      </c>
      <c r="G830" s="54">
        <f>IF(MID(BD[[#This Row],[Suc - Tipo - Nro]],8,2)="11",LEFT(BD[[#This Row],[REGIMEN]], 1) &amp; LEFT(RIGHT(BD[[#This Row],[REGIMEN]], LEN(BD[[#This Row],[REGIMEN]]) - FIND(" ", BD[[#This Row],[REGIMEN]])), 1),"")</f>
        <v/>
      </c>
      <c r="H830" s="54">
        <f>IF(MID(BD[[#This Row],[Suc - Tipo - Nro]],8,2)="11",TRIM(RIGHT(SUBSTITUTE(BD[[#This Row],[Glosa / Proveedor]]," ",REPT(" ",LEN(BD[[#This Row],[Glosa / Proveedor]]))),LEN(BD[[#This Row],[Glosa / Proveedor]])*2)),"")</f>
        <v/>
      </c>
      <c r="I830" s="33" t="inlineStr">
        <is>
          <t>Generacion de Planilla Normal EMPLEADO ESTABLE</t>
        </is>
      </c>
      <c r="J830" s="35" t="n">
        <v>96</v>
      </c>
      <c r="K830" s="36">
        <f>IF('BD6'!J830=90,"AGUA",IF('BD6'!J830=91,"ALCANTARILLADO",IF('BD6'!J830=93,"ALCANTARILLADO",IF('BD6'!J830=95,"ADMIN",IF('BD6'!J830=96,"COMERCIAL","G_Finan")))))</f>
        <v/>
      </c>
      <c r="L830" s="40" t="n">
        <v>113</v>
      </c>
      <c r="M830" s="37" t="n"/>
      <c r="N830" s="51" t="n"/>
      <c r="O830" s="51" t="n"/>
    </row>
    <row r="831">
      <c r="A831" s="42">
        <f>IFERROR(VLOOKUP(BD[[#This Row],[BK]],DICT[[EEFF]:[Ppto]],2,FALSE),"No Encontrado")</f>
        <v/>
      </c>
      <c r="B831">
        <f>MID(BD[[#This Row],[SUC]],2,1)&amp;"-"&amp;BD[[#This Row],[CC]]&amp;"-"&amp;BD[[#This Row],[REGI_RES]]&amp;"-"&amp;MID(BD[[#This Row],[CTA]],1,9)</f>
        <v/>
      </c>
      <c r="C831" t="inlineStr">
        <is>
          <t>622100005 - ASIGNACION FAMILIAR</t>
        </is>
      </c>
      <c r="D831">
        <f>TRIM(MID('BD6'!E831,3,2))</f>
        <v/>
      </c>
      <c r="E831" s="33" t="inlineStr">
        <is>
          <t xml:space="preserve">  01 - 11 - 1</t>
        </is>
      </c>
      <c r="F831" s="32" t="n">
        <v>45919</v>
      </c>
      <c r="G831">
        <f>IF(MID(BD[[#This Row],[Suc - Tipo - Nro]],8,2)="11",LEFT(BD[[#This Row],[REGIMEN]], 1) &amp; LEFT(RIGHT(BD[[#This Row],[REGIMEN]], LEN(BD[[#This Row],[REGIMEN]]) - FIND(" ", BD[[#This Row],[REGIMEN]])), 1),"")</f>
        <v/>
      </c>
      <c r="H831">
        <f>IF(MID(BD[[#This Row],[Suc - Tipo - Nro]],8,2)="11",TRIM(RIGHT(SUBSTITUTE(BD[[#This Row],[Glosa / Proveedor]]," ",REPT(" ",LEN(BD[[#This Row],[Glosa / Proveedor]]))),LEN(BD[[#This Row],[Glosa / Proveedor]])*2)),"")</f>
        <v/>
      </c>
      <c r="I831" s="31" t="inlineStr">
        <is>
          <t>Generacion de Planilla Normal EMPLEADO ESTABLE</t>
        </is>
      </c>
      <c r="J831" s="38" t="n">
        <v>95</v>
      </c>
      <c r="K831" s="22">
        <f>IF('BD6'!J831=90,"AGUA",IF('BD6'!J831=91,"ALCANTARILLADO",IF('BD6'!J831=93,"ALCANTARILLADO",IF('BD6'!J831=95,"ADMIN",IF('BD6'!J831=96,"COMERCIAL","G_Finan")))))</f>
        <v/>
      </c>
      <c r="L831" s="49" t="n">
        <v>113</v>
      </c>
      <c r="M831" s="37" t="n"/>
      <c r="N831" s="51" t="n"/>
      <c r="O831" s="51" t="n"/>
    </row>
    <row r="832">
      <c r="A832" s="42">
        <f>IFERROR(VLOOKUP(BD[[#This Row],[BK]],DICT[[EEFF]:[Ppto]],2,FALSE),"No Encontrado")</f>
        <v/>
      </c>
      <c r="B832">
        <f>MID(BD[[#This Row],[SUC]],2,1)&amp;"-"&amp;BD[[#This Row],[CC]]&amp;"-"&amp;BD[[#This Row],[REGI_RES]]&amp;"-"&amp;MID(BD[[#This Row],[CTA]],1,9)</f>
        <v/>
      </c>
      <c r="C832" t="inlineStr">
        <is>
          <t>622100005 - ASIGNACION FAMILIAR</t>
        </is>
      </c>
      <c r="D832">
        <f>TRIM(MID('BD6'!E832,3,2))</f>
        <v/>
      </c>
      <c r="E832" s="33" t="inlineStr">
        <is>
          <t xml:space="preserve">  01 - 11 - 2</t>
        </is>
      </c>
      <c r="F832" s="32" t="n">
        <v>45919</v>
      </c>
      <c r="G832">
        <f>IF(MID(BD[[#This Row],[Suc - Tipo - Nro]],8,2)="11",LEFT(BD[[#This Row],[REGIMEN]], 1) &amp; LEFT(RIGHT(BD[[#This Row],[REGIMEN]], LEN(BD[[#This Row],[REGIMEN]]) - FIND(" ", BD[[#This Row],[REGIMEN]])), 1),"")</f>
        <v/>
      </c>
      <c r="H832">
        <f>IF(MID(BD[[#This Row],[Suc - Tipo - Nro]],8,2)="11",TRIM(RIGHT(SUBSTITUTE(BD[[#This Row],[Glosa / Proveedor]]," ",REPT(" ",LEN(BD[[#This Row],[Glosa / Proveedor]]))),LEN(BD[[#This Row],[Glosa / Proveedor]])*2)),"")</f>
        <v/>
      </c>
      <c r="I832" s="31" t="inlineStr">
        <is>
          <t>Generacion de Planilla Normal EMPLEADO CONTRATADO</t>
        </is>
      </c>
      <c r="J832" s="38" t="n">
        <v>96</v>
      </c>
      <c r="K832" s="22">
        <f>IF('BD6'!J832=90,"AGUA",IF('BD6'!J832=91,"ALCANTARILLADO",IF('BD6'!J832=93,"ALCANTARILLADO",IF('BD6'!J832=95,"ADMIN",IF('BD6'!J832=96,"COMERCIAL","G_Finan")))))</f>
        <v/>
      </c>
      <c r="L832" s="49" t="n">
        <v>113</v>
      </c>
      <c r="M832" s="37" t="n"/>
      <c r="N832" s="51" t="n"/>
      <c r="O832" s="51" t="n"/>
    </row>
    <row r="833">
      <c r="A833">
        <f>IFERROR(VLOOKUP(BD[[#This Row],[BK]],DICT[[EEFF]:[Ppto]],2,FALSE),"No Encontrado")</f>
        <v/>
      </c>
      <c r="B833">
        <f>MID(BD[[#This Row],[SUC]],2,1)&amp;"-"&amp;BD[[#This Row],[CC]]&amp;"-"&amp;BD[[#This Row],[REGI_RES]]&amp;"-"&amp;MID(BD[[#This Row],[CTA]],1,9)</f>
        <v/>
      </c>
      <c r="C833" t="inlineStr">
        <is>
          <t>622100005 - ASIGNACION FAMILIAR</t>
        </is>
      </c>
      <c r="D833">
        <f>TRIM(MID('BD6'!E833,3,2))</f>
        <v/>
      </c>
      <c r="E833" s="33" t="inlineStr">
        <is>
          <t xml:space="preserve">  01 - 11 - 2</t>
        </is>
      </c>
      <c r="F833" s="32" t="n">
        <v>45919</v>
      </c>
      <c r="G833">
        <f>IF(MID(BD[[#This Row],[Suc - Tipo - Nro]],8,2)="11",LEFT(BD[[#This Row],[REGIMEN]], 1) &amp; LEFT(RIGHT(BD[[#This Row],[REGIMEN]], LEN(BD[[#This Row],[REGIMEN]]) - FIND(" ", BD[[#This Row],[REGIMEN]])), 1),"")</f>
        <v/>
      </c>
      <c r="H833">
        <f>IF(MID(BD[[#This Row],[Suc - Tipo - Nro]],8,2)="11",TRIM(RIGHT(SUBSTITUTE(BD[[#This Row],[Glosa / Proveedor]]," ",REPT(" ",LEN(BD[[#This Row],[Glosa / Proveedor]]))),LEN(BD[[#This Row],[Glosa / Proveedor]])*2)),"")</f>
        <v/>
      </c>
      <c r="I833" s="31" t="inlineStr">
        <is>
          <t>Generacion de Planilla Normal EMPLEADO CONTRATADO</t>
        </is>
      </c>
      <c r="J833" s="38" t="n">
        <v>95</v>
      </c>
      <c r="K833" s="22">
        <f>IF('BD6'!J833=90,"AGUA",IF('BD6'!J833=91,"ALCANTARILLADO",IF('BD6'!J833=93,"ALCANTARILLADO",IF('BD6'!J833=95,"ADMIN",IF('BD6'!J833=96,"COMERCIAL","G_Finan")))))</f>
        <v/>
      </c>
      <c r="L833" s="49" t="n">
        <v>113</v>
      </c>
      <c r="M833" s="37" t="n"/>
      <c r="N833" s="51" t="n"/>
      <c r="O833" s="51" t="n"/>
    </row>
    <row r="834">
      <c r="A834" s="42">
        <f>IFERROR(VLOOKUP(BD[[#This Row],[BK]],DICT[[EEFF]:[Ppto]],2,FALSE),"No Encontrado")</f>
        <v/>
      </c>
      <c r="B834">
        <f>MID(BD[[#This Row],[SUC]],2,1)&amp;"-"&amp;BD[[#This Row],[CC]]&amp;"-"&amp;BD[[#This Row],[REGI_RES]]&amp;"-"&amp;MID(BD[[#This Row],[CTA]],1,9)</f>
        <v/>
      </c>
      <c r="C834" t="inlineStr">
        <is>
          <t>622100005 - ASIGNACION FAMILIAR</t>
        </is>
      </c>
      <c r="D834">
        <f>TRIM(MID('BD6'!E834,3,2))</f>
        <v/>
      </c>
      <c r="E834" s="33" t="inlineStr">
        <is>
          <t xml:space="preserve">  01 - 11 - 2</t>
        </is>
      </c>
      <c r="F834" s="32" t="n">
        <v>45919</v>
      </c>
      <c r="G834">
        <f>IF(MID(BD[[#This Row],[Suc - Tipo - Nro]],8,2)="11",LEFT(BD[[#This Row],[REGIMEN]], 1) &amp; LEFT(RIGHT(BD[[#This Row],[REGIMEN]], LEN(BD[[#This Row],[REGIMEN]]) - FIND(" ", BD[[#This Row],[REGIMEN]])), 1),"")</f>
        <v/>
      </c>
      <c r="H834">
        <f>IF(MID(BD[[#This Row],[Suc - Tipo - Nro]],8,2)="11",TRIM(RIGHT(SUBSTITUTE(BD[[#This Row],[Glosa / Proveedor]]," ",REPT(" ",LEN(BD[[#This Row],[Glosa / Proveedor]]))),LEN(BD[[#This Row],[Glosa / Proveedor]])*2)),"")</f>
        <v/>
      </c>
      <c r="I834" s="31" t="inlineStr">
        <is>
          <t>Generacion de Planilla Normal EMPLEADO CONTRATADO</t>
        </is>
      </c>
      <c r="J834" s="38" t="n">
        <v>90</v>
      </c>
      <c r="K834" s="22">
        <f>IF('BD6'!J834=90,"AGUA",IF('BD6'!J834=91,"ALCANTARILLADO",IF('BD6'!J834=93,"ALCANTARILLADO",IF('BD6'!J834=95,"ADMIN",IF('BD6'!J834=96,"COMERCIAL","G_Finan")))))</f>
        <v/>
      </c>
      <c r="L834" s="49" t="n">
        <v>113</v>
      </c>
      <c r="M834" s="37" t="n"/>
      <c r="N834" s="51" t="n"/>
      <c r="O834" s="51" t="n"/>
    </row>
    <row r="835">
      <c r="A835" s="42">
        <f>IFERROR(VLOOKUP(BD[[#This Row],[BK]],DICT[[EEFF]:[Ppto]],2,FALSE),"No Encontrado")</f>
        <v/>
      </c>
      <c r="B835">
        <f>MID(BD[[#This Row],[SUC]],2,1)&amp;"-"&amp;BD[[#This Row],[CC]]&amp;"-"&amp;BD[[#This Row],[REGI_RES]]&amp;"-"&amp;MID(BD[[#This Row],[CTA]],1,9)</f>
        <v/>
      </c>
      <c r="C835" t="inlineStr">
        <is>
          <t>622100005 - ASIGNACION FAMILIAR</t>
        </is>
      </c>
      <c r="D835">
        <f>TRIM(MID('BD6'!E835,3,2))</f>
        <v/>
      </c>
      <c r="E835" s="33" t="inlineStr">
        <is>
          <t xml:space="preserve">  01 - 11 - 2</t>
        </is>
      </c>
      <c r="F835" s="32" t="n">
        <v>45919</v>
      </c>
      <c r="G835">
        <f>IF(MID(BD[[#This Row],[Suc - Tipo - Nro]],8,2)="11",LEFT(BD[[#This Row],[REGIMEN]], 1) &amp; LEFT(RIGHT(BD[[#This Row],[REGIMEN]], LEN(BD[[#This Row],[REGIMEN]]) - FIND(" ", BD[[#This Row],[REGIMEN]])), 1),"")</f>
        <v/>
      </c>
      <c r="H835">
        <f>IF(MID(BD[[#This Row],[Suc - Tipo - Nro]],8,2)="11",TRIM(RIGHT(SUBSTITUTE(BD[[#This Row],[Glosa / Proveedor]]," ",REPT(" ",LEN(BD[[#This Row],[Glosa / Proveedor]]))),LEN(BD[[#This Row],[Glosa / Proveedor]])*2)),"")</f>
        <v/>
      </c>
      <c r="I835" s="31" t="inlineStr">
        <is>
          <t>Generacion de Planilla Normal EMPLEADO CONTRATADO</t>
        </is>
      </c>
      <c r="J835" s="38" t="n">
        <v>95</v>
      </c>
      <c r="K835" s="22">
        <f>IF('BD6'!J835=90,"AGUA",IF('BD6'!J835=91,"ALCANTARILLADO",IF('BD6'!J835=93,"ALCANTARILLADO",IF('BD6'!J835=95,"ADMIN",IF('BD6'!J835=96,"COMERCIAL","G_Finan")))))</f>
        <v/>
      </c>
      <c r="L835" s="49" t="n">
        <v>113</v>
      </c>
      <c r="M835" s="37" t="n"/>
      <c r="N835" s="51" t="n"/>
      <c r="O835" s="51" t="n"/>
    </row>
    <row r="836">
      <c r="A836" s="10">
        <f>IFERROR(VLOOKUP(BD[[#This Row],[BK]],DICT[[EEFF]:[Ppto]],2,FALSE),"No Encontrado")</f>
        <v/>
      </c>
      <c r="B836" s="54">
        <f>MID(BD[[#This Row],[SUC]],2,1)&amp;"-"&amp;BD[[#This Row],[CC]]&amp;"-"&amp;BD[[#This Row],[REGI_RES]]&amp;"-"&amp;MID(BD[[#This Row],[CTA]],1,9)</f>
        <v/>
      </c>
      <c r="C836" t="inlineStr">
        <is>
          <t>622100005 - ASIGNACION FAMILIAR</t>
        </is>
      </c>
      <c r="D836" s="54">
        <f>TRIM(MID('BD6'!E836,3,2))</f>
        <v/>
      </c>
      <c r="E836" s="33" t="inlineStr">
        <is>
          <t xml:space="preserve">  01 - 11 - 2</t>
        </is>
      </c>
      <c r="F836" s="34" t="n">
        <v>45919</v>
      </c>
      <c r="G836" s="54">
        <f>IF(MID(BD[[#This Row],[Suc - Tipo - Nro]],8,2)="11",LEFT(BD[[#This Row],[REGIMEN]], 1) &amp; LEFT(RIGHT(BD[[#This Row],[REGIMEN]], LEN(BD[[#This Row],[REGIMEN]]) - FIND(" ", BD[[#This Row],[REGIMEN]])), 1),"")</f>
        <v/>
      </c>
      <c r="H836" s="54">
        <f>IF(MID(BD[[#This Row],[Suc - Tipo - Nro]],8,2)="11",TRIM(RIGHT(SUBSTITUTE(BD[[#This Row],[Glosa / Proveedor]]," ",REPT(" ",LEN(BD[[#This Row],[Glosa / Proveedor]]))),LEN(BD[[#This Row],[Glosa / Proveedor]])*2)),"")</f>
        <v/>
      </c>
      <c r="I836" s="33" t="inlineStr">
        <is>
          <t>Generacion de Planilla Normal EMPLEADO CONTRATADO</t>
        </is>
      </c>
      <c r="J836" s="35" t="n">
        <v>95</v>
      </c>
      <c r="K836" s="36">
        <f>IF('BD6'!J836=90,"AGUA",IF('BD6'!J836=91,"ALCANTARILLADO",IF('BD6'!J836=93,"ALCANTARILLADO",IF('BD6'!J836=95,"ADMIN",IF('BD6'!J836=96,"COMERCIAL","G_Finan")))))</f>
        <v/>
      </c>
      <c r="L836" s="40" t="n">
        <v>113</v>
      </c>
      <c r="M836" s="37" t="n"/>
      <c r="N836" s="51" t="n"/>
      <c r="O836" s="51" t="n"/>
    </row>
    <row r="837">
      <c r="A837" s="10">
        <f>IFERROR(VLOOKUP(BD[[#This Row],[BK]],DICT[[EEFF]:[Ppto]],2,FALSE),"No Encontrado")</f>
        <v/>
      </c>
      <c r="B837" s="54">
        <f>MID(BD[[#This Row],[SUC]],2,1)&amp;"-"&amp;BD[[#This Row],[CC]]&amp;"-"&amp;BD[[#This Row],[REGI_RES]]&amp;"-"&amp;MID(BD[[#This Row],[CTA]],1,9)</f>
        <v/>
      </c>
      <c r="C837" t="inlineStr">
        <is>
          <t>622100005 - ASIGNACION FAMILIAR</t>
        </is>
      </c>
      <c r="D837" s="54">
        <f>TRIM(MID('BD6'!E837,3,2))</f>
        <v/>
      </c>
      <c r="E837" s="33" t="inlineStr">
        <is>
          <t xml:space="preserve">  01 - 11 - 3</t>
        </is>
      </c>
      <c r="F837" s="34" t="n">
        <v>45919</v>
      </c>
      <c r="G837" s="54">
        <f>IF(MID(BD[[#This Row],[Suc - Tipo - Nro]],8,2)="11",LEFT(BD[[#This Row],[REGIMEN]], 1) &amp; LEFT(RIGHT(BD[[#This Row],[REGIMEN]], LEN(BD[[#This Row],[REGIMEN]]) - FIND(" ", BD[[#This Row],[REGIMEN]])), 1),"")</f>
        <v/>
      </c>
      <c r="H837" s="54">
        <f>IF(MID(BD[[#This Row],[Suc - Tipo - Nro]],8,2)="11",TRIM(RIGHT(SUBSTITUTE(BD[[#This Row],[Glosa / Proveedor]]," ",REPT(" ",LEN(BD[[#This Row],[Glosa / Proveedor]]))),LEN(BD[[#This Row],[Glosa / Proveedor]])*2)),"")</f>
        <v/>
      </c>
      <c r="I837" s="33" t="inlineStr">
        <is>
          <t>Generacion de Planilla Normal OBRERO CONTRATADO</t>
        </is>
      </c>
      <c r="J837" s="35" t="n">
        <v>90</v>
      </c>
      <c r="K837" s="36">
        <f>IF('BD6'!J837=90,"AGUA",IF('BD6'!J837=91,"ALCANTARILLADO",IF('BD6'!J837=93,"ALCANTARILLADO",IF('BD6'!J837=95,"ADMIN",IF('BD6'!J837=96,"COMERCIAL","G_Finan")))))</f>
        <v/>
      </c>
      <c r="L837" s="40" t="n">
        <v>339</v>
      </c>
      <c r="M837" s="37" t="n"/>
      <c r="N837" s="51" t="n"/>
      <c r="O837" s="51" t="n"/>
    </row>
    <row r="838">
      <c r="A838" s="42">
        <f>IFERROR(VLOOKUP(BD[[#This Row],[BK]],DICT[[EEFF]:[Ppto]],2,FALSE),"No Encontrado")</f>
        <v/>
      </c>
      <c r="B838">
        <f>MID(BD[[#This Row],[SUC]],2,1)&amp;"-"&amp;BD[[#This Row],[CC]]&amp;"-"&amp;BD[[#This Row],[REGI_RES]]&amp;"-"&amp;MID(BD[[#This Row],[CTA]],1,9)</f>
        <v/>
      </c>
      <c r="C838" t="inlineStr">
        <is>
          <t>622100005 - ASIGNACION FAMILIAR</t>
        </is>
      </c>
      <c r="D838">
        <f>TRIM(MID('BD6'!E838,3,2))</f>
        <v/>
      </c>
      <c r="E838" s="33" t="inlineStr">
        <is>
          <t xml:space="preserve">  01 - 11 - 3</t>
        </is>
      </c>
      <c r="F838" s="32" t="n">
        <v>45919</v>
      </c>
      <c r="G838">
        <f>IF(MID(BD[[#This Row],[Suc - Tipo - Nro]],8,2)="11",LEFT(BD[[#This Row],[REGIMEN]], 1) &amp; LEFT(RIGHT(BD[[#This Row],[REGIMEN]], LEN(BD[[#This Row],[REGIMEN]]) - FIND(" ", BD[[#This Row],[REGIMEN]])), 1),"")</f>
        <v/>
      </c>
      <c r="H838">
        <f>IF(MID(BD[[#This Row],[Suc - Tipo - Nro]],8,2)="11",TRIM(RIGHT(SUBSTITUTE(BD[[#This Row],[Glosa / Proveedor]]," ",REPT(" ",LEN(BD[[#This Row],[Glosa / Proveedor]]))),LEN(BD[[#This Row],[Glosa / Proveedor]])*2)),"")</f>
        <v/>
      </c>
      <c r="I838" s="31" t="inlineStr">
        <is>
          <t>Generacion de Planilla Normal OBRERO CONTRATADO</t>
        </is>
      </c>
      <c r="J838" s="38" t="n">
        <v>90</v>
      </c>
      <c r="K838" s="22">
        <f>IF('BD6'!J838=90,"AGUA",IF('BD6'!J838=91,"ALCANTARILLADO",IF('BD6'!J838=93,"ALCANTARILLADO",IF('BD6'!J838=95,"ADMIN",IF('BD6'!J838=96,"COMERCIAL","G_Finan")))))</f>
        <v/>
      </c>
      <c r="L838" s="49" t="n">
        <v>565</v>
      </c>
      <c r="M838" s="37" t="n"/>
      <c r="N838" s="51" t="n"/>
      <c r="O838" s="51" t="n"/>
    </row>
    <row r="839">
      <c r="A839" s="42">
        <f>IFERROR(VLOOKUP(BD[[#This Row],[BK]],DICT[[EEFF]:[Ppto]],2,FALSE),"No Encontrado")</f>
        <v/>
      </c>
      <c r="B839">
        <f>MID(BD[[#This Row],[SUC]],2,1)&amp;"-"&amp;BD[[#This Row],[CC]]&amp;"-"&amp;BD[[#This Row],[REGI_RES]]&amp;"-"&amp;MID(BD[[#This Row],[CTA]],1,9)</f>
        <v/>
      </c>
      <c r="C839" t="inlineStr">
        <is>
          <t>622100005 - ASIGNACION FAMILIAR</t>
        </is>
      </c>
      <c r="D839">
        <f>TRIM(MID('BD6'!E839,3,2))</f>
        <v/>
      </c>
      <c r="E839" s="33" t="inlineStr">
        <is>
          <t xml:space="preserve">  01 - 11 - 3</t>
        </is>
      </c>
      <c r="F839" s="32" t="n">
        <v>45919</v>
      </c>
      <c r="G839">
        <f>IF(MID(BD[[#This Row],[Suc - Tipo - Nro]],8,2)="11",LEFT(BD[[#This Row],[REGIMEN]], 1) &amp; LEFT(RIGHT(BD[[#This Row],[REGIMEN]], LEN(BD[[#This Row],[REGIMEN]]) - FIND(" ", BD[[#This Row],[REGIMEN]])), 1),"")</f>
        <v/>
      </c>
      <c r="H839">
        <f>IF(MID(BD[[#This Row],[Suc - Tipo - Nro]],8,2)="11",TRIM(RIGHT(SUBSTITUTE(BD[[#This Row],[Glosa / Proveedor]]," ",REPT(" ",LEN(BD[[#This Row],[Glosa / Proveedor]]))),LEN(BD[[#This Row],[Glosa / Proveedor]])*2)),"")</f>
        <v/>
      </c>
      <c r="I839" s="31" t="inlineStr">
        <is>
          <t>Generacion de Planilla Normal OBRERO CONTRATADO</t>
        </is>
      </c>
      <c r="J839" s="38" t="n">
        <v>95</v>
      </c>
      <c r="K839" s="22">
        <f>IF('BD6'!J839=90,"AGUA",IF('BD6'!J839=91,"ALCANTARILLADO",IF('BD6'!J839=93,"ALCANTARILLADO",IF('BD6'!J839=95,"ADMIN",IF('BD6'!J839=96,"COMERCIAL","G_Finan")))))</f>
        <v/>
      </c>
      <c r="L839" s="49" t="n">
        <v>113</v>
      </c>
      <c r="M839" s="37" t="n"/>
      <c r="N839" s="51" t="n"/>
      <c r="O839" s="51" t="n"/>
    </row>
    <row r="840">
      <c r="A840" s="42">
        <f>IFERROR(VLOOKUP(BD[[#This Row],[BK]],DICT[[EEFF]:[Ppto]],2,FALSE),"No Encontrado")</f>
        <v/>
      </c>
      <c r="B840">
        <f>MID(BD[[#This Row],[SUC]],2,1)&amp;"-"&amp;BD[[#This Row],[CC]]&amp;"-"&amp;BD[[#This Row],[REGI_RES]]&amp;"-"&amp;MID(BD[[#This Row],[CTA]],1,9)</f>
        <v/>
      </c>
      <c r="C840" t="inlineStr">
        <is>
          <t>622100005 - ASIGNACION FAMILIAR</t>
        </is>
      </c>
      <c r="D840">
        <f>TRIM(MID('BD6'!E840,3,2))</f>
        <v/>
      </c>
      <c r="E840" s="33" t="inlineStr">
        <is>
          <t xml:space="preserve">  01 - 11 - 3</t>
        </is>
      </c>
      <c r="F840" s="32" t="n">
        <v>45919</v>
      </c>
      <c r="G840">
        <f>IF(MID(BD[[#This Row],[Suc - Tipo - Nro]],8,2)="11",LEFT(BD[[#This Row],[REGIMEN]], 1) &amp; LEFT(RIGHT(BD[[#This Row],[REGIMEN]], LEN(BD[[#This Row],[REGIMEN]]) - FIND(" ", BD[[#This Row],[REGIMEN]])), 1),"")</f>
        <v/>
      </c>
      <c r="H840">
        <f>IF(MID(BD[[#This Row],[Suc - Tipo - Nro]],8,2)="11",TRIM(RIGHT(SUBSTITUTE(BD[[#This Row],[Glosa / Proveedor]]," ",REPT(" ",LEN(BD[[#This Row],[Glosa / Proveedor]]))),LEN(BD[[#This Row],[Glosa / Proveedor]])*2)),"")</f>
        <v/>
      </c>
      <c r="I840" s="31" t="inlineStr">
        <is>
          <t>Generacion de Planilla Normal OBRERO CONTRATADO</t>
        </is>
      </c>
      <c r="J840" s="38" t="n">
        <v>96</v>
      </c>
      <c r="K840" s="22">
        <f>IF('BD6'!J840=90,"AGUA",IF('BD6'!J840=91,"ALCANTARILLADO",IF('BD6'!J840=93,"ALCANTARILLADO",IF('BD6'!J840=95,"ADMIN",IF('BD6'!J840=96,"COMERCIAL","G_Finan")))))</f>
        <v/>
      </c>
      <c r="L840" s="49" t="n">
        <v>339</v>
      </c>
      <c r="M840" s="37" t="n"/>
      <c r="N840" s="51" t="n"/>
      <c r="O840" s="51" t="n"/>
    </row>
    <row r="841">
      <c r="A841" s="42">
        <f>IFERROR(VLOOKUP(BD[[#This Row],[BK]],DICT[[EEFF]:[Ppto]],2,FALSE),"No Encontrado")</f>
        <v/>
      </c>
      <c r="B841">
        <f>MID(BD[[#This Row],[SUC]],2,1)&amp;"-"&amp;BD[[#This Row],[CC]]&amp;"-"&amp;BD[[#This Row],[REGI_RES]]&amp;"-"&amp;MID(BD[[#This Row],[CTA]],1,9)</f>
        <v/>
      </c>
      <c r="C841" t="inlineStr">
        <is>
          <t>622100005 - ASIGNACION FAMILIAR</t>
        </is>
      </c>
      <c r="D841">
        <f>TRIM(MID('BD6'!E841,3,2))</f>
        <v/>
      </c>
      <c r="E841" s="33" t="inlineStr">
        <is>
          <t xml:space="preserve">  01 - 11 - 3</t>
        </is>
      </c>
      <c r="F841" s="32" t="n">
        <v>45919</v>
      </c>
      <c r="G841">
        <f>IF(MID(BD[[#This Row],[Suc - Tipo - Nro]],8,2)="11",LEFT(BD[[#This Row],[REGIMEN]], 1) &amp; LEFT(RIGHT(BD[[#This Row],[REGIMEN]], LEN(BD[[#This Row],[REGIMEN]]) - FIND(" ", BD[[#This Row],[REGIMEN]])), 1),"")</f>
        <v/>
      </c>
      <c r="H841">
        <f>IF(MID(BD[[#This Row],[Suc - Tipo - Nro]],8,2)="11",TRIM(RIGHT(SUBSTITUTE(BD[[#This Row],[Glosa / Proveedor]]," ",REPT(" ",LEN(BD[[#This Row],[Glosa / Proveedor]]))),LEN(BD[[#This Row],[Glosa / Proveedor]])*2)),"")</f>
        <v/>
      </c>
      <c r="I841" s="31" t="inlineStr">
        <is>
          <t>Generacion de Planilla Normal OBRERO CONTRATADO</t>
        </is>
      </c>
      <c r="J841" s="38" t="n">
        <v>96</v>
      </c>
      <c r="K841" s="22">
        <f>IF('BD6'!J841=90,"AGUA",IF('BD6'!J841=91,"ALCANTARILLADO",IF('BD6'!J841=93,"ALCANTARILLADO",IF('BD6'!J841=95,"ADMIN",IF('BD6'!J841=96,"COMERCIAL","G_Finan")))))</f>
        <v/>
      </c>
      <c r="L841" s="49" t="n">
        <v>113</v>
      </c>
      <c r="M841" s="37" t="n"/>
      <c r="N841" s="51" t="n"/>
      <c r="O841" s="51" t="n"/>
    </row>
    <row r="842">
      <c r="A842" s="42">
        <f>IFERROR(VLOOKUP(BD[[#This Row],[BK]],DICT[[EEFF]:[Ppto]],2,FALSE),"No Encontrado")</f>
        <v/>
      </c>
      <c r="B842">
        <f>MID(BD[[#This Row],[SUC]],2,1)&amp;"-"&amp;BD[[#This Row],[CC]]&amp;"-"&amp;BD[[#This Row],[REGI_RES]]&amp;"-"&amp;MID(BD[[#This Row],[CTA]],1,9)</f>
        <v/>
      </c>
      <c r="C842" t="inlineStr">
        <is>
          <t>622100005 - ASIGNACION FAMILIAR</t>
        </is>
      </c>
      <c r="D842">
        <f>TRIM(MID('BD6'!E842,3,2))</f>
        <v/>
      </c>
      <c r="E842" s="33" t="inlineStr">
        <is>
          <t xml:space="preserve">  01 - 11 - 4</t>
        </is>
      </c>
      <c r="F842" s="32" t="n">
        <v>45919</v>
      </c>
      <c r="G842">
        <f>IF(MID(BD[[#This Row],[Suc - Tipo - Nro]],8,2)="11",LEFT(BD[[#This Row],[REGIMEN]], 1) &amp; LEFT(RIGHT(BD[[#This Row],[REGIMEN]], LEN(BD[[#This Row],[REGIMEN]]) - FIND(" ", BD[[#This Row],[REGIMEN]])), 1),"")</f>
        <v/>
      </c>
      <c r="H842">
        <f>IF(MID(BD[[#This Row],[Suc - Tipo - Nro]],8,2)="11",TRIM(RIGHT(SUBSTITUTE(BD[[#This Row],[Glosa / Proveedor]]," ",REPT(" ",LEN(BD[[#This Row],[Glosa / Proveedor]]))),LEN(BD[[#This Row],[Glosa / Proveedor]])*2)),"")</f>
        <v/>
      </c>
      <c r="I842" s="31" t="inlineStr">
        <is>
          <t>Generacion de Planilla Normal OBRERO ESTABLE</t>
        </is>
      </c>
      <c r="J842" s="38" t="n">
        <v>95</v>
      </c>
      <c r="K842" s="22">
        <f>IF('BD6'!J842=90,"AGUA",IF('BD6'!J842=91,"ALCANTARILLADO",IF('BD6'!J842=93,"ALCANTARILLADO",IF('BD6'!J842=95,"ADMIN",IF('BD6'!J842=96,"COMERCIAL","G_Finan")))))</f>
        <v/>
      </c>
      <c r="L842" s="49" t="n">
        <v>113</v>
      </c>
      <c r="M842" s="37" t="n"/>
      <c r="N842" s="51" t="n"/>
      <c r="O842" s="51" t="n"/>
    </row>
    <row r="843">
      <c r="A843" s="42">
        <f>IFERROR(VLOOKUP(BD[[#This Row],[BK]],DICT[[EEFF]:[Ppto]],2,FALSE),"No Encontrado")</f>
        <v/>
      </c>
      <c r="B843">
        <f>MID(BD[[#This Row],[SUC]],2,1)&amp;"-"&amp;BD[[#This Row],[CC]]&amp;"-"&amp;BD[[#This Row],[REGI_RES]]&amp;"-"&amp;MID(BD[[#This Row],[CTA]],1,9)</f>
        <v/>
      </c>
      <c r="C843" t="inlineStr">
        <is>
          <t>622100005 - ASIGNACION FAMILIAR</t>
        </is>
      </c>
      <c r="D843">
        <f>TRIM(MID('BD6'!E843,3,2))</f>
        <v/>
      </c>
      <c r="E843" s="33" t="inlineStr">
        <is>
          <t xml:space="preserve">  01 - 11 - 4</t>
        </is>
      </c>
      <c r="F843" s="32" t="n">
        <v>45919</v>
      </c>
      <c r="G843">
        <f>IF(MID(BD[[#This Row],[Suc - Tipo - Nro]],8,2)="11",LEFT(BD[[#This Row],[REGIMEN]], 1) &amp; LEFT(RIGHT(BD[[#This Row],[REGIMEN]], LEN(BD[[#This Row],[REGIMEN]]) - FIND(" ", BD[[#This Row],[REGIMEN]])), 1),"")</f>
        <v/>
      </c>
      <c r="H843">
        <f>IF(MID(BD[[#This Row],[Suc - Tipo - Nro]],8,2)="11",TRIM(RIGHT(SUBSTITUTE(BD[[#This Row],[Glosa / Proveedor]]," ",REPT(" ",LEN(BD[[#This Row],[Glosa / Proveedor]]))),LEN(BD[[#This Row],[Glosa / Proveedor]])*2)),"")</f>
        <v/>
      </c>
      <c r="I843" s="31" t="inlineStr">
        <is>
          <t>Generacion de Planilla Normal OBRERO ESTABLE</t>
        </is>
      </c>
      <c r="J843" s="38" t="n">
        <v>90</v>
      </c>
      <c r="K843" s="22">
        <f>IF('BD6'!J843=90,"AGUA",IF('BD6'!J843=91,"ALCANTARILLADO",IF('BD6'!J843=93,"ALCANTARILLADO",IF('BD6'!J843=95,"ADMIN",IF('BD6'!J843=96,"COMERCIAL","G_Finan")))))</f>
        <v/>
      </c>
      <c r="L843" s="49" t="n">
        <v>339</v>
      </c>
      <c r="M843" s="37" t="n"/>
      <c r="N843" s="51" t="n"/>
      <c r="O843" s="51" t="n"/>
    </row>
    <row r="844">
      <c r="A844" s="42">
        <f>IFERROR(VLOOKUP(BD[[#This Row],[BK]],DICT[[EEFF]:[Ppto]],2,FALSE),"No Encontrado")</f>
        <v/>
      </c>
      <c r="B844">
        <f>MID(BD[[#This Row],[SUC]],2,1)&amp;"-"&amp;BD[[#This Row],[CC]]&amp;"-"&amp;BD[[#This Row],[REGI_RES]]&amp;"-"&amp;MID(BD[[#This Row],[CTA]],1,9)</f>
        <v/>
      </c>
      <c r="C844" t="inlineStr">
        <is>
          <t>622100005 - ASIGNACION FAMILIAR</t>
        </is>
      </c>
      <c r="D844">
        <f>TRIM(MID('BD6'!E844,3,2))</f>
        <v/>
      </c>
      <c r="E844" s="33" t="inlineStr">
        <is>
          <t xml:space="preserve">  01 - 11 - 4</t>
        </is>
      </c>
      <c r="F844" s="32" t="n">
        <v>45919</v>
      </c>
      <c r="G844">
        <f>IF(MID(BD[[#This Row],[Suc - Tipo - Nro]],8,2)="11",LEFT(BD[[#This Row],[REGIMEN]], 1) &amp; LEFT(RIGHT(BD[[#This Row],[REGIMEN]], LEN(BD[[#This Row],[REGIMEN]]) - FIND(" ", BD[[#This Row],[REGIMEN]])), 1),"")</f>
        <v/>
      </c>
      <c r="H844">
        <f>IF(MID(BD[[#This Row],[Suc - Tipo - Nro]],8,2)="11",TRIM(RIGHT(SUBSTITUTE(BD[[#This Row],[Glosa / Proveedor]]," ",REPT(" ",LEN(BD[[#This Row],[Glosa / Proveedor]]))),LEN(BD[[#This Row],[Glosa / Proveedor]])*2)),"")</f>
        <v/>
      </c>
      <c r="I844" s="31" t="inlineStr">
        <is>
          <t>Generacion de Planilla Normal OBRERO ESTABLE</t>
        </is>
      </c>
      <c r="J844" s="38" t="n">
        <v>96</v>
      </c>
      <c r="K844" s="22">
        <f>IF('BD6'!J844=90,"AGUA",IF('BD6'!J844=91,"ALCANTARILLADO",IF('BD6'!J844=93,"ALCANTARILLADO",IF('BD6'!J844=95,"ADMIN",IF('BD6'!J844=96,"COMERCIAL","G_Finan")))))</f>
        <v/>
      </c>
      <c r="L844" s="49" t="n">
        <v>113</v>
      </c>
      <c r="M844" s="37" t="n"/>
      <c r="N844" s="51" t="n"/>
      <c r="O844" s="51" t="n"/>
    </row>
    <row r="845">
      <c r="A845" s="10">
        <f>IFERROR(VLOOKUP(BD[[#This Row],[BK]],DICT[[EEFF]:[Ppto]],2,FALSE),"No Encontrado")</f>
        <v/>
      </c>
      <c r="B845" s="54">
        <f>MID(BD[[#This Row],[SUC]],2,1)&amp;"-"&amp;BD[[#This Row],[CC]]&amp;"-"&amp;BD[[#This Row],[REGI_RES]]&amp;"-"&amp;MID(BD[[#This Row],[CTA]],1,9)</f>
        <v/>
      </c>
      <c r="C845" t="inlineStr">
        <is>
          <t>622100005 - ASIGNACION FAMILIAR</t>
        </is>
      </c>
      <c r="D845" s="54">
        <f>TRIM(MID('BD6'!E845,3,2))</f>
        <v/>
      </c>
      <c r="E845" s="33" t="inlineStr">
        <is>
          <t xml:space="preserve">  01 - 11 - 4</t>
        </is>
      </c>
      <c r="F845" s="34" t="n">
        <v>45919</v>
      </c>
      <c r="G845" s="54">
        <f>IF(MID(BD[[#This Row],[Suc - Tipo - Nro]],8,2)="11",LEFT(BD[[#This Row],[REGIMEN]], 1) &amp; LEFT(RIGHT(BD[[#This Row],[REGIMEN]], LEN(BD[[#This Row],[REGIMEN]]) - FIND(" ", BD[[#This Row],[REGIMEN]])), 1),"")</f>
        <v/>
      </c>
      <c r="H845" s="54">
        <f>IF(MID(BD[[#This Row],[Suc - Tipo - Nro]],8,2)="11",TRIM(RIGHT(SUBSTITUTE(BD[[#This Row],[Glosa / Proveedor]]," ",REPT(" ",LEN(BD[[#This Row],[Glosa / Proveedor]]))),LEN(BD[[#This Row],[Glosa / Proveedor]])*2)),"")</f>
        <v/>
      </c>
      <c r="I845" s="33" t="inlineStr">
        <is>
          <t>Generacion de Planilla Normal OBRERO ESTABLE</t>
        </is>
      </c>
      <c r="J845" s="35" t="n">
        <v>96</v>
      </c>
      <c r="K845" s="36">
        <f>IF('BD6'!J845=90,"AGUA",IF('BD6'!J845=91,"ALCANTARILLADO",IF('BD6'!J845=93,"ALCANTARILLADO",IF('BD6'!J845=95,"ADMIN",IF('BD6'!J845=96,"COMERCIAL","G_Finan")))))</f>
        <v/>
      </c>
      <c r="L845" s="40" t="n">
        <v>565</v>
      </c>
      <c r="M845" s="37" t="n"/>
      <c r="N845" s="51" t="n"/>
      <c r="O845" s="51" t="n"/>
    </row>
    <row r="846">
      <c r="A846" s="39">
        <f>IFERROR(VLOOKUP(BD[[#This Row],[BK]],DICT[[EEFF]:[Ppto]],2,FALSE),"No Encontrado")</f>
        <v/>
      </c>
      <c r="B846">
        <f>MID(BD[[#This Row],[SUC]],2,1)&amp;"-"&amp;BD[[#This Row],[CC]]&amp;"-"&amp;BD[[#This Row],[REGI_RES]]&amp;"-"&amp;MID(BD[[#This Row],[CTA]],1,9)</f>
        <v/>
      </c>
      <c r="C846" t="inlineStr">
        <is>
          <t>622100005 - ASIGNACION FAMILIAR</t>
        </is>
      </c>
      <c r="D846">
        <f>TRIM(MID('BD6'!E846,3,2))</f>
        <v/>
      </c>
      <c r="E846" s="33" t="inlineStr">
        <is>
          <t xml:space="preserve">  01 - 11 - 4</t>
        </is>
      </c>
      <c r="F846" s="34" t="n">
        <v>45919</v>
      </c>
      <c r="G846">
        <f>IF(MID(BD[[#This Row],[Suc - Tipo - Nro]],8,2)="11",LEFT(BD[[#This Row],[REGIMEN]], 1) &amp; LEFT(RIGHT(BD[[#This Row],[REGIMEN]], LEN(BD[[#This Row],[REGIMEN]]) - FIND(" ", BD[[#This Row],[REGIMEN]])), 1),"")</f>
        <v/>
      </c>
      <c r="H846">
        <f>IF(MID(BD[[#This Row],[Suc - Tipo - Nro]],8,2)="11",TRIM(RIGHT(SUBSTITUTE(BD[[#This Row],[Glosa / Proveedor]]," ",REPT(" ",LEN(BD[[#This Row],[Glosa / Proveedor]]))),LEN(BD[[#This Row],[Glosa / Proveedor]])*2)),"")</f>
        <v/>
      </c>
      <c r="I846" s="33" t="inlineStr">
        <is>
          <t>Generacion de Planilla Normal OBRERO ESTABLE</t>
        </is>
      </c>
      <c r="J846" s="35" t="n">
        <v>90</v>
      </c>
      <c r="K846" s="22">
        <f>IF('BD6'!J846=90,"AGUA",IF('BD6'!J846=91,"ALCANTARILLADO",IF('BD6'!J846=93,"ALCANTARILLADO",IF('BD6'!J846=95,"ADMIN",IF('BD6'!J846=96,"COMERCIAL","G_Finan")))))</f>
        <v/>
      </c>
      <c r="L846" s="49" t="n">
        <v>113</v>
      </c>
      <c r="M846" s="37" t="n"/>
      <c r="N846" s="51" t="n"/>
      <c r="O846" s="51" t="n"/>
    </row>
    <row r="847">
      <c r="A847" s="10">
        <f>IFERROR(VLOOKUP(BD[[#This Row],[BK]],DICT[[EEFF]:[Ppto]],2,FALSE),"No Encontrado")</f>
        <v/>
      </c>
      <c r="B847" s="54">
        <f>MID(BD[[#This Row],[SUC]],2,1)&amp;"-"&amp;BD[[#This Row],[CC]]&amp;"-"&amp;BD[[#This Row],[REGI_RES]]&amp;"-"&amp;MID(BD[[#This Row],[CTA]],1,9)</f>
        <v/>
      </c>
      <c r="C847" t="inlineStr">
        <is>
          <t>622100005 - ASIGNACION FAMILIAR</t>
        </is>
      </c>
      <c r="D847" s="54">
        <f>TRIM(MID('BD6'!E847,3,2))</f>
        <v/>
      </c>
      <c r="E847" s="33" t="inlineStr">
        <is>
          <t xml:space="preserve">  01 - 11 - 4</t>
        </is>
      </c>
      <c r="F847" s="34" t="n">
        <v>45919</v>
      </c>
      <c r="G847" s="54">
        <f>IF(MID(BD[[#This Row],[Suc - Tipo - Nro]],8,2)="11",LEFT(BD[[#This Row],[REGIMEN]], 1) &amp; LEFT(RIGHT(BD[[#This Row],[REGIMEN]], LEN(BD[[#This Row],[REGIMEN]]) - FIND(" ", BD[[#This Row],[REGIMEN]])), 1),"")</f>
        <v/>
      </c>
      <c r="H847" s="54">
        <f>IF(MID(BD[[#This Row],[Suc - Tipo - Nro]],8,2)="11",TRIM(RIGHT(SUBSTITUTE(BD[[#This Row],[Glosa / Proveedor]]," ",REPT(" ",LEN(BD[[#This Row],[Glosa / Proveedor]]))),LEN(BD[[#This Row],[Glosa / Proveedor]])*2)),"")</f>
        <v/>
      </c>
      <c r="I847" s="33" t="inlineStr">
        <is>
          <t>Generacion de Planilla Normal OBRERO ESTABLE</t>
        </is>
      </c>
      <c r="J847" s="35" t="n">
        <v>90</v>
      </c>
      <c r="K847" s="36">
        <f>IF('BD6'!J847=90,"AGUA",IF('BD6'!J847=91,"ALCANTARILLADO",IF('BD6'!J847=93,"ALCANTARILLADO",IF('BD6'!J847=95,"ADMIN",IF('BD6'!J847=96,"COMERCIAL","G_Finan")))))</f>
        <v/>
      </c>
      <c r="L847" s="40" t="n">
        <v>113</v>
      </c>
      <c r="M847" s="37" t="n"/>
      <c r="N847" s="51" t="n"/>
      <c r="O847" s="51" t="n"/>
    </row>
    <row r="848">
      <c r="A848" s="10">
        <f>IFERROR(VLOOKUP(BD[[#This Row],[BK]],DICT[[EEFF]:[Ppto]],2,FALSE),"No Encontrado")</f>
        <v/>
      </c>
      <c r="B848" s="54">
        <f>MID(BD[[#This Row],[SUC]],2,1)&amp;"-"&amp;BD[[#This Row],[CC]]&amp;"-"&amp;BD[[#This Row],[REGI_RES]]&amp;"-"&amp;MID(BD[[#This Row],[CTA]],1,9)</f>
        <v/>
      </c>
      <c r="C848" t="inlineStr">
        <is>
          <t>622100005 - ASIGNACION FAMILIAR</t>
        </is>
      </c>
      <c r="D848" s="54">
        <f>TRIM(MID('BD6'!E848,3,2))</f>
        <v/>
      </c>
      <c r="E848" s="33" t="inlineStr">
        <is>
          <t xml:space="preserve">  01 - 11 - 4</t>
        </is>
      </c>
      <c r="F848" s="34" t="n">
        <v>45919</v>
      </c>
      <c r="G848" s="54">
        <f>IF(MID(BD[[#This Row],[Suc - Tipo - Nro]],8,2)="11",LEFT(BD[[#This Row],[REGIMEN]], 1) &amp; LEFT(RIGHT(BD[[#This Row],[REGIMEN]], LEN(BD[[#This Row],[REGIMEN]]) - FIND(" ", BD[[#This Row],[REGIMEN]])), 1),"")</f>
        <v/>
      </c>
      <c r="H848" s="54">
        <f>IF(MID(BD[[#This Row],[Suc - Tipo - Nro]],8,2)="11",TRIM(RIGHT(SUBSTITUTE(BD[[#This Row],[Glosa / Proveedor]]," ",REPT(" ",LEN(BD[[#This Row],[Glosa / Proveedor]]))),LEN(BD[[#This Row],[Glosa / Proveedor]])*2)),"")</f>
        <v/>
      </c>
      <c r="I848" s="33" t="inlineStr">
        <is>
          <t>Generacion de Planilla Normal OBRERO ESTABLE</t>
        </is>
      </c>
      <c r="J848" s="35" t="n">
        <v>95</v>
      </c>
      <c r="K848" s="36">
        <f>IF('BD6'!J848=90,"AGUA",IF('BD6'!J848=91,"ALCANTARILLADO",IF('BD6'!J848=93,"ALCANTARILLADO",IF('BD6'!J848=95,"ADMIN",IF('BD6'!J848=96,"COMERCIAL","G_Finan")))))</f>
        <v/>
      </c>
      <c r="L848" s="40" t="n">
        <v>226</v>
      </c>
      <c r="M848" s="37" t="n"/>
      <c r="N848" s="51" t="n"/>
      <c r="O848" s="51" t="n"/>
    </row>
    <row r="849">
      <c r="A849" s="44">
        <f>IFERROR(VLOOKUP(BD[[#This Row],[BK]],DICT[[EEFF]:[Ppto]],2,FALSE),"No Encontrado")</f>
        <v/>
      </c>
      <c r="B849" s="44">
        <f>MID(BD[[#This Row],[SUC]],2,1)&amp;"-"&amp;BD[[#This Row],[CC]]&amp;"-"&amp;BD[[#This Row],[REGI_RES]]&amp;"-"&amp;MID(BD[[#This Row],[CTA]],1,9)</f>
        <v/>
      </c>
      <c r="C849" s="45" t="inlineStr">
        <is>
          <t>622100005 - ASIGNACION FAMILIAR</t>
        </is>
      </c>
      <c r="D849" s="44">
        <f>TRIM(MID('BD6'!E849,3,2))</f>
        <v/>
      </c>
      <c r="E849" s="33" t="inlineStr">
        <is>
          <t xml:space="preserve">  01 - 11 - 4</t>
        </is>
      </c>
      <c r="F849" s="32" t="n">
        <v>45919</v>
      </c>
      <c r="G849" s="44">
        <f>IF(MID(BD[[#This Row],[Suc - Tipo - Nro]],8,2)="11",LEFT(BD[[#This Row],[REGIMEN]], 1) &amp; LEFT(RIGHT(BD[[#This Row],[REGIMEN]], LEN(BD[[#This Row],[REGIMEN]]) - FIND(" ", BD[[#This Row],[REGIMEN]])), 1),"")</f>
        <v/>
      </c>
      <c r="H849" s="44">
        <f>IF(MID(BD[[#This Row],[Suc - Tipo - Nro]],8,2)="11",TRIM(RIGHT(SUBSTITUTE(BD[[#This Row],[Glosa / Proveedor]]," ",REPT(" ",LEN(BD[[#This Row],[Glosa / Proveedor]]))),LEN(BD[[#This Row],[Glosa / Proveedor]])*2)),"")</f>
        <v/>
      </c>
      <c r="I849" s="31" t="inlineStr">
        <is>
          <t>Generacion de Planilla Normal OBRERO ESTABLE</t>
        </is>
      </c>
      <c r="J849" s="46" t="n">
        <v>90</v>
      </c>
      <c r="K849" s="47">
        <f>IF('BD6'!J849=90,"AGUA",IF('BD6'!J849=91,"ALCANTARILLADO",IF('BD6'!J849=93,"ALCANTARILLADO",IF('BD6'!J849=95,"ADMIN",IF('BD6'!J849=96,"COMERCIAL","G_Finan")))))</f>
        <v/>
      </c>
      <c r="L849" s="50" t="n">
        <v>226</v>
      </c>
      <c r="M849" s="48" t="n"/>
      <c r="N849" s="51" t="n"/>
      <c r="O849" s="51" t="n"/>
    </row>
    <row r="850">
      <c r="A850" s="42">
        <f>IFERROR(VLOOKUP(BD[[#This Row],[BK]],DICT[[EEFF]:[Ppto]],2,FALSE),"No Encontrado")</f>
        <v/>
      </c>
      <c r="B850">
        <f>MID(BD[[#This Row],[SUC]],2,1)&amp;"-"&amp;BD[[#This Row],[CC]]&amp;"-"&amp;BD[[#This Row],[REGI_RES]]&amp;"-"&amp;MID(BD[[#This Row],[CTA]],1,9)</f>
        <v/>
      </c>
      <c r="C850" t="inlineStr">
        <is>
          <t>622100005 - ASIGNACION FAMILIAR</t>
        </is>
      </c>
      <c r="D850">
        <f>TRIM(MID('BD6'!E850,3,2))</f>
        <v/>
      </c>
      <c r="E850" s="33" t="inlineStr">
        <is>
          <t xml:space="preserve">  01 - 11 - 4</t>
        </is>
      </c>
      <c r="F850" s="32" t="n">
        <v>45919</v>
      </c>
      <c r="G850">
        <f>IF(MID(BD[[#This Row],[Suc - Tipo - Nro]],8,2)="11",LEFT(BD[[#This Row],[REGIMEN]], 1) &amp; LEFT(RIGHT(BD[[#This Row],[REGIMEN]], LEN(BD[[#This Row],[REGIMEN]]) - FIND(" ", BD[[#This Row],[REGIMEN]])), 1),"")</f>
        <v/>
      </c>
      <c r="H850">
        <f>IF(MID(BD[[#This Row],[Suc - Tipo - Nro]],8,2)="11",TRIM(RIGHT(SUBSTITUTE(BD[[#This Row],[Glosa / Proveedor]]," ",REPT(" ",LEN(BD[[#This Row],[Glosa / Proveedor]]))),LEN(BD[[#This Row],[Glosa / Proveedor]])*2)),"")</f>
        <v/>
      </c>
      <c r="I850" s="31" t="inlineStr">
        <is>
          <t>Generacion de Planilla Normal OBRERO ESTABLE</t>
        </is>
      </c>
      <c r="J850" s="38" t="n">
        <v>90</v>
      </c>
      <c r="K850" s="22">
        <f>IF('BD6'!J850=90,"AGUA",IF('BD6'!J850=91,"ALCANTARILLADO",IF('BD6'!J850=93,"ALCANTARILLADO",IF('BD6'!J850=95,"ADMIN",IF('BD6'!J850=96,"COMERCIAL","G_Finan")))))</f>
        <v/>
      </c>
      <c r="L850" s="49" t="n">
        <v>113</v>
      </c>
      <c r="M850" s="37" t="n"/>
      <c r="N850" s="51" t="n"/>
      <c r="O850" s="51" t="n"/>
    </row>
    <row r="851">
      <c r="A851" s="39">
        <f>IFERROR(VLOOKUP(BD[[#This Row],[BK]],DICT[[EEFF]:[Ppto]],2,FALSE),"No Encontrado")</f>
        <v/>
      </c>
      <c r="B851">
        <f>MID(BD[[#This Row],[SUC]],2,1)&amp;"-"&amp;BD[[#This Row],[CC]]&amp;"-"&amp;BD[[#This Row],[REGI_RES]]&amp;"-"&amp;MID(BD[[#This Row],[CTA]],1,9)</f>
        <v/>
      </c>
      <c r="C851" t="inlineStr">
        <is>
          <t>622100005 - ASIGNACION FAMILIAR</t>
        </is>
      </c>
      <c r="D851">
        <f>TRIM(MID('BD6'!E851,3,2))</f>
        <v/>
      </c>
      <c r="E851" s="33" t="inlineStr">
        <is>
          <t xml:space="preserve">  01 - 11 - 4</t>
        </is>
      </c>
      <c r="F851" s="34" t="n">
        <v>45919</v>
      </c>
      <c r="G851">
        <f>IF(MID(BD[[#This Row],[Suc - Tipo - Nro]],8,2)="11",LEFT(BD[[#This Row],[REGIMEN]], 1) &amp; LEFT(RIGHT(BD[[#This Row],[REGIMEN]], LEN(BD[[#This Row],[REGIMEN]]) - FIND(" ", BD[[#This Row],[REGIMEN]])), 1),"")</f>
        <v/>
      </c>
      <c r="H851">
        <f>IF(MID(BD[[#This Row],[Suc - Tipo - Nro]],8,2)="11",TRIM(RIGHT(SUBSTITUTE(BD[[#This Row],[Glosa / Proveedor]]," ",REPT(" ",LEN(BD[[#This Row],[Glosa / Proveedor]]))),LEN(BD[[#This Row],[Glosa / Proveedor]])*2)),"")</f>
        <v/>
      </c>
      <c r="I851" s="33" t="inlineStr">
        <is>
          <t>Generacion de Planilla Normal OBRERO ESTABLE</t>
        </is>
      </c>
      <c r="J851" s="35" t="n">
        <v>90</v>
      </c>
      <c r="K851" s="22">
        <f>IF('BD6'!J851=90,"AGUA",IF('BD6'!J851=91,"ALCANTARILLADO",IF('BD6'!J851=93,"ALCANTARILLADO",IF('BD6'!J851=95,"ADMIN",IF('BD6'!J851=96,"COMERCIAL","G_Finan")))))</f>
        <v/>
      </c>
      <c r="L851" s="49" t="n">
        <v>2712</v>
      </c>
      <c r="M851" s="37" t="n"/>
      <c r="N851" s="51" t="n"/>
      <c r="O851" s="51" t="n"/>
    </row>
    <row r="852">
      <c r="A852" s="10">
        <f>IFERROR(VLOOKUP(BD[[#This Row],[BK]],DICT[[EEFF]:[Ppto]],2,FALSE),"No Encontrado")</f>
        <v/>
      </c>
      <c r="B852" s="54">
        <f>MID(BD[[#This Row],[SUC]],2,1)&amp;"-"&amp;BD[[#This Row],[CC]]&amp;"-"&amp;BD[[#This Row],[REGI_RES]]&amp;"-"&amp;MID(BD[[#This Row],[CTA]],1,9)</f>
        <v/>
      </c>
      <c r="C852" t="inlineStr">
        <is>
          <t>622100005 - ASIGNACION FAMILIAR</t>
        </is>
      </c>
      <c r="D852" s="54">
        <f>TRIM(MID('BD6'!E852,3,2))</f>
        <v/>
      </c>
      <c r="E852" s="33" t="inlineStr">
        <is>
          <t xml:space="preserve">  01 - 11 - 4</t>
        </is>
      </c>
      <c r="F852" s="34" t="n">
        <v>45919</v>
      </c>
      <c r="G852" s="54">
        <f>IF(MID(BD[[#This Row],[Suc - Tipo - Nro]],8,2)="11",LEFT(BD[[#This Row],[REGIMEN]], 1) &amp; LEFT(RIGHT(BD[[#This Row],[REGIMEN]], LEN(BD[[#This Row],[REGIMEN]]) - FIND(" ", BD[[#This Row],[REGIMEN]])), 1),"")</f>
        <v/>
      </c>
      <c r="H852" s="54">
        <f>IF(MID(BD[[#This Row],[Suc - Tipo - Nro]],8,2)="11",TRIM(RIGHT(SUBSTITUTE(BD[[#This Row],[Glosa / Proveedor]]," ",REPT(" ",LEN(BD[[#This Row],[Glosa / Proveedor]]))),LEN(BD[[#This Row],[Glosa / Proveedor]])*2)),"")</f>
        <v/>
      </c>
      <c r="I852" s="33" t="inlineStr">
        <is>
          <t>Generacion de Planilla Normal OBRERO ESTABLE</t>
        </is>
      </c>
      <c r="J852" s="35" t="n">
        <v>90</v>
      </c>
      <c r="K852" s="36">
        <f>IF('BD6'!J852=90,"AGUA",IF('BD6'!J852=91,"ALCANTARILLADO",IF('BD6'!J852=93,"ALCANTARILLADO",IF('BD6'!J852=95,"ADMIN",IF('BD6'!J852=96,"COMERCIAL","G_Finan")))))</f>
        <v/>
      </c>
      <c r="L852" s="40" t="n">
        <v>113</v>
      </c>
      <c r="M852" s="37" t="n"/>
      <c r="N852" s="51" t="n"/>
      <c r="O852" s="51" t="n"/>
    </row>
    <row r="853">
      <c r="A853" s="10">
        <f>IFERROR(VLOOKUP(BD[[#This Row],[BK]],DICT[[EEFF]:[Ppto]],2,FALSE),"No Encontrado")</f>
        <v/>
      </c>
      <c r="B853" s="54">
        <f>MID(BD[[#This Row],[SUC]],2,1)&amp;"-"&amp;BD[[#This Row],[CC]]&amp;"-"&amp;BD[[#This Row],[REGI_RES]]&amp;"-"&amp;MID(BD[[#This Row],[CTA]],1,9)</f>
        <v/>
      </c>
      <c r="C853" t="inlineStr">
        <is>
          <t>622100005 - ASIGNACION FAMILIAR</t>
        </is>
      </c>
      <c r="D853" s="54">
        <f>TRIM(MID('BD6'!E853,3,2))</f>
        <v/>
      </c>
      <c r="E853" s="33" t="inlineStr">
        <is>
          <t xml:space="preserve">  01 - 11 - 4</t>
        </is>
      </c>
      <c r="F853" s="34" t="n">
        <v>45919</v>
      </c>
      <c r="G853" s="54">
        <f>IF(MID(BD[[#This Row],[Suc - Tipo - Nro]],8,2)="11",LEFT(BD[[#This Row],[REGIMEN]], 1) &amp; LEFT(RIGHT(BD[[#This Row],[REGIMEN]], LEN(BD[[#This Row],[REGIMEN]]) - FIND(" ", BD[[#This Row],[REGIMEN]])), 1),"")</f>
        <v/>
      </c>
      <c r="H853" s="54">
        <f>IF(MID(BD[[#This Row],[Suc - Tipo - Nro]],8,2)="11",TRIM(RIGHT(SUBSTITUTE(BD[[#This Row],[Glosa / Proveedor]]," ",REPT(" ",LEN(BD[[#This Row],[Glosa / Proveedor]]))),LEN(BD[[#This Row],[Glosa / Proveedor]])*2)),"")</f>
        <v/>
      </c>
      <c r="I853" s="33" t="inlineStr">
        <is>
          <t>Generacion de Planilla Normal OBRERO ESTABLE</t>
        </is>
      </c>
      <c r="J853" s="35" t="n">
        <v>90</v>
      </c>
      <c r="K853" s="36">
        <f>IF('BD6'!J853=90,"AGUA",IF('BD6'!J853=91,"ALCANTARILLADO",IF('BD6'!J853=93,"ALCANTARILLADO",IF('BD6'!J853=95,"ADMIN",IF('BD6'!J853=96,"COMERCIAL","G_Finan")))))</f>
        <v/>
      </c>
      <c r="L853" s="40" t="n">
        <v>339</v>
      </c>
      <c r="M853" s="37" t="n"/>
      <c r="N853" s="51" t="n"/>
      <c r="O853" s="51" t="n"/>
    </row>
    <row r="854">
      <c r="A854" s="42">
        <f>IFERROR(VLOOKUP(BD[[#This Row],[BK]],DICT[[EEFF]:[Ppto]],2,FALSE),"No Encontrado")</f>
        <v/>
      </c>
      <c r="B854">
        <f>MID(BD[[#This Row],[SUC]],2,1)&amp;"-"&amp;BD[[#This Row],[CC]]&amp;"-"&amp;BD[[#This Row],[REGI_RES]]&amp;"-"&amp;MID(BD[[#This Row],[CTA]],1,9)</f>
        <v/>
      </c>
      <c r="C854" t="inlineStr">
        <is>
          <t>622100005 - ASIGNACION FAMILIAR</t>
        </is>
      </c>
      <c r="D854">
        <f>TRIM(MID('BD6'!E854,3,2))</f>
        <v/>
      </c>
      <c r="E854" s="33" t="inlineStr">
        <is>
          <t xml:space="preserve">  01 - 11 - 4</t>
        </is>
      </c>
      <c r="F854" s="32" t="n">
        <v>45919</v>
      </c>
      <c r="G854">
        <f>IF(MID(BD[[#This Row],[Suc - Tipo - Nro]],8,2)="11",LEFT(BD[[#This Row],[REGIMEN]], 1) &amp; LEFT(RIGHT(BD[[#This Row],[REGIMEN]], LEN(BD[[#This Row],[REGIMEN]]) - FIND(" ", BD[[#This Row],[REGIMEN]])), 1),"")</f>
        <v/>
      </c>
      <c r="H854">
        <f>IF(MID(BD[[#This Row],[Suc - Tipo - Nro]],8,2)="11",TRIM(RIGHT(SUBSTITUTE(BD[[#This Row],[Glosa / Proveedor]]," ",REPT(" ",LEN(BD[[#This Row],[Glosa / Proveedor]]))),LEN(BD[[#This Row],[Glosa / Proveedor]])*2)),"")</f>
        <v/>
      </c>
      <c r="I854" s="31" t="inlineStr">
        <is>
          <t>Generacion de Planilla Normal OBRERO ESTABLE</t>
        </is>
      </c>
      <c r="J854" s="38" t="n">
        <v>90</v>
      </c>
      <c r="K854" s="22">
        <f>IF('BD6'!J854=90,"AGUA",IF('BD6'!J854=91,"ALCANTARILLADO",IF('BD6'!J854=93,"ALCANTARILLADO",IF('BD6'!J854=95,"ADMIN",IF('BD6'!J854=96,"COMERCIAL","G_Finan")))))</f>
        <v/>
      </c>
      <c r="L854" s="49" t="n">
        <v>339</v>
      </c>
      <c r="M854" s="37" t="n"/>
      <c r="N854" s="51" t="n"/>
      <c r="O854" s="51" t="n"/>
    </row>
    <row r="855">
      <c r="A855" s="10">
        <f>IFERROR(VLOOKUP(BD[[#This Row],[BK]],DICT[[EEFF]:[Ppto]],2,FALSE),"No Encontrado")</f>
        <v/>
      </c>
      <c r="B855" s="54">
        <f>MID(BD[[#This Row],[SUC]],2,1)&amp;"-"&amp;BD[[#This Row],[CC]]&amp;"-"&amp;BD[[#This Row],[REGI_RES]]&amp;"-"&amp;MID(BD[[#This Row],[CTA]],1,9)</f>
        <v/>
      </c>
      <c r="C855" t="inlineStr">
        <is>
          <t>622100005 - ASIGNACION FAMILIAR</t>
        </is>
      </c>
      <c r="D855" s="54">
        <f>TRIM(MID('BD6'!E855,3,2))</f>
        <v/>
      </c>
      <c r="E855" s="33" t="inlineStr">
        <is>
          <t xml:space="preserve">  05 - 11 - 1</t>
        </is>
      </c>
      <c r="F855" s="34" t="n">
        <v>45919</v>
      </c>
      <c r="G855" s="54">
        <f>IF(MID(BD[[#This Row],[Suc - Tipo - Nro]],8,2)="11",LEFT(BD[[#This Row],[REGIMEN]], 1) &amp; LEFT(RIGHT(BD[[#This Row],[REGIMEN]], LEN(BD[[#This Row],[REGIMEN]]) - FIND(" ", BD[[#This Row],[REGIMEN]])), 1),"")</f>
        <v/>
      </c>
      <c r="H855" s="54">
        <f>IF(MID(BD[[#This Row],[Suc - Tipo - Nro]],8,2)="11",TRIM(RIGHT(SUBSTITUTE(BD[[#This Row],[Glosa / Proveedor]]," ",REPT(" ",LEN(BD[[#This Row],[Glosa / Proveedor]]))),LEN(BD[[#This Row],[Glosa / Proveedor]])*2)),"")</f>
        <v/>
      </c>
      <c r="I855" s="33" t="inlineStr">
        <is>
          <t>Generacion de Planilla Normal EMPLEADO ESTABLE</t>
        </is>
      </c>
      <c r="J855" s="35" t="n">
        <v>96</v>
      </c>
      <c r="K855" s="36">
        <f>IF('BD6'!J855=90,"AGUA",IF('BD6'!J855=91,"ALCANTARILLADO",IF('BD6'!J855=93,"ALCANTARILLADO",IF('BD6'!J855=95,"ADMIN",IF('BD6'!J855=96,"COMERCIAL","G_Finan")))))</f>
        <v/>
      </c>
      <c r="L855" s="40" t="n">
        <v>113</v>
      </c>
      <c r="M855" s="37" t="n"/>
      <c r="N855" s="51" t="n"/>
      <c r="O855" s="51" t="n"/>
    </row>
    <row r="856">
      <c r="A856" s="10">
        <f>IFERROR(VLOOKUP(BD[[#This Row],[BK]],DICT[[EEFF]:[Ppto]],2,FALSE),"No Encontrado")</f>
        <v/>
      </c>
      <c r="B856" s="54">
        <f>MID(BD[[#This Row],[SUC]],2,1)&amp;"-"&amp;BD[[#This Row],[CC]]&amp;"-"&amp;BD[[#This Row],[REGI_RES]]&amp;"-"&amp;MID(BD[[#This Row],[CTA]],1,9)</f>
        <v/>
      </c>
      <c r="C856" t="inlineStr">
        <is>
          <t>622100005 - ASIGNACION FAMILIAR</t>
        </is>
      </c>
      <c r="D856" s="54">
        <f>TRIM(MID('BD6'!E856,3,2))</f>
        <v/>
      </c>
      <c r="E856" s="33" t="inlineStr">
        <is>
          <t xml:space="preserve">  05 - 11 - 1</t>
        </is>
      </c>
      <c r="F856" s="34" t="n">
        <v>45919</v>
      </c>
      <c r="G856" s="54">
        <f>IF(MID(BD[[#This Row],[Suc - Tipo - Nro]],8,2)="11",LEFT(BD[[#This Row],[REGIMEN]], 1) &amp; LEFT(RIGHT(BD[[#This Row],[REGIMEN]], LEN(BD[[#This Row],[REGIMEN]]) - FIND(" ", BD[[#This Row],[REGIMEN]])), 1),"")</f>
        <v/>
      </c>
      <c r="H856" s="54">
        <f>IF(MID(BD[[#This Row],[Suc - Tipo - Nro]],8,2)="11",TRIM(RIGHT(SUBSTITUTE(BD[[#This Row],[Glosa / Proveedor]]," ",REPT(" ",LEN(BD[[#This Row],[Glosa / Proveedor]]))),LEN(BD[[#This Row],[Glosa / Proveedor]])*2)),"")</f>
        <v/>
      </c>
      <c r="I856" s="33" t="inlineStr">
        <is>
          <t>Generacion de Planilla Normal EMPLEADO ESTABLE</t>
        </is>
      </c>
      <c r="J856" s="35" t="n">
        <v>95</v>
      </c>
      <c r="K856" s="36">
        <f>IF('BD6'!J856=90,"AGUA",IF('BD6'!J856=91,"ALCANTARILLADO",IF('BD6'!J856=93,"ALCANTARILLADO",IF('BD6'!J856=95,"ADMIN",IF('BD6'!J856=96,"COMERCIAL","G_Finan")))))</f>
        <v/>
      </c>
      <c r="L856" s="40" t="n">
        <v>113</v>
      </c>
      <c r="M856" s="37" t="n"/>
      <c r="N856" s="51" t="n"/>
      <c r="O856" s="51" t="n"/>
    </row>
    <row r="857">
      <c r="A857" s="10">
        <f>IFERROR(VLOOKUP(BD[[#This Row],[BK]],DICT[[EEFF]:[Ppto]],2,FALSE),"No Encontrado")</f>
        <v/>
      </c>
      <c r="B857" s="54">
        <f>MID(BD[[#This Row],[SUC]],2,1)&amp;"-"&amp;BD[[#This Row],[CC]]&amp;"-"&amp;BD[[#This Row],[REGI_RES]]&amp;"-"&amp;MID(BD[[#This Row],[CTA]],1,9)</f>
        <v/>
      </c>
      <c r="C857" t="inlineStr">
        <is>
          <t>622100005 - ASIGNACION FAMILIAR</t>
        </is>
      </c>
      <c r="D857" s="54">
        <f>TRIM(MID('BD6'!E857,3,2))</f>
        <v/>
      </c>
      <c r="E857" s="33" t="inlineStr">
        <is>
          <t xml:space="preserve">  05 - 11 - 1</t>
        </is>
      </c>
      <c r="F857" s="34" t="n">
        <v>45919</v>
      </c>
      <c r="G857" s="54">
        <f>IF(MID(BD[[#This Row],[Suc - Tipo - Nro]],8,2)="11",LEFT(BD[[#This Row],[REGIMEN]], 1) &amp; LEFT(RIGHT(BD[[#This Row],[REGIMEN]], LEN(BD[[#This Row],[REGIMEN]]) - FIND(" ", BD[[#This Row],[REGIMEN]])), 1),"")</f>
        <v/>
      </c>
      <c r="H857" s="54">
        <f>IF(MID(BD[[#This Row],[Suc - Tipo - Nro]],8,2)="11",TRIM(RIGHT(SUBSTITUTE(BD[[#This Row],[Glosa / Proveedor]]," ",REPT(" ",LEN(BD[[#This Row],[Glosa / Proveedor]]))),LEN(BD[[#This Row],[Glosa / Proveedor]])*2)),"")</f>
        <v/>
      </c>
      <c r="I857" s="33" t="inlineStr">
        <is>
          <t>Generacion de Planilla Normal EMPLEADO ESTABLE</t>
        </is>
      </c>
      <c r="J857" s="35" t="n">
        <v>90</v>
      </c>
      <c r="K857" s="36">
        <f>IF('BD6'!J857=90,"AGUA",IF('BD6'!J857=91,"ALCANTARILLADO",IF('BD6'!J857=93,"ALCANTARILLADO",IF('BD6'!J857=95,"ADMIN",IF('BD6'!J857=96,"COMERCIAL","G_Finan")))))</f>
        <v/>
      </c>
      <c r="L857" s="40" t="n">
        <v>113</v>
      </c>
      <c r="M857" s="37" t="n"/>
      <c r="N857" s="51" t="n"/>
      <c r="O857" s="51" t="n"/>
    </row>
    <row r="858">
      <c r="A858">
        <f>IFERROR(VLOOKUP(BD[[#This Row],[BK]],DICT[[EEFF]:[Ppto]],2,FALSE),"No Encontrado")</f>
        <v/>
      </c>
      <c r="B858">
        <f>MID(BD[[#This Row],[SUC]],2,1)&amp;"-"&amp;BD[[#This Row],[CC]]&amp;"-"&amp;BD[[#This Row],[REGI_RES]]&amp;"-"&amp;MID(BD[[#This Row],[CTA]],1,9)</f>
        <v/>
      </c>
      <c r="C858" t="inlineStr">
        <is>
          <t>622100005 - ASIGNACION FAMILIAR</t>
        </is>
      </c>
      <c r="D858">
        <f>TRIM(MID('BD6'!E858,3,2))</f>
        <v/>
      </c>
      <c r="E858" s="33" t="inlineStr">
        <is>
          <t xml:space="preserve">  05 - 11 - 2</t>
        </is>
      </c>
      <c r="F858" s="32" t="n">
        <v>45919</v>
      </c>
      <c r="G858">
        <f>IF(MID(BD[[#This Row],[Suc - Tipo - Nro]],8,2)="11",LEFT(BD[[#This Row],[REGIMEN]], 1) &amp; LEFT(RIGHT(BD[[#This Row],[REGIMEN]], LEN(BD[[#This Row],[REGIMEN]]) - FIND(" ", BD[[#This Row],[REGIMEN]])), 1),"")</f>
        <v/>
      </c>
      <c r="H858">
        <f>IF(MID(BD[[#This Row],[Suc - Tipo - Nro]],8,2)="11",TRIM(RIGHT(SUBSTITUTE(BD[[#This Row],[Glosa / Proveedor]]," ",REPT(" ",LEN(BD[[#This Row],[Glosa / Proveedor]]))),LEN(BD[[#This Row],[Glosa / Proveedor]])*2)),"")</f>
        <v/>
      </c>
      <c r="I858" s="31" t="inlineStr">
        <is>
          <t>Generacion de Planilla Normal OBRERO CONTRATADO</t>
        </is>
      </c>
      <c r="J858" s="38" t="n">
        <v>90</v>
      </c>
      <c r="K858" s="22">
        <f>IF('BD6'!J858=90,"AGUA",IF('BD6'!J858=91,"ALCANTARILLADO",IF('BD6'!J858=93,"ALCANTARILLADO",IF('BD6'!J858=95,"ADMIN",IF('BD6'!J858=96,"COMERCIAL","G_Finan")))))</f>
        <v/>
      </c>
      <c r="L858" s="49" t="n">
        <v>339</v>
      </c>
      <c r="M858" s="37" t="n"/>
      <c r="N858" s="51" t="n"/>
      <c r="O858" s="51" t="n"/>
    </row>
    <row r="859">
      <c r="A859" s="10">
        <f>IFERROR(VLOOKUP(BD[[#This Row],[BK]],DICT[[EEFF]:[Ppto]],2,FALSE),"No Encontrado")</f>
        <v/>
      </c>
      <c r="B859" s="54">
        <f>MID(BD[[#This Row],[SUC]],2,1)&amp;"-"&amp;BD[[#This Row],[CC]]&amp;"-"&amp;BD[[#This Row],[REGI_RES]]&amp;"-"&amp;MID(BD[[#This Row],[CTA]],1,9)</f>
        <v/>
      </c>
      <c r="C859" t="inlineStr">
        <is>
          <t>622100005 - ASIGNACION FAMILIAR</t>
        </is>
      </c>
      <c r="D859" s="54">
        <f>TRIM(MID('BD6'!E859,3,2))</f>
        <v/>
      </c>
      <c r="E859" s="33" t="inlineStr">
        <is>
          <t xml:space="preserve">  05 - 11 - 2</t>
        </is>
      </c>
      <c r="F859" s="34" t="n">
        <v>45919</v>
      </c>
      <c r="G859" s="54">
        <f>IF(MID(BD[[#This Row],[Suc - Tipo - Nro]],8,2)="11",LEFT(BD[[#This Row],[REGIMEN]], 1) &amp; LEFT(RIGHT(BD[[#This Row],[REGIMEN]], LEN(BD[[#This Row],[REGIMEN]]) - FIND(" ", BD[[#This Row],[REGIMEN]])), 1),"")</f>
        <v/>
      </c>
      <c r="H859" s="54">
        <f>IF(MID(BD[[#This Row],[Suc - Tipo - Nro]],8,2)="11",TRIM(RIGHT(SUBSTITUTE(BD[[#This Row],[Glosa / Proveedor]]," ",REPT(" ",LEN(BD[[#This Row],[Glosa / Proveedor]]))),LEN(BD[[#This Row],[Glosa / Proveedor]])*2)),"")</f>
        <v/>
      </c>
      <c r="I859" s="33" t="inlineStr">
        <is>
          <t>Generacion de Planilla Normal OBRERO CONTRATADO</t>
        </is>
      </c>
      <c r="J859" s="35" t="n">
        <v>90</v>
      </c>
      <c r="K859" s="36">
        <f>IF('BD6'!J859=90,"AGUA",IF('BD6'!J859=91,"ALCANTARILLADO",IF('BD6'!J859=93,"ALCANTARILLADO",IF('BD6'!J859=95,"ADMIN",IF('BD6'!J859=96,"COMERCIAL","G_Finan")))))</f>
        <v/>
      </c>
      <c r="L859" s="40" t="n">
        <v>113</v>
      </c>
      <c r="M859" s="37" t="n"/>
      <c r="N859" s="51" t="n"/>
      <c r="O859" s="51" t="n"/>
    </row>
    <row r="860">
      <c r="A860" s="42">
        <f>IFERROR(VLOOKUP(BD[[#This Row],[BK]],DICT[[EEFF]:[Ppto]],2,FALSE),"No Encontrado")</f>
        <v/>
      </c>
      <c r="B860">
        <f>MID(BD[[#This Row],[SUC]],2,1)&amp;"-"&amp;BD[[#This Row],[CC]]&amp;"-"&amp;BD[[#This Row],[REGI_RES]]&amp;"-"&amp;MID(BD[[#This Row],[CTA]],1,9)</f>
        <v/>
      </c>
      <c r="C860" t="inlineStr">
        <is>
          <t>622100005 - ASIGNACION FAMILIAR</t>
        </is>
      </c>
      <c r="D860">
        <f>TRIM(MID('BD6'!E860,3,2))</f>
        <v/>
      </c>
      <c r="E860" s="33" t="inlineStr">
        <is>
          <t xml:space="preserve">  05 - 11 - 3</t>
        </is>
      </c>
      <c r="F860" s="32" t="n">
        <v>45919</v>
      </c>
      <c r="G860">
        <f>IF(MID(BD[[#This Row],[Suc - Tipo - Nro]],8,2)="11",LEFT(BD[[#This Row],[REGIMEN]], 1) &amp; LEFT(RIGHT(BD[[#This Row],[REGIMEN]], LEN(BD[[#This Row],[REGIMEN]]) - FIND(" ", BD[[#This Row],[REGIMEN]])), 1),"")</f>
        <v/>
      </c>
      <c r="H860">
        <f>IF(MID(BD[[#This Row],[Suc - Tipo - Nro]],8,2)="11",TRIM(RIGHT(SUBSTITUTE(BD[[#This Row],[Glosa / Proveedor]]," ",REPT(" ",LEN(BD[[#This Row],[Glosa / Proveedor]]))),LEN(BD[[#This Row],[Glosa / Proveedor]])*2)),"")</f>
        <v/>
      </c>
      <c r="I860" s="31" t="inlineStr">
        <is>
          <t>Generacion de Planilla Normal OBRERO ESTABLE</t>
        </is>
      </c>
      <c r="J860" s="38" t="n">
        <v>95</v>
      </c>
      <c r="K860" s="22">
        <f>IF('BD6'!J860=90,"AGUA",IF('BD6'!J860=91,"ALCANTARILLADO",IF('BD6'!J860=93,"ALCANTARILLADO",IF('BD6'!J860=95,"ADMIN",IF('BD6'!J860=96,"COMERCIAL","G_Finan")))))</f>
        <v/>
      </c>
      <c r="L860" s="49" t="n">
        <v>113</v>
      </c>
      <c r="M860" s="37" t="n"/>
      <c r="N860" s="51" t="n"/>
      <c r="O860" s="51" t="n"/>
    </row>
    <row r="861">
      <c r="A861" s="42">
        <f>IFERROR(VLOOKUP(BD[[#This Row],[BK]],DICT[[EEFF]:[Ppto]],2,FALSE),"No Encontrado")</f>
        <v/>
      </c>
      <c r="B861">
        <f>MID(BD[[#This Row],[SUC]],2,1)&amp;"-"&amp;BD[[#This Row],[CC]]&amp;"-"&amp;BD[[#This Row],[REGI_RES]]&amp;"-"&amp;MID(BD[[#This Row],[CTA]],1,9)</f>
        <v/>
      </c>
      <c r="C861" t="inlineStr">
        <is>
          <t>622100005 - ASIGNACION FAMILIAR</t>
        </is>
      </c>
      <c r="D861">
        <f>TRIM(MID('BD6'!E861,3,2))</f>
        <v/>
      </c>
      <c r="E861" s="33" t="inlineStr">
        <is>
          <t xml:space="preserve">  05 - 11 - 3</t>
        </is>
      </c>
      <c r="F861" s="32" t="n">
        <v>45919</v>
      </c>
      <c r="G861">
        <f>IF(MID(BD[[#This Row],[Suc - Tipo - Nro]],8,2)="11",LEFT(BD[[#This Row],[REGIMEN]], 1) &amp; LEFT(RIGHT(BD[[#This Row],[REGIMEN]], LEN(BD[[#This Row],[REGIMEN]]) - FIND(" ", BD[[#This Row],[REGIMEN]])), 1),"")</f>
        <v/>
      </c>
      <c r="H861">
        <f>IF(MID(BD[[#This Row],[Suc - Tipo - Nro]],8,2)="11",TRIM(RIGHT(SUBSTITUTE(BD[[#This Row],[Glosa / Proveedor]]," ",REPT(" ",LEN(BD[[#This Row],[Glosa / Proveedor]]))),LEN(BD[[#This Row],[Glosa / Proveedor]])*2)),"")</f>
        <v/>
      </c>
      <c r="I861" s="31" t="inlineStr">
        <is>
          <t>Generacion de Planilla Normal OBRERO ESTABLE</t>
        </is>
      </c>
      <c r="J861" s="38" t="n">
        <v>90</v>
      </c>
      <c r="K861" s="22">
        <f>IF('BD6'!J861=90,"AGUA",IF('BD6'!J861=91,"ALCANTARILLADO",IF('BD6'!J861=93,"ALCANTARILLADO",IF('BD6'!J861=95,"ADMIN",IF('BD6'!J861=96,"COMERCIAL","G_Finan")))))</f>
        <v/>
      </c>
      <c r="L861" s="49" t="n">
        <v>226</v>
      </c>
      <c r="M861" s="37" t="n"/>
      <c r="N861" s="51" t="n"/>
      <c r="O861" s="51" t="n"/>
    </row>
    <row r="862">
      <c r="A862" s="10">
        <f>IFERROR(VLOOKUP(BD[[#This Row],[BK]],DICT[[EEFF]:[Ppto]],2,FALSE),"No Encontrado")</f>
        <v/>
      </c>
      <c r="B862" s="54">
        <f>MID(BD[[#This Row],[SUC]],2,1)&amp;"-"&amp;BD[[#This Row],[CC]]&amp;"-"&amp;BD[[#This Row],[REGI_RES]]&amp;"-"&amp;MID(BD[[#This Row],[CTA]],1,9)</f>
        <v/>
      </c>
      <c r="C862" t="inlineStr">
        <is>
          <t>622100005 - ASIGNACION FAMILIAR</t>
        </is>
      </c>
      <c r="D862" s="54">
        <f>TRIM(MID('BD6'!E862,3,2))</f>
        <v/>
      </c>
      <c r="E862" s="33" t="inlineStr">
        <is>
          <t xml:space="preserve">  06 - 11 - 1</t>
        </is>
      </c>
      <c r="F862" s="34" t="n">
        <v>45919</v>
      </c>
      <c r="G862" s="54">
        <f>IF(MID(BD[[#This Row],[Suc - Tipo - Nro]],8,2)="11",LEFT(BD[[#This Row],[REGIMEN]], 1) &amp; LEFT(RIGHT(BD[[#This Row],[REGIMEN]], LEN(BD[[#This Row],[REGIMEN]]) - FIND(" ", BD[[#This Row],[REGIMEN]])), 1),"")</f>
        <v/>
      </c>
      <c r="H862" s="54">
        <f>IF(MID(BD[[#This Row],[Suc - Tipo - Nro]],8,2)="11",TRIM(RIGHT(SUBSTITUTE(BD[[#This Row],[Glosa / Proveedor]]," ",REPT(" ",LEN(BD[[#This Row],[Glosa / Proveedor]]))),LEN(BD[[#This Row],[Glosa / Proveedor]])*2)),"")</f>
        <v/>
      </c>
      <c r="I862" s="33" t="inlineStr">
        <is>
          <t>Generacion de Planilla Normal EMPLEADO ESTABLE</t>
        </is>
      </c>
      <c r="J862" s="35" t="n">
        <v>95</v>
      </c>
      <c r="K862" s="36">
        <f>IF('BD6'!J862=90,"AGUA",IF('BD6'!J862=91,"ALCANTARILLADO",IF('BD6'!J862=93,"ALCANTARILLADO",IF('BD6'!J862=95,"ADMIN",IF('BD6'!J862=96,"COMERCIAL","G_Finan")))))</f>
        <v/>
      </c>
      <c r="L862" s="40" t="n">
        <v>113</v>
      </c>
      <c r="M862" s="37" t="n"/>
      <c r="N862" s="51" t="n"/>
      <c r="O862" s="51" t="n"/>
    </row>
    <row r="863">
      <c r="A863" s="10">
        <f>IFERROR(VLOOKUP(BD[[#This Row],[BK]],DICT[[EEFF]:[Ppto]],2,FALSE),"No Encontrado")</f>
        <v/>
      </c>
      <c r="B863" s="54">
        <f>MID(BD[[#This Row],[SUC]],2,1)&amp;"-"&amp;BD[[#This Row],[CC]]&amp;"-"&amp;BD[[#This Row],[REGI_RES]]&amp;"-"&amp;MID(BD[[#This Row],[CTA]],1,9)</f>
        <v/>
      </c>
      <c r="C863" t="inlineStr">
        <is>
          <t>622100005 - ASIGNACION FAMILIAR</t>
        </is>
      </c>
      <c r="D863" s="54">
        <f>TRIM(MID('BD6'!E863,3,2))</f>
        <v/>
      </c>
      <c r="E863" s="33" t="inlineStr">
        <is>
          <t xml:space="preserve">  06 - 11 - 1</t>
        </is>
      </c>
      <c r="F863" s="34" t="n">
        <v>45919</v>
      </c>
      <c r="G863" s="54">
        <f>IF(MID(BD[[#This Row],[Suc - Tipo - Nro]],8,2)="11",LEFT(BD[[#This Row],[REGIMEN]], 1) &amp; LEFT(RIGHT(BD[[#This Row],[REGIMEN]], LEN(BD[[#This Row],[REGIMEN]]) - FIND(" ", BD[[#This Row],[REGIMEN]])), 1),"")</f>
        <v/>
      </c>
      <c r="H863" s="54">
        <f>IF(MID(BD[[#This Row],[Suc - Tipo - Nro]],8,2)="11",TRIM(RIGHT(SUBSTITUTE(BD[[#This Row],[Glosa / Proveedor]]," ",REPT(" ",LEN(BD[[#This Row],[Glosa / Proveedor]]))),LEN(BD[[#This Row],[Glosa / Proveedor]])*2)),"")</f>
        <v/>
      </c>
      <c r="I863" s="33" t="inlineStr">
        <is>
          <t>Generacion de Planilla Normal EMPLEADO ESTABLE</t>
        </is>
      </c>
      <c r="J863" s="35" t="n">
        <v>96</v>
      </c>
      <c r="K863" s="36">
        <f>IF('BD6'!J863=90,"AGUA",IF('BD6'!J863=91,"ALCANTARILLADO",IF('BD6'!J863=93,"ALCANTARILLADO",IF('BD6'!J863=95,"ADMIN",IF('BD6'!J863=96,"COMERCIAL","G_Finan")))))</f>
        <v/>
      </c>
      <c r="L863" s="40" t="n">
        <v>113</v>
      </c>
      <c r="M863" s="37" t="n"/>
      <c r="N863" s="51" t="n"/>
      <c r="O863" s="51" t="n"/>
    </row>
    <row r="864">
      <c r="A864" s="10">
        <f>IFERROR(VLOOKUP(BD[[#This Row],[BK]],DICT[[EEFF]:[Ppto]],2,FALSE),"No Encontrado")</f>
        <v/>
      </c>
      <c r="B864" s="54">
        <f>MID(BD[[#This Row],[SUC]],2,1)&amp;"-"&amp;BD[[#This Row],[CC]]&amp;"-"&amp;BD[[#This Row],[REGI_RES]]&amp;"-"&amp;MID(BD[[#This Row],[CTA]],1,9)</f>
        <v/>
      </c>
      <c r="C864" t="inlineStr">
        <is>
          <t>622100005 - ASIGNACION FAMILIAR</t>
        </is>
      </c>
      <c r="D864" s="54">
        <f>TRIM(MID('BD6'!E864,3,2))</f>
        <v/>
      </c>
      <c r="E864" s="33" t="inlineStr">
        <is>
          <t xml:space="preserve">  06 - 11 - 1</t>
        </is>
      </c>
      <c r="F864" s="34" t="n">
        <v>45919</v>
      </c>
      <c r="G864" s="54">
        <f>IF(MID(BD[[#This Row],[Suc - Tipo - Nro]],8,2)="11",LEFT(BD[[#This Row],[REGIMEN]], 1) &amp; LEFT(RIGHT(BD[[#This Row],[REGIMEN]], LEN(BD[[#This Row],[REGIMEN]]) - FIND(" ", BD[[#This Row],[REGIMEN]])), 1),"")</f>
        <v/>
      </c>
      <c r="H864" s="54">
        <f>IF(MID(BD[[#This Row],[Suc - Tipo - Nro]],8,2)="11",TRIM(RIGHT(SUBSTITUTE(BD[[#This Row],[Glosa / Proveedor]]," ",REPT(" ",LEN(BD[[#This Row],[Glosa / Proveedor]]))),LEN(BD[[#This Row],[Glosa / Proveedor]])*2)),"")</f>
        <v/>
      </c>
      <c r="I864" s="33" t="inlineStr">
        <is>
          <t>Generacion de Planilla Normal EMPLEADO ESTABLE</t>
        </is>
      </c>
      <c r="J864" s="35" t="n">
        <v>95</v>
      </c>
      <c r="K864" s="36">
        <f>IF('BD6'!J864=90,"AGUA",IF('BD6'!J864=91,"ALCANTARILLADO",IF('BD6'!J864=93,"ALCANTARILLADO",IF('BD6'!J864=95,"ADMIN",IF('BD6'!J864=96,"COMERCIAL","G_Finan")))))</f>
        <v/>
      </c>
      <c r="L864" s="40" t="n">
        <v>113</v>
      </c>
      <c r="M864" s="37" t="n"/>
      <c r="N864" s="51" t="n"/>
      <c r="O864" s="51" t="n"/>
    </row>
    <row r="865">
      <c r="A865" s="39">
        <f>IFERROR(VLOOKUP(BD[[#This Row],[BK]],DICT[[EEFF]:[Ppto]],2,FALSE),"No Encontrado")</f>
        <v/>
      </c>
      <c r="B865">
        <f>MID(BD[[#This Row],[SUC]],2,1)&amp;"-"&amp;BD[[#This Row],[CC]]&amp;"-"&amp;BD[[#This Row],[REGI_RES]]&amp;"-"&amp;MID(BD[[#This Row],[CTA]],1,9)</f>
        <v/>
      </c>
      <c r="C865" t="inlineStr">
        <is>
          <t>622100005 - ASIGNACION FAMILIAR</t>
        </is>
      </c>
      <c r="D865">
        <f>TRIM(MID('BD6'!E865,3,2))</f>
        <v/>
      </c>
      <c r="E865" s="33" t="inlineStr">
        <is>
          <t xml:space="preserve">  06 - 11 - 2</t>
        </is>
      </c>
      <c r="F865" s="34" t="n">
        <v>45919</v>
      </c>
      <c r="G865">
        <f>IF(MID(BD[[#This Row],[Suc - Tipo - Nro]],8,2)="11",LEFT(BD[[#This Row],[REGIMEN]], 1) &amp; LEFT(RIGHT(BD[[#This Row],[REGIMEN]], LEN(BD[[#This Row],[REGIMEN]]) - FIND(" ", BD[[#This Row],[REGIMEN]])), 1),"")</f>
        <v/>
      </c>
      <c r="H865">
        <f>IF(MID(BD[[#This Row],[Suc - Tipo - Nro]],8,2)="11",TRIM(RIGHT(SUBSTITUTE(BD[[#This Row],[Glosa / Proveedor]]," ",REPT(" ",LEN(BD[[#This Row],[Glosa / Proveedor]]))),LEN(BD[[#This Row],[Glosa / Proveedor]])*2)),"")</f>
        <v/>
      </c>
      <c r="I865" s="33" t="inlineStr">
        <is>
          <t>Generacion de Planilla Normal OBRERO CONTRATADO</t>
        </is>
      </c>
      <c r="J865" s="35" t="n">
        <v>90</v>
      </c>
      <c r="K865" s="22">
        <f>IF('BD6'!J865=90,"AGUA",IF('BD6'!J865=91,"ALCANTARILLADO",IF('BD6'!J865=93,"ALCANTARILLADO",IF('BD6'!J865=95,"ADMIN",IF('BD6'!J865=96,"COMERCIAL","G_Finan")))))</f>
        <v/>
      </c>
      <c r="L865" s="49" t="n">
        <v>113</v>
      </c>
      <c r="M865" s="37" t="n"/>
      <c r="N865" s="51" t="n"/>
      <c r="O865" s="51" t="n"/>
    </row>
    <row r="866">
      <c r="A866" s="10">
        <f>IFERROR(VLOOKUP(BD[[#This Row],[BK]],DICT[[EEFF]:[Ppto]],2,FALSE),"No Encontrado")</f>
        <v/>
      </c>
      <c r="B866" s="54">
        <f>MID(BD[[#This Row],[SUC]],2,1)&amp;"-"&amp;BD[[#This Row],[CC]]&amp;"-"&amp;BD[[#This Row],[REGI_RES]]&amp;"-"&amp;MID(BD[[#This Row],[CTA]],1,9)</f>
        <v/>
      </c>
      <c r="C866" t="inlineStr">
        <is>
          <t>622100005 - ASIGNACION FAMILIAR</t>
        </is>
      </c>
      <c r="D866" s="54">
        <f>TRIM(MID('BD6'!E866,3,2))</f>
        <v/>
      </c>
      <c r="E866" s="33" t="inlineStr">
        <is>
          <t xml:space="preserve">  06 - 11 - 3</t>
        </is>
      </c>
      <c r="F866" s="34" t="n">
        <v>45919</v>
      </c>
      <c r="G866" s="54">
        <f>IF(MID(BD[[#This Row],[Suc - Tipo - Nro]],8,2)="11",LEFT(BD[[#This Row],[REGIMEN]], 1) &amp; LEFT(RIGHT(BD[[#This Row],[REGIMEN]], LEN(BD[[#This Row],[REGIMEN]]) - FIND(" ", BD[[#This Row],[REGIMEN]])), 1),"")</f>
        <v/>
      </c>
      <c r="H866" s="54">
        <f>IF(MID(BD[[#This Row],[Suc - Tipo - Nro]],8,2)="11",TRIM(RIGHT(SUBSTITUTE(BD[[#This Row],[Glosa / Proveedor]]," ",REPT(" ",LEN(BD[[#This Row],[Glosa / Proveedor]]))),LEN(BD[[#This Row],[Glosa / Proveedor]])*2)),"")</f>
        <v/>
      </c>
      <c r="I866" s="33" t="inlineStr">
        <is>
          <t>Generacion de Planilla Normal OBRERO ESTABLE</t>
        </is>
      </c>
      <c r="J866" s="35" t="n">
        <v>93</v>
      </c>
      <c r="K866" s="36">
        <f>IF('BD6'!J866=90,"AGUA",IF('BD6'!J866=91,"ALCANTARILLADO",IF('BD6'!J866=93,"ALCANTARILLADO",IF('BD6'!J866=95,"ADMIN",IF('BD6'!J866=96,"COMERCIAL","G_Finan")))))</f>
        <v/>
      </c>
      <c r="L866" s="40" t="n">
        <v>113</v>
      </c>
      <c r="M866" s="37" t="n"/>
      <c r="N866" s="51" t="n"/>
      <c r="O866" s="51" t="n"/>
    </row>
    <row r="867">
      <c r="A867" s="10">
        <f>IFERROR(VLOOKUP(BD[[#This Row],[BK]],DICT[[EEFF]:[Ppto]],2,FALSE),"No Encontrado")</f>
        <v/>
      </c>
      <c r="B867" s="54">
        <f>MID(BD[[#This Row],[SUC]],2,1)&amp;"-"&amp;BD[[#This Row],[CC]]&amp;"-"&amp;BD[[#This Row],[REGI_RES]]&amp;"-"&amp;MID(BD[[#This Row],[CTA]],1,9)</f>
        <v/>
      </c>
      <c r="C867" t="inlineStr">
        <is>
          <t>622100005 - ASIGNACION FAMILIAR</t>
        </is>
      </c>
      <c r="D867" s="54">
        <f>TRIM(MID('BD6'!E867,3,2))</f>
        <v/>
      </c>
      <c r="E867" s="33" t="inlineStr">
        <is>
          <t xml:space="preserve">  06 - 11 - 3</t>
        </is>
      </c>
      <c r="F867" s="34" t="n">
        <v>45919</v>
      </c>
      <c r="G867" s="54">
        <f>IF(MID(BD[[#This Row],[Suc - Tipo - Nro]],8,2)="11",LEFT(BD[[#This Row],[REGIMEN]], 1) &amp; LEFT(RIGHT(BD[[#This Row],[REGIMEN]], LEN(BD[[#This Row],[REGIMEN]]) - FIND(" ", BD[[#This Row],[REGIMEN]])), 1),"")</f>
        <v/>
      </c>
      <c r="H867" s="54">
        <f>IF(MID(BD[[#This Row],[Suc - Tipo - Nro]],8,2)="11",TRIM(RIGHT(SUBSTITUTE(BD[[#This Row],[Glosa / Proveedor]]," ",REPT(" ",LEN(BD[[#This Row],[Glosa / Proveedor]]))),LEN(BD[[#This Row],[Glosa / Proveedor]])*2)),"")</f>
        <v/>
      </c>
      <c r="I867" s="33" t="inlineStr">
        <is>
          <t>Generacion de Planilla Normal OBRERO ESTABLE</t>
        </is>
      </c>
      <c r="J867" s="35" t="n">
        <v>90</v>
      </c>
      <c r="K867" s="36">
        <f>IF('BD6'!J867=90,"AGUA",IF('BD6'!J867=91,"ALCANTARILLADO",IF('BD6'!J867=93,"ALCANTARILLADO",IF('BD6'!J867=95,"ADMIN",IF('BD6'!J867=96,"COMERCIAL","G_Finan")))))</f>
        <v/>
      </c>
      <c r="L867" s="40" t="n">
        <v>113</v>
      </c>
      <c r="M867" s="37" t="n"/>
      <c r="N867" s="51" t="n"/>
      <c r="O867" s="51" t="n"/>
    </row>
    <row r="868">
      <c r="A868">
        <f>IFERROR(VLOOKUP(BD[[#This Row],[BK]],DICT[[EEFF]:[Ppto]],2,FALSE),"No Encontrado")</f>
        <v/>
      </c>
      <c r="B868">
        <f>MID(BD[[#This Row],[SUC]],2,1)&amp;"-"&amp;BD[[#This Row],[CC]]&amp;"-"&amp;BD[[#This Row],[REGI_RES]]&amp;"-"&amp;MID(BD[[#This Row],[CTA]],1,9)</f>
        <v/>
      </c>
      <c r="C868" t="inlineStr">
        <is>
          <t>622100005 - ASIGNACION FAMILIAR</t>
        </is>
      </c>
      <c r="D868">
        <f>TRIM(MID('BD6'!E868,3,2))</f>
        <v/>
      </c>
      <c r="E868" s="33" t="inlineStr">
        <is>
          <t xml:space="preserve">  06 - 11 - 3</t>
        </is>
      </c>
      <c r="F868" s="32" t="n">
        <v>45919</v>
      </c>
      <c r="G868">
        <f>IF(MID(BD[[#This Row],[Suc - Tipo - Nro]],8,2)="11",LEFT(BD[[#This Row],[REGIMEN]], 1) &amp; LEFT(RIGHT(BD[[#This Row],[REGIMEN]], LEN(BD[[#This Row],[REGIMEN]]) - FIND(" ", BD[[#This Row],[REGIMEN]])), 1),"")</f>
        <v/>
      </c>
      <c r="H868">
        <f>IF(MID(BD[[#This Row],[Suc - Tipo - Nro]],8,2)="11",TRIM(RIGHT(SUBSTITUTE(BD[[#This Row],[Glosa / Proveedor]]," ",REPT(" ",LEN(BD[[#This Row],[Glosa / Proveedor]]))),LEN(BD[[#This Row],[Glosa / Proveedor]])*2)),"")</f>
        <v/>
      </c>
      <c r="I868" s="31" t="inlineStr">
        <is>
          <t>Generacion de Planilla Normal OBRERO ESTABLE</t>
        </is>
      </c>
      <c r="J868" s="38" t="n">
        <v>90</v>
      </c>
      <c r="K868" s="22">
        <f>IF('BD6'!J868=90,"AGUA",IF('BD6'!J868=91,"ALCANTARILLADO",IF('BD6'!J868=93,"ALCANTARILLADO",IF('BD6'!J868=95,"ADMIN",IF('BD6'!J868=96,"COMERCIAL","G_Finan")))))</f>
        <v/>
      </c>
      <c r="L868" s="49" t="n">
        <v>226</v>
      </c>
      <c r="M868" s="37" t="n"/>
      <c r="N868" s="51" t="n"/>
      <c r="O868" s="51" t="n"/>
    </row>
    <row r="869">
      <c r="A869" s="10">
        <f>IFERROR(VLOOKUP(BD[[#This Row],[BK]],DICT[[EEFF]:[Ppto]],2,FALSE),"No Encontrado")</f>
        <v/>
      </c>
      <c r="B869" s="54">
        <f>MID(BD[[#This Row],[SUC]],2,1)&amp;"-"&amp;BD[[#This Row],[CC]]&amp;"-"&amp;BD[[#This Row],[REGI_RES]]&amp;"-"&amp;MID(BD[[#This Row],[CTA]],1,9)</f>
        <v/>
      </c>
      <c r="C869" t="inlineStr">
        <is>
          <t>622100005 - ASIGNACION FAMILIAR</t>
        </is>
      </c>
      <c r="D869" s="54">
        <f>TRIM(MID('BD6'!E869,3,2))</f>
        <v/>
      </c>
      <c r="E869" s="33" t="inlineStr">
        <is>
          <t xml:space="preserve">  06 - 11 - 3</t>
        </is>
      </c>
      <c r="F869" s="34" t="n">
        <v>45919</v>
      </c>
      <c r="G869" s="54">
        <f>IF(MID(BD[[#This Row],[Suc - Tipo - Nro]],8,2)="11",LEFT(BD[[#This Row],[REGIMEN]], 1) &amp; LEFT(RIGHT(BD[[#This Row],[REGIMEN]], LEN(BD[[#This Row],[REGIMEN]]) - FIND(" ", BD[[#This Row],[REGIMEN]])), 1),"")</f>
        <v/>
      </c>
      <c r="H869" s="54">
        <f>IF(MID(BD[[#This Row],[Suc - Tipo - Nro]],8,2)="11",TRIM(RIGHT(SUBSTITUTE(BD[[#This Row],[Glosa / Proveedor]]," ",REPT(" ",LEN(BD[[#This Row],[Glosa / Proveedor]]))),LEN(BD[[#This Row],[Glosa / Proveedor]])*2)),"")</f>
        <v/>
      </c>
      <c r="I869" s="33" t="inlineStr">
        <is>
          <t>Generacion de Planilla Normal OBRERO ESTABLE</t>
        </is>
      </c>
      <c r="J869" s="35" t="n">
        <v>91</v>
      </c>
      <c r="K869" s="36">
        <f>IF('BD6'!J869=90,"AGUA",IF('BD6'!J869=91,"ALCANTARILLADO",IF('BD6'!J869=93,"ALCANTARILLADO",IF('BD6'!J869=95,"ADMIN",IF('BD6'!J869=96,"COMERCIAL","G_Finan")))))</f>
        <v/>
      </c>
      <c r="L869" s="40" t="n">
        <v>113</v>
      </c>
      <c r="M869" s="37" t="n"/>
      <c r="N869" s="51" t="n"/>
      <c r="O869" s="51" t="n"/>
    </row>
    <row r="870">
      <c r="A870" s="39">
        <f>IFERROR(VLOOKUP(BD[[#This Row],[BK]],DICT[[EEFF]:[Ppto]],2,FALSE),"No Encontrado")</f>
        <v/>
      </c>
      <c r="B870">
        <f>MID(BD[[#This Row],[SUC]],2,1)&amp;"-"&amp;BD[[#This Row],[CC]]&amp;"-"&amp;BD[[#This Row],[REGI_RES]]&amp;"-"&amp;MID(BD[[#This Row],[CTA]],1,9)</f>
        <v/>
      </c>
      <c r="C870" t="inlineStr">
        <is>
          <t>622100005 - ASIGNACION FAMILIAR</t>
        </is>
      </c>
      <c r="D870">
        <f>TRIM(MID('BD6'!E870,3,2))</f>
        <v/>
      </c>
      <c r="E870" s="33" t="inlineStr">
        <is>
          <t xml:space="preserve">  08 - 11 - 2</t>
        </is>
      </c>
      <c r="F870" s="34" t="n">
        <v>45919</v>
      </c>
      <c r="G870">
        <f>IF(MID(BD[[#This Row],[Suc - Tipo - Nro]],8,2)="11",LEFT(BD[[#This Row],[REGIMEN]], 1) &amp; LEFT(RIGHT(BD[[#This Row],[REGIMEN]], LEN(BD[[#This Row],[REGIMEN]]) - FIND(" ", BD[[#This Row],[REGIMEN]])), 1),"")</f>
        <v/>
      </c>
      <c r="H870">
        <f>IF(MID(BD[[#This Row],[Suc - Tipo - Nro]],8,2)="11",TRIM(RIGHT(SUBSTITUTE(BD[[#This Row],[Glosa / Proveedor]]," ",REPT(" ",LEN(BD[[#This Row],[Glosa / Proveedor]]))),LEN(BD[[#This Row],[Glosa / Proveedor]])*2)),"")</f>
        <v/>
      </c>
      <c r="I870" s="33" t="inlineStr">
        <is>
          <t>Generacion de Planilla Normal OBRERO CONTRATADO</t>
        </is>
      </c>
      <c r="J870" s="35" t="n">
        <v>90</v>
      </c>
      <c r="K870" s="22">
        <f>IF('BD6'!J870=90,"AGUA",IF('BD6'!J870=91,"ALCANTARILLADO",IF('BD6'!J870=93,"ALCANTARILLADO",IF('BD6'!J870=95,"ADMIN",IF('BD6'!J870=96,"COMERCIAL","G_Finan")))))</f>
        <v/>
      </c>
      <c r="L870" s="49" t="n">
        <v>113</v>
      </c>
      <c r="M870" s="37" t="n"/>
      <c r="N870" s="51" t="n"/>
      <c r="O870" s="51" t="n"/>
    </row>
    <row r="871">
      <c r="A871" s="42">
        <f>IFERROR(VLOOKUP(BD[[#This Row],[BK]],DICT[[EEFF]:[Ppto]],2,FALSE),"No Encontrado")</f>
        <v/>
      </c>
      <c r="B871">
        <f>MID(BD[[#This Row],[SUC]],2,1)&amp;"-"&amp;BD[[#This Row],[CC]]&amp;"-"&amp;BD[[#This Row],[REGI_RES]]&amp;"-"&amp;MID(BD[[#This Row],[CTA]],1,9)</f>
        <v/>
      </c>
      <c r="C871" t="inlineStr">
        <is>
          <t>622100005 - ASIGNACION FAMILIAR</t>
        </is>
      </c>
      <c r="D871">
        <f>TRIM(MID('BD6'!E871,3,2))</f>
        <v/>
      </c>
      <c r="E871" s="33" t="inlineStr">
        <is>
          <t xml:space="preserve">  08 - 11 - 3</t>
        </is>
      </c>
      <c r="F871" s="32" t="n">
        <v>45919</v>
      </c>
      <c r="G871">
        <f>IF(MID(BD[[#This Row],[Suc - Tipo - Nro]],8,2)="11",LEFT(BD[[#This Row],[REGIMEN]], 1) &amp; LEFT(RIGHT(BD[[#This Row],[REGIMEN]], LEN(BD[[#This Row],[REGIMEN]]) - FIND(" ", BD[[#This Row],[REGIMEN]])), 1),"")</f>
        <v/>
      </c>
      <c r="H871">
        <f>IF(MID(BD[[#This Row],[Suc - Tipo - Nro]],8,2)="11",TRIM(RIGHT(SUBSTITUTE(BD[[#This Row],[Glosa / Proveedor]]," ",REPT(" ",LEN(BD[[#This Row],[Glosa / Proveedor]]))),LEN(BD[[#This Row],[Glosa / Proveedor]])*2)),"")</f>
        <v/>
      </c>
      <c r="I871" s="31" t="inlineStr">
        <is>
          <t>Generacion de Planilla Normal OBRERO ESTABLE</t>
        </is>
      </c>
      <c r="J871" s="38" t="n">
        <v>90</v>
      </c>
      <c r="K871" s="22">
        <f>IF('BD6'!J871=90,"AGUA",IF('BD6'!J871=91,"ALCANTARILLADO",IF('BD6'!J871=93,"ALCANTARILLADO",IF('BD6'!J871=95,"ADMIN",IF('BD6'!J871=96,"COMERCIAL","G_Finan")))))</f>
        <v/>
      </c>
      <c r="L871" s="49" t="n">
        <v>226</v>
      </c>
      <c r="M871" s="37" t="n"/>
      <c r="N871" s="51" t="n"/>
      <c r="O871" s="51" t="n"/>
    </row>
    <row r="872">
      <c r="A872" s="42">
        <f>IFERROR(VLOOKUP(BD[[#This Row],[BK]],DICT[[EEFF]:[Ppto]],2,FALSE),"No Encontrado")</f>
        <v/>
      </c>
      <c r="B872">
        <f>MID(BD[[#This Row],[SUC]],2,1)&amp;"-"&amp;BD[[#This Row],[CC]]&amp;"-"&amp;BD[[#This Row],[REGI_RES]]&amp;"-"&amp;MID(BD[[#This Row],[CTA]],1,9)</f>
        <v/>
      </c>
      <c r="C872" t="inlineStr">
        <is>
          <t>622100005 - ASIGNACION FAMILIAR</t>
        </is>
      </c>
      <c r="D872">
        <f>TRIM(MID('BD6'!E872,3,2))</f>
        <v/>
      </c>
      <c r="E872" s="33" t="inlineStr">
        <is>
          <t xml:space="preserve">  08 - 11 - 3</t>
        </is>
      </c>
      <c r="F872" s="32" t="n">
        <v>45919</v>
      </c>
      <c r="G872">
        <f>IF(MID(BD[[#This Row],[Suc - Tipo - Nro]],8,2)="11",LEFT(BD[[#This Row],[REGIMEN]], 1) &amp; LEFT(RIGHT(BD[[#This Row],[REGIMEN]], LEN(BD[[#This Row],[REGIMEN]]) - FIND(" ", BD[[#This Row],[REGIMEN]])), 1),"")</f>
        <v/>
      </c>
      <c r="H872">
        <f>IF(MID(BD[[#This Row],[Suc - Tipo - Nro]],8,2)="11",TRIM(RIGHT(SUBSTITUTE(BD[[#This Row],[Glosa / Proveedor]]," ",REPT(" ",LEN(BD[[#This Row],[Glosa / Proveedor]]))),LEN(BD[[#This Row],[Glosa / Proveedor]])*2)),"")</f>
        <v/>
      </c>
      <c r="I872" s="31" t="inlineStr">
        <is>
          <t>Generacion de Planilla Normal OBRERO ESTABLE</t>
        </is>
      </c>
      <c r="J872" s="38" t="n">
        <v>90</v>
      </c>
      <c r="K872" s="22">
        <f>IF('BD6'!J872=90,"AGUA",IF('BD6'!J872=91,"ALCANTARILLADO",IF('BD6'!J872=93,"ALCANTARILLADO",IF('BD6'!J872=95,"ADMIN",IF('BD6'!J872=96,"COMERCIAL","G_Finan")))))</f>
        <v/>
      </c>
      <c r="L872" s="49" t="n">
        <v>226</v>
      </c>
      <c r="M872" s="37" t="n"/>
      <c r="N872" s="51" t="n"/>
      <c r="O872" s="51" t="n"/>
    </row>
    <row r="873">
      <c r="A873" s="42">
        <f>IFERROR(VLOOKUP(BD[[#This Row],[BK]],DICT[[EEFF]:[Ppto]],2,FALSE),"No Encontrado")</f>
        <v/>
      </c>
      <c r="B873">
        <f>MID(BD[[#This Row],[SUC]],2,1)&amp;"-"&amp;BD[[#This Row],[CC]]&amp;"-"&amp;BD[[#This Row],[REGI_RES]]&amp;"-"&amp;MID(BD[[#This Row],[CTA]],1,9)</f>
        <v/>
      </c>
      <c r="C873" t="inlineStr">
        <is>
          <t>622100005 - ASIGNACION FAMILIAR</t>
        </is>
      </c>
      <c r="D873">
        <f>TRIM(MID('BD6'!E873,3,2))</f>
        <v/>
      </c>
      <c r="E873" s="33" t="inlineStr">
        <is>
          <t xml:space="preserve">  09 - 11 - 1</t>
        </is>
      </c>
      <c r="F873" s="32" t="n">
        <v>45919</v>
      </c>
      <c r="G873">
        <f>IF(MID(BD[[#This Row],[Suc - Tipo - Nro]],8,2)="11",LEFT(BD[[#This Row],[REGIMEN]], 1) &amp; LEFT(RIGHT(BD[[#This Row],[REGIMEN]], LEN(BD[[#This Row],[REGIMEN]]) - FIND(" ", BD[[#This Row],[REGIMEN]])), 1),"")</f>
        <v/>
      </c>
      <c r="H873">
        <f>IF(MID(BD[[#This Row],[Suc - Tipo - Nro]],8,2)="11",TRIM(RIGHT(SUBSTITUTE(BD[[#This Row],[Glosa / Proveedor]]," ",REPT(" ",LEN(BD[[#This Row],[Glosa / Proveedor]]))),LEN(BD[[#This Row],[Glosa / Proveedor]])*2)),"")</f>
        <v/>
      </c>
      <c r="I873" s="31" t="inlineStr">
        <is>
          <t>Generacion de Planilla Normal EMPLEADO CONTRATADO</t>
        </is>
      </c>
      <c r="J873" s="38" t="n">
        <v>95</v>
      </c>
      <c r="K873" s="22">
        <f>IF('BD6'!J873=90,"AGUA",IF('BD6'!J873=91,"ALCANTARILLADO",IF('BD6'!J873=93,"ALCANTARILLADO",IF('BD6'!J873=95,"ADMIN",IF('BD6'!J873=96,"COMERCIAL","G_Finan")))))</f>
        <v/>
      </c>
      <c r="L873" s="49" t="n">
        <v>113</v>
      </c>
      <c r="M873" s="37" t="n"/>
      <c r="N873" s="51" t="n"/>
      <c r="O873" s="51" t="n"/>
    </row>
    <row r="874">
      <c r="A874" s="10">
        <f>IFERROR(VLOOKUP(BD[[#This Row],[BK]],DICT[[EEFF]:[Ppto]],2,FALSE),"No Encontrado")</f>
        <v/>
      </c>
      <c r="B874" s="54">
        <f>MID(BD[[#This Row],[SUC]],2,1)&amp;"-"&amp;BD[[#This Row],[CC]]&amp;"-"&amp;BD[[#This Row],[REGI_RES]]&amp;"-"&amp;MID(BD[[#This Row],[CTA]],1,9)</f>
        <v/>
      </c>
      <c r="C874" t="inlineStr">
        <is>
          <t>622100005 - ASIGNACION FAMILIAR</t>
        </is>
      </c>
      <c r="D874" s="54">
        <f>TRIM(MID('BD6'!E874,3,2))</f>
        <v/>
      </c>
      <c r="E874" s="33" t="inlineStr">
        <is>
          <t xml:space="preserve">  09 - 11 - 2</t>
        </is>
      </c>
      <c r="F874" s="34" t="n">
        <v>45919</v>
      </c>
      <c r="G874" s="54">
        <f>IF(MID(BD[[#This Row],[Suc - Tipo - Nro]],8,2)="11",LEFT(BD[[#This Row],[REGIMEN]], 1) &amp; LEFT(RIGHT(BD[[#This Row],[REGIMEN]], LEN(BD[[#This Row],[REGIMEN]]) - FIND(" ", BD[[#This Row],[REGIMEN]])), 1),"")</f>
        <v/>
      </c>
      <c r="H874" s="54">
        <f>IF(MID(BD[[#This Row],[Suc - Tipo - Nro]],8,2)="11",TRIM(RIGHT(SUBSTITUTE(BD[[#This Row],[Glosa / Proveedor]]," ",REPT(" ",LEN(BD[[#This Row],[Glosa / Proveedor]]))),LEN(BD[[#This Row],[Glosa / Proveedor]])*2)),"")</f>
        <v/>
      </c>
      <c r="I874" s="33" t="inlineStr">
        <is>
          <t>Generacion de Planilla Normal EMPLEADO ESTABLE</t>
        </is>
      </c>
      <c r="J874" s="35" t="n">
        <v>96</v>
      </c>
      <c r="K874" s="36">
        <f>IF('BD6'!J874=90,"AGUA",IF('BD6'!J874=91,"ALCANTARILLADO",IF('BD6'!J874=93,"ALCANTARILLADO",IF('BD6'!J874=95,"ADMIN",IF('BD6'!J874=96,"COMERCIAL","G_Finan")))))</f>
        <v/>
      </c>
      <c r="L874" s="40" t="n">
        <v>113</v>
      </c>
      <c r="M874" s="37" t="n"/>
      <c r="N874" s="51" t="n"/>
      <c r="O874" s="51" t="n"/>
    </row>
    <row r="875">
      <c r="A875" s="10">
        <f>IFERROR(VLOOKUP(BD[[#This Row],[BK]],DICT[[EEFF]:[Ppto]],2,FALSE),"No Encontrado")</f>
        <v/>
      </c>
      <c r="B875" s="54">
        <f>MID(BD[[#This Row],[SUC]],2,1)&amp;"-"&amp;BD[[#This Row],[CC]]&amp;"-"&amp;BD[[#This Row],[REGI_RES]]&amp;"-"&amp;MID(BD[[#This Row],[CTA]],1,9)</f>
        <v/>
      </c>
      <c r="C875" t="inlineStr">
        <is>
          <t>622100005 - ASIGNACION FAMILIAR</t>
        </is>
      </c>
      <c r="D875" s="54">
        <f>TRIM(MID('BD6'!E875,3,2))</f>
        <v/>
      </c>
      <c r="E875" s="33" t="inlineStr">
        <is>
          <t xml:space="preserve">  09 - 11 - 3</t>
        </is>
      </c>
      <c r="F875" s="34" t="n">
        <v>45919</v>
      </c>
      <c r="G875" s="54">
        <f>IF(MID(BD[[#This Row],[Suc - Tipo - Nro]],8,2)="11",LEFT(BD[[#This Row],[REGIMEN]], 1) &amp; LEFT(RIGHT(BD[[#This Row],[REGIMEN]], LEN(BD[[#This Row],[REGIMEN]]) - FIND(" ", BD[[#This Row],[REGIMEN]])), 1),"")</f>
        <v/>
      </c>
      <c r="H875" s="54">
        <f>IF(MID(BD[[#This Row],[Suc - Tipo - Nro]],8,2)="11",TRIM(RIGHT(SUBSTITUTE(BD[[#This Row],[Glosa / Proveedor]]," ",REPT(" ",LEN(BD[[#This Row],[Glosa / Proveedor]]))),LEN(BD[[#This Row],[Glosa / Proveedor]])*2)),"")</f>
        <v/>
      </c>
      <c r="I875" s="33" t="inlineStr">
        <is>
          <t>Generacion de Planilla Normal OBRERO ESTABLE</t>
        </is>
      </c>
      <c r="J875" s="35" t="n">
        <v>91</v>
      </c>
      <c r="K875" s="36">
        <f>IF('BD6'!J875=90,"AGUA",IF('BD6'!J875=91,"ALCANTARILLADO",IF('BD6'!J875=93,"ALCANTARILLADO",IF('BD6'!J875=95,"ADMIN",IF('BD6'!J875=96,"COMERCIAL","G_Finan")))))</f>
        <v/>
      </c>
      <c r="L875" s="40" t="n">
        <v>113</v>
      </c>
      <c r="M875" s="37" t="n"/>
      <c r="N875" s="51" t="n"/>
      <c r="O875" s="51" t="n"/>
    </row>
    <row r="876">
      <c r="A876" s="42">
        <f>IFERROR(VLOOKUP(BD[[#This Row],[BK]],DICT[[EEFF]:[Ppto]],2,FALSE),"No Encontrado")</f>
        <v/>
      </c>
      <c r="B876">
        <f>MID(BD[[#This Row],[SUC]],2,1)&amp;"-"&amp;BD[[#This Row],[CC]]&amp;"-"&amp;BD[[#This Row],[REGI_RES]]&amp;"-"&amp;MID(BD[[#This Row],[CTA]],1,9)</f>
        <v/>
      </c>
      <c r="C876" t="inlineStr">
        <is>
          <t>622100005 - ASIGNACION FAMILIAR</t>
        </is>
      </c>
      <c r="D876">
        <f>TRIM(MID('BD6'!E876,3,2))</f>
        <v/>
      </c>
      <c r="E876" s="33" t="inlineStr">
        <is>
          <t xml:space="preserve">  09 - 11 - 3</t>
        </is>
      </c>
      <c r="F876" s="32" t="n">
        <v>45919</v>
      </c>
      <c r="G876">
        <f>IF(MID(BD[[#This Row],[Suc - Tipo - Nro]],8,2)="11",LEFT(BD[[#This Row],[REGIMEN]], 1) &amp; LEFT(RIGHT(BD[[#This Row],[REGIMEN]], LEN(BD[[#This Row],[REGIMEN]]) - FIND(" ", BD[[#This Row],[REGIMEN]])), 1),"")</f>
        <v/>
      </c>
      <c r="H876">
        <f>IF(MID(BD[[#This Row],[Suc - Tipo - Nro]],8,2)="11",TRIM(RIGHT(SUBSTITUTE(BD[[#This Row],[Glosa / Proveedor]]," ",REPT(" ",LEN(BD[[#This Row],[Glosa / Proveedor]]))),LEN(BD[[#This Row],[Glosa / Proveedor]])*2)),"")</f>
        <v/>
      </c>
      <c r="I876" s="31" t="inlineStr">
        <is>
          <t>Generacion de Planilla Normal OBRERO ESTABLE</t>
        </is>
      </c>
      <c r="J876" s="38" t="n">
        <v>91</v>
      </c>
      <c r="K876" s="22">
        <f>IF('BD6'!J876=90,"AGUA",IF('BD6'!J876=91,"ALCANTARILLADO",IF('BD6'!J876=93,"ALCANTARILLADO",IF('BD6'!J876=95,"ADMIN",IF('BD6'!J876=96,"COMERCIAL","G_Finan")))))</f>
        <v/>
      </c>
      <c r="L876" s="49" t="n">
        <v>226</v>
      </c>
      <c r="M876" s="37" t="n"/>
      <c r="N876" s="51" t="n"/>
      <c r="O876" s="51" t="n"/>
    </row>
    <row r="877">
      <c r="A877" s="10">
        <f>IFERROR(VLOOKUP(BD[[#This Row],[BK]],DICT[[EEFF]:[Ppto]],2,FALSE),"No Encontrado")</f>
        <v/>
      </c>
      <c r="B877" s="54">
        <f>MID(BD[[#This Row],[SUC]],2,1)&amp;"-"&amp;BD[[#This Row],[CC]]&amp;"-"&amp;BD[[#This Row],[REGI_RES]]&amp;"-"&amp;MID(BD[[#This Row],[CTA]],1,9)</f>
        <v/>
      </c>
      <c r="C877" t="inlineStr">
        <is>
          <t>622100005 - ASIGNACION FAMILIAR</t>
        </is>
      </c>
      <c r="D877" s="54">
        <f>TRIM(MID('BD6'!E877,3,2))</f>
        <v/>
      </c>
      <c r="E877" s="33" t="inlineStr">
        <is>
          <t xml:space="preserve">  09 - 11 - 3</t>
        </is>
      </c>
      <c r="F877" s="34" t="n">
        <v>45919</v>
      </c>
      <c r="G877" s="54">
        <f>IF(MID(BD[[#This Row],[Suc - Tipo - Nro]],8,2)="11",LEFT(BD[[#This Row],[REGIMEN]], 1) &amp; LEFT(RIGHT(BD[[#This Row],[REGIMEN]], LEN(BD[[#This Row],[REGIMEN]]) - FIND(" ", BD[[#This Row],[REGIMEN]])), 1),"")</f>
        <v/>
      </c>
      <c r="H877" s="54">
        <f>IF(MID(BD[[#This Row],[Suc - Tipo - Nro]],8,2)="11",TRIM(RIGHT(SUBSTITUTE(BD[[#This Row],[Glosa / Proveedor]]," ",REPT(" ",LEN(BD[[#This Row],[Glosa / Proveedor]]))),LEN(BD[[#This Row],[Glosa / Proveedor]])*2)),"")</f>
        <v/>
      </c>
      <c r="I877" s="33" t="inlineStr">
        <is>
          <t>Generacion de Planilla Normal OBRERO ESTABLE</t>
        </is>
      </c>
      <c r="J877" s="35" t="n">
        <v>90</v>
      </c>
      <c r="K877" s="36">
        <f>IF('BD6'!J877=90,"AGUA",IF('BD6'!J877=91,"ALCANTARILLADO",IF('BD6'!J877=93,"ALCANTARILLADO",IF('BD6'!J877=95,"ADMIN",IF('BD6'!J877=96,"COMERCIAL","G_Finan")))))</f>
        <v/>
      </c>
      <c r="L877" s="40" t="n">
        <v>113</v>
      </c>
      <c r="M877" s="37" t="n"/>
      <c r="N877" s="51" t="n"/>
      <c r="O877" s="51" t="n"/>
    </row>
    <row r="878">
      <c r="A878" s="10">
        <f>IFERROR(VLOOKUP(BD[[#This Row],[BK]],DICT[[EEFF]:[Ppto]],2,FALSE),"No Encontrado")</f>
        <v/>
      </c>
      <c r="B878" s="54">
        <f>MID(BD[[#This Row],[SUC]],2,1)&amp;"-"&amp;BD[[#This Row],[CC]]&amp;"-"&amp;BD[[#This Row],[REGI_RES]]&amp;"-"&amp;MID(BD[[#This Row],[CTA]],1,9)</f>
        <v/>
      </c>
      <c r="C878" t="inlineStr">
        <is>
          <t>622100005 - ASIGNACION FAMILIAR</t>
        </is>
      </c>
      <c r="D878" s="54">
        <f>TRIM(MID('BD6'!E878,3,2))</f>
        <v/>
      </c>
      <c r="E878" s="33" t="inlineStr">
        <is>
          <t xml:space="preserve">  09 - 11 - 3</t>
        </is>
      </c>
      <c r="F878" s="34" t="n">
        <v>45919</v>
      </c>
      <c r="G878" s="54">
        <f>IF(MID(BD[[#This Row],[Suc - Tipo - Nro]],8,2)="11",LEFT(BD[[#This Row],[REGIMEN]], 1) &amp; LEFT(RIGHT(BD[[#This Row],[REGIMEN]], LEN(BD[[#This Row],[REGIMEN]]) - FIND(" ", BD[[#This Row],[REGIMEN]])), 1),"")</f>
        <v/>
      </c>
      <c r="H878" s="54">
        <f>IF(MID(BD[[#This Row],[Suc - Tipo - Nro]],8,2)="11",TRIM(RIGHT(SUBSTITUTE(BD[[#This Row],[Glosa / Proveedor]]," ",REPT(" ",LEN(BD[[#This Row],[Glosa / Proveedor]]))),LEN(BD[[#This Row],[Glosa / Proveedor]])*2)),"")</f>
        <v/>
      </c>
      <c r="I878" s="33" t="inlineStr">
        <is>
          <t>Generacion de Planilla Normal OBRERO ESTABLE</t>
        </is>
      </c>
      <c r="J878" s="35" t="n">
        <v>90</v>
      </c>
      <c r="K878" s="36">
        <f>IF('BD6'!J878=90,"AGUA",IF('BD6'!J878=91,"ALCANTARILLADO",IF('BD6'!J878=93,"ALCANTARILLADO",IF('BD6'!J878=95,"ADMIN",IF('BD6'!J878=96,"COMERCIAL","G_Finan")))))</f>
        <v/>
      </c>
      <c r="L878" s="40" t="n">
        <v>226</v>
      </c>
      <c r="M878" s="37" t="n"/>
      <c r="N878" s="51" t="n"/>
      <c r="O878" s="51" t="n"/>
    </row>
    <row r="879">
      <c r="A879" s="39">
        <f>IFERROR(VLOOKUP(BD[[#This Row],[BK]],DICT[[EEFF]:[Ppto]],2,FALSE),"No Encontrado")</f>
        <v/>
      </c>
      <c r="B879">
        <f>MID(BD[[#This Row],[SUC]],2,1)&amp;"-"&amp;BD[[#This Row],[CC]]&amp;"-"&amp;BD[[#This Row],[REGI_RES]]&amp;"-"&amp;MID(BD[[#This Row],[CTA]],1,9)</f>
        <v/>
      </c>
      <c r="C879" t="inlineStr">
        <is>
          <t>622100005 - ASIGNACION FAMILIAR</t>
        </is>
      </c>
      <c r="D879">
        <f>TRIM(MID('BD6'!E879,3,2))</f>
        <v/>
      </c>
      <c r="E879" s="33" t="inlineStr">
        <is>
          <t xml:space="preserve">  09 - 11 - 3</t>
        </is>
      </c>
      <c r="F879" s="34" t="n">
        <v>45919</v>
      </c>
      <c r="G879">
        <f>IF(MID(BD[[#This Row],[Suc - Tipo - Nro]],8,2)="11",LEFT(BD[[#This Row],[REGIMEN]], 1) &amp; LEFT(RIGHT(BD[[#This Row],[REGIMEN]], LEN(BD[[#This Row],[REGIMEN]]) - FIND(" ", BD[[#This Row],[REGIMEN]])), 1),"")</f>
        <v/>
      </c>
      <c r="H879">
        <f>IF(MID(BD[[#This Row],[Suc - Tipo - Nro]],8,2)="11",TRIM(RIGHT(SUBSTITUTE(BD[[#This Row],[Glosa / Proveedor]]," ",REPT(" ",LEN(BD[[#This Row],[Glosa / Proveedor]]))),LEN(BD[[#This Row],[Glosa / Proveedor]])*2)),"")</f>
        <v/>
      </c>
      <c r="I879" s="33" t="inlineStr">
        <is>
          <t>Generacion de Planilla Normal OBRERO ESTABLE</t>
        </is>
      </c>
      <c r="J879" s="35" t="n">
        <v>90</v>
      </c>
      <c r="K879" s="22">
        <f>IF('BD6'!J879=90,"AGUA",IF('BD6'!J879=91,"ALCANTARILLADO",IF('BD6'!J879=93,"ALCANTARILLADO",IF('BD6'!J879=95,"ADMIN",IF('BD6'!J879=96,"COMERCIAL","G_Finan")))))</f>
        <v/>
      </c>
      <c r="L879" s="49" t="n">
        <v>226</v>
      </c>
      <c r="M879" s="37" t="n"/>
      <c r="N879" s="51" t="n"/>
      <c r="O879" s="51" t="n"/>
    </row>
    <row r="880">
      <c r="A880" s="42">
        <f>IFERROR(VLOOKUP(BD[[#This Row],[BK]],DICT[[EEFF]:[Ppto]],2,FALSE),"No Encontrado")</f>
        <v/>
      </c>
      <c r="B880">
        <f>MID(BD[[#This Row],[SUC]],2,1)&amp;"-"&amp;BD[[#This Row],[CC]]&amp;"-"&amp;BD[[#This Row],[REGI_RES]]&amp;"-"&amp;MID(BD[[#This Row],[CTA]],1,9)</f>
        <v/>
      </c>
      <c r="C880" t="inlineStr">
        <is>
          <t>622100005 - ASIGNACION FAMILIAR</t>
        </is>
      </c>
      <c r="D880">
        <f>TRIM(MID('BD6'!E880,3,2))</f>
        <v/>
      </c>
      <c r="E880" s="33" t="inlineStr">
        <is>
          <t xml:space="preserve">  09 - 11 - 3</t>
        </is>
      </c>
      <c r="F880" s="32" t="n">
        <v>45919</v>
      </c>
      <c r="G880">
        <f>IF(MID(BD[[#This Row],[Suc - Tipo - Nro]],8,2)="11",LEFT(BD[[#This Row],[REGIMEN]], 1) &amp; LEFT(RIGHT(BD[[#This Row],[REGIMEN]], LEN(BD[[#This Row],[REGIMEN]]) - FIND(" ", BD[[#This Row],[REGIMEN]])), 1),"")</f>
        <v/>
      </c>
      <c r="H880">
        <f>IF(MID(BD[[#This Row],[Suc - Tipo - Nro]],8,2)="11",TRIM(RIGHT(SUBSTITUTE(BD[[#This Row],[Glosa / Proveedor]]," ",REPT(" ",LEN(BD[[#This Row],[Glosa / Proveedor]]))),LEN(BD[[#This Row],[Glosa / Proveedor]])*2)),"")</f>
        <v/>
      </c>
      <c r="I880" s="31" t="inlineStr">
        <is>
          <t>Generacion de Planilla Normal OBRERO ESTABLE</t>
        </is>
      </c>
      <c r="J880" s="38" t="n">
        <v>90</v>
      </c>
      <c r="K880" s="22">
        <f>IF('BD6'!J880=90,"AGUA",IF('BD6'!J880=91,"ALCANTARILLADO",IF('BD6'!J880=93,"ALCANTARILLADO",IF('BD6'!J880=95,"ADMIN",IF('BD6'!J880=96,"COMERCIAL","G_Finan")))))</f>
        <v/>
      </c>
      <c r="L880" s="49" t="n">
        <v>113</v>
      </c>
      <c r="M880" s="37" t="n"/>
      <c r="N880" s="51" t="n"/>
      <c r="O880" s="51" t="n"/>
    </row>
    <row r="881">
      <c r="A881" s="10">
        <f>IFERROR(VLOOKUP(BD[[#This Row],[BK]],DICT[[EEFF]:[Ppto]],2,FALSE),"No Encontrado")</f>
        <v/>
      </c>
      <c r="B881" s="54">
        <f>MID(BD[[#This Row],[SUC]],2,1)&amp;"-"&amp;BD[[#This Row],[CC]]&amp;"-"&amp;BD[[#This Row],[REGI_RES]]&amp;"-"&amp;MID(BD[[#This Row],[CTA]],1,9)</f>
        <v/>
      </c>
      <c r="C881" t="inlineStr">
        <is>
          <t>622100008 - ASIGNACION POR ENCARGATURA</t>
        </is>
      </c>
      <c r="D881" s="54">
        <f>TRIM(MID('BD6'!E881,3,2))</f>
        <v/>
      </c>
      <c r="E881" s="33" t="inlineStr">
        <is>
          <t xml:space="preserve">  01 - 11 - 1</t>
        </is>
      </c>
      <c r="F881" s="34" t="n">
        <v>45919</v>
      </c>
      <c r="G881" s="54">
        <f>IF(MID(BD[[#This Row],[Suc - Tipo - Nro]],8,2)="11",LEFT(BD[[#This Row],[REGIMEN]], 1) &amp; LEFT(RIGHT(BD[[#This Row],[REGIMEN]], LEN(BD[[#This Row],[REGIMEN]]) - FIND(" ", BD[[#This Row],[REGIMEN]])), 1),"")</f>
        <v/>
      </c>
      <c r="H881" s="54">
        <f>IF(MID(BD[[#This Row],[Suc - Tipo - Nro]],8,2)="11",TRIM(RIGHT(SUBSTITUTE(BD[[#This Row],[Glosa / Proveedor]]," ",REPT(" ",LEN(BD[[#This Row],[Glosa / Proveedor]]))),LEN(BD[[#This Row],[Glosa / Proveedor]])*2)),"")</f>
        <v/>
      </c>
      <c r="I881" s="33" t="inlineStr">
        <is>
          <t>Generacion de Planilla Normal EMPLEADO ESTABLE</t>
        </is>
      </c>
      <c r="J881" s="35" t="n">
        <v>95</v>
      </c>
      <c r="K881" s="36">
        <f>IF('BD6'!J881=90,"AGUA",IF('BD6'!J881=91,"ALCANTARILLADO",IF('BD6'!J881=93,"ALCANTARILLADO",IF('BD6'!J881=95,"ADMIN",IF('BD6'!J881=96,"COMERCIAL","G_Finan")))))</f>
        <v/>
      </c>
      <c r="L881" s="40" t="n">
        <v>1220</v>
      </c>
      <c r="M881" s="37" t="n"/>
      <c r="N881" s="51" t="n"/>
      <c r="O881" s="51" t="n"/>
    </row>
    <row r="882">
      <c r="A882" s="10">
        <f>IFERROR(VLOOKUP(BD[[#This Row],[BK]],DICT[[EEFF]:[Ppto]],2,FALSE),"No Encontrado")</f>
        <v/>
      </c>
      <c r="B882" s="54">
        <f>MID(BD[[#This Row],[SUC]],2,1)&amp;"-"&amp;BD[[#This Row],[CC]]&amp;"-"&amp;BD[[#This Row],[REGI_RES]]&amp;"-"&amp;MID(BD[[#This Row],[CTA]],1,9)</f>
        <v/>
      </c>
      <c r="C882" t="inlineStr">
        <is>
          <t>622100008 - ASIGNACION POR ENCARGATURA</t>
        </is>
      </c>
      <c r="D882" s="54">
        <f>TRIM(MID('BD6'!E882,3,2))</f>
        <v/>
      </c>
      <c r="E882" s="33" t="inlineStr">
        <is>
          <t xml:space="preserve">  01 - 11 - 1</t>
        </is>
      </c>
      <c r="F882" s="34" t="n">
        <v>45919</v>
      </c>
      <c r="G882" s="54">
        <f>IF(MID(BD[[#This Row],[Suc - Tipo - Nro]],8,2)="11",LEFT(BD[[#This Row],[REGIMEN]], 1) &amp; LEFT(RIGHT(BD[[#This Row],[REGIMEN]], LEN(BD[[#This Row],[REGIMEN]]) - FIND(" ", BD[[#This Row],[REGIMEN]])), 1),"")</f>
        <v/>
      </c>
      <c r="H882" s="54">
        <f>IF(MID(BD[[#This Row],[Suc - Tipo - Nro]],8,2)="11",TRIM(RIGHT(SUBSTITUTE(BD[[#This Row],[Glosa / Proveedor]]," ",REPT(" ",LEN(BD[[#This Row],[Glosa / Proveedor]]))),LEN(BD[[#This Row],[Glosa / Proveedor]])*2)),"")</f>
        <v/>
      </c>
      <c r="I882" s="33" t="inlineStr">
        <is>
          <t>Generacion de Planilla Normal EMPLEADO ESTABLE</t>
        </is>
      </c>
      <c r="J882" s="35" t="n">
        <v>90</v>
      </c>
      <c r="K882" s="36">
        <f>IF('BD6'!J882=90,"AGUA",IF('BD6'!J882=91,"ALCANTARILLADO",IF('BD6'!J882=93,"ALCANTARILLADO",IF('BD6'!J882=95,"ADMIN",IF('BD6'!J882=96,"COMERCIAL","G_Finan")))))</f>
        <v/>
      </c>
      <c r="L882" s="40" t="n">
        <v>369</v>
      </c>
      <c r="M882" s="37" t="n"/>
      <c r="N882" s="51" t="n"/>
      <c r="O882" s="51" t="n"/>
    </row>
    <row r="883">
      <c r="A883" s="10">
        <f>IFERROR(VLOOKUP(BD[[#This Row],[BK]],DICT[[EEFF]:[Ppto]],2,FALSE),"No Encontrado")</f>
        <v/>
      </c>
      <c r="B883" s="54">
        <f>MID(BD[[#This Row],[SUC]],2,1)&amp;"-"&amp;BD[[#This Row],[CC]]&amp;"-"&amp;BD[[#This Row],[REGI_RES]]&amp;"-"&amp;MID(BD[[#This Row],[CTA]],1,9)</f>
        <v/>
      </c>
      <c r="C883" t="inlineStr">
        <is>
          <t>622100008 - ASIGNACION POR ENCARGATURA</t>
        </is>
      </c>
      <c r="D883" s="54">
        <f>TRIM(MID('BD6'!E883,3,2))</f>
        <v/>
      </c>
      <c r="E883" s="33" t="inlineStr">
        <is>
          <t xml:space="preserve">  01 - 11 - 1</t>
        </is>
      </c>
      <c r="F883" s="34" t="n">
        <v>45919</v>
      </c>
      <c r="G883" s="54">
        <f>IF(MID(BD[[#This Row],[Suc - Tipo - Nro]],8,2)="11",LEFT(BD[[#This Row],[REGIMEN]], 1) &amp; LEFT(RIGHT(BD[[#This Row],[REGIMEN]], LEN(BD[[#This Row],[REGIMEN]]) - FIND(" ", BD[[#This Row],[REGIMEN]])), 1),"")</f>
        <v/>
      </c>
      <c r="H883" s="54">
        <f>IF(MID(BD[[#This Row],[Suc - Tipo - Nro]],8,2)="11",TRIM(RIGHT(SUBSTITUTE(BD[[#This Row],[Glosa / Proveedor]]," ",REPT(" ",LEN(BD[[#This Row],[Glosa / Proveedor]]))),LEN(BD[[#This Row],[Glosa / Proveedor]])*2)),"")</f>
        <v/>
      </c>
      <c r="I883" s="33" t="inlineStr">
        <is>
          <t>Generacion de Planilla Normal EMPLEADO ESTABLE</t>
        </is>
      </c>
      <c r="J883" s="35" t="n">
        <v>95</v>
      </c>
      <c r="K883" s="36">
        <f>IF('BD6'!J883=90,"AGUA",IF('BD6'!J883=91,"ALCANTARILLADO",IF('BD6'!J883=93,"ALCANTARILLADO",IF('BD6'!J883=95,"ADMIN",IF('BD6'!J883=96,"COMERCIAL","G_Finan")))))</f>
        <v/>
      </c>
      <c r="L883" s="40" t="n">
        <v>167</v>
      </c>
      <c r="M883" s="37" t="n"/>
      <c r="N883" s="51" t="n"/>
      <c r="O883" s="51" t="n"/>
    </row>
    <row r="884">
      <c r="A884" s="39">
        <f>IFERROR(VLOOKUP(BD[[#This Row],[BK]],DICT[[EEFF]:[Ppto]],2,FALSE),"No Encontrado")</f>
        <v/>
      </c>
      <c r="B884">
        <f>MID(BD[[#This Row],[SUC]],2,1)&amp;"-"&amp;BD[[#This Row],[CC]]&amp;"-"&amp;BD[[#This Row],[REGI_RES]]&amp;"-"&amp;MID(BD[[#This Row],[CTA]],1,9)</f>
        <v/>
      </c>
      <c r="C884" t="inlineStr">
        <is>
          <t>622100008 - ASIGNACION POR ENCARGATURA</t>
        </is>
      </c>
      <c r="D884">
        <f>TRIM(MID('BD6'!E884,3,2))</f>
        <v/>
      </c>
      <c r="E884" s="33" t="inlineStr">
        <is>
          <t xml:space="preserve">  01 - 11 - 2</t>
        </is>
      </c>
      <c r="F884" s="34" t="n">
        <v>45919</v>
      </c>
      <c r="G884">
        <f>IF(MID(BD[[#This Row],[Suc - Tipo - Nro]],8,2)="11",LEFT(BD[[#This Row],[REGIMEN]], 1) &amp; LEFT(RIGHT(BD[[#This Row],[REGIMEN]], LEN(BD[[#This Row],[REGIMEN]]) - FIND(" ", BD[[#This Row],[REGIMEN]])), 1),"")</f>
        <v/>
      </c>
      <c r="H884">
        <f>IF(MID(BD[[#This Row],[Suc - Tipo - Nro]],8,2)="11",TRIM(RIGHT(SUBSTITUTE(BD[[#This Row],[Glosa / Proveedor]]," ",REPT(" ",LEN(BD[[#This Row],[Glosa / Proveedor]]))),LEN(BD[[#This Row],[Glosa / Proveedor]])*2)),"")</f>
        <v/>
      </c>
      <c r="I884" s="33" t="inlineStr">
        <is>
          <t>Generacion de Planilla Normal EMPLEADO CONTRATADO</t>
        </is>
      </c>
      <c r="J884" s="35" t="n">
        <v>95</v>
      </c>
      <c r="K884" s="22">
        <f>IF('BD6'!J884=90,"AGUA",IF('BD6'!J884=91,"ALCANTARILLADO",IF('BD6'!J884=93,"ALCANTARILLADO",IF('BD6'!J884=95,"ADMIN",IF('BD6'!J884=96,"COMERCIAL","G_Finan")))))</f>
        <v/>
      </c>
      <c r="L884" s="49" t="n">
        <v>655</v>
      </c>
      <c r="M884" s="37" t="n"/>
      <c r="N884" s="51" t="n"/>
      <c r="O884" s="51" t="n"/>
    </row>
    <row r="885">
      <c r="A885" s="42">
        <f>IFERROR(VLOOKUP(BD[[#This Row],[BK]],DICT[[EEFF]:[Ppto]],2,FALSE),"No Encontrado")</f>
        <v/>
      </c>
      <c r="B885">
        <f>MID(BD[[#This Row],[SUC]],2,1)&amp;"-"&amp;BD[[#This Row],[CC]]&amp;"-"&amp;BD[[#This Row],[REGI_RES]]&amp;"-"&amp;MID(BD[[#This Row],[CTA]],1,9)</f>
        <v/>
      </c>
      <c r="C885" t="inlineStr">
        <is>
          <t>622100008 - ASIGNACION POR ENCARGATURA</t>
        </is>
      </c>
      <c r="D885">
        <f>TRIM(MID('BD6'!E885,3,2))</f>
        <v/>
      </c>
      <c r="E885" s="33" t="inlineStr">
        <is>
          <t xml:space="preserve">  01 - 11 - 5</t>
        </is>
      </c>
      <c r="F885" s="32" t="n">
        <v>45919</v>
      </c>
      <c r="G885">
        <f>IF(MID(BD[[#This Row],[Suc - Tipo - Nro]],8,2)="11",LEFT(BD[[#This Row],[REGIMEN]], 1) &amp; LEFT(RIGHT(BD[[#This Row],[REGIMEN]], LEN(BD[[#This Row],[REGIMEN]]) - FIND(" ", BD[[#This Row],[REGIMEN]])), 1),"")</f>
        <v/>
      </c>
      <c r="H885">
        <f>IF(MID(BD[[#This Row],[Suc - Tipo - Nro]],8,2)="11",TRIM(RIGHT(SUBSTITUTE(BD[[#This Row],[Glosa / Proveedor]]," ",REPT(" ",LEN(BD[[#This Row],[Glosa / Proveedor]]))),LEN(BD[[#This Row],[Glosa / Proveedor]])*2)),"")</f>
        <v/>
      </c>
      <c r="I885" s="31" t="inlineStr">
        <is>
          <t>Generacion de Planilla Vacaciones EMPLEADO CONTRATADO</t>
        </is>
      </c>
      <c r="J885" s="38" t="n">
        <v>95</v>
      </c>
      <c r="K885" s="22">
        <f>IF('BD6'!J885=90,"AGUA",IF('BD6'!J885=91,"ALCANTARILLADO",IF('BD6'!J885=93,"ALCANTARILLADO",IF('BD6'!J885=95,"ADMIN",IF('BD6'!J885=96,"COMERCIAL","G_Finan")))))</f>
        <v/>
      </c>
      <c r="L885" s="49" t="n">
        <v>1230</v>
      </c>
      <c r="M885" s="37" t="n"/>
      <c r="N885" s="51" t="n"/>
      <c r="O885" s="51" t="n"/>
    </row>
    <row r="886">
      <c r="A886">
        <f>IFERROR(VLOOKUP(BD[[#This Row],[BK]],DICT[[EEFF]:[Ppto]],2,FALSE),"No Encontrado")</f>
        <v/>
      </c>
      <c r="B886">
        <f>MID(BD[[#This Row],[SUC]],2,1)&amp;"-"&amp;BD[[#This Row],[CC]]&amp;"-"&amp;BD[[#This Row],[REGI_RES]]&amp;"-"&amp;MID(BD[[#This Row],[CTA]],1,9)</f>
        <v/>
      </c>
      <c r="C886" t="inlineStr">
        <is>
          <t>622100010 - ASIGNACION POR RMV - D.S N 004-2018-TR - OBREROS</t>
        </is>
      </c>
      <c r="D886">
        <f>TRIM(MID('BD6'!E886,3,2))</f>
        <v/>
      </c>
      <c r="E886" s="33" t="inlineStr">
        <is>
          <t xml:space="preserve">  01 - 11 - 4</t>
        </is>
      </c>
      <c r="F886" s="32" t="n">
        <v>45919</v>
      </c>
      <c r="G886">
        <f>IF(MID(BD[[#This Row],[Suc - Tipo - Nro]],8,2)="11",LEFT(BD[[#This Row],[REGIMEN]], 1) &amp; LEFT(RIGHT(BD[[#This Row],[REGIMEN]], LEN(BD[[#This Row],[REGIMEN]]) - FIND(" ", BD[[#This Row],[REGIMEN]])), 1),"")</f>
        <v/>
      </c>
      <c r="H886">
        <f>IF(MID(BD[[#This Row],[Suc - Tipo - Nro]],8,2)="11",TRIM(RIGHT(SUBSTITUTE(BD[[#This Row],[Glosa / Proveedor]]," ",REPT(" ",LEN(BD[[#This Row],[Glosa / Proveedor]]))),LEN(BD[[#This Row],[Glosa / Proveedor]])*2)),"")</f>
        <v/>
      </c>
      <c r="I886" s="31" t="inlineStr">
        <is>
          <t>Generacion de Planilla Normal OBRERO ESTABLE</t>
        </is>
      </c>
      <c r="J886" s="38" t="n">
        <v>90</v>
      </c>
      <c r="K886" s="22">
        <f>IF('BD6'!J886=90,"AGUA",IF('BD6'!J886=91,"ALCANTARILLADO",IF('BD6'!J886=93,"ALCANTARILLADO",IF('BD6'!J886=95,"ADMIN",IF('BD6'!J886=96,"COMERCIAL","G_Finan")))))</f>
        <v/>
      </c>
      <c r="L886" s="49" t="n">
        <v>68</v>
      </c>
      <c r="M886" s="37" t="n"/>
      <c r="N886" s="51" t="n"/>
      <c r="O886" s="51" t="n"/>
    </row>
    <row r="887">
      <c r="A887" s="42">
        <f>IFERROR(VLOOKUP(BD[[#This Row],[BK]],DICT[[EEFF]:[Ppto]],2,FALSE),"No Encontrado")</f>
        <v/>
      </c>
      <c r="B887">
        <f>MID(BD[[#This Row],[SUC]],2,1)&amp;"-"&amp;BD[[#This Row],[CC]]&amp;"-"&amp;BD[[#This Row],[REGI_RES]]&amp;"-"&amp;MID(BD[[#This Row],[CTA]],1,9)</f>
        <v/>
      </c>
      <c r="C887" t="inlineStr">
        <is>
          <t>622100010 - ASIGNACION POR RMV - D.S N 004-2018-TR - OBREROS</t>
        </is>
      </c>
      <c r="D887">
        <f>TRIM(MID('BD6'!E887,3,2))</f>
        <v/>
      </c>
      <c r="E887" s="33" t="inlineStr">
        <is>
          <t xml:space="preserve">  06 - 11 - 3</t>
        </is>
      </c>
      <c r="F887" s="32" t="n">
        <v>45919</v>
      </c>
      <c r="G887">
        <f>IF(MID(BD[[#This Row],[Suc - Tipo - Nro]],8,2)="11",LEFT(BD[[#This Row],[REGIMEN]], 1) &amp; LEFT(RIGHT(BD[[#This Row],[REGIMEN]], LEN(BD[[#This Row],[REGIMEN]]) - FIND(" ", BD[[#This Row],[REGIMEN]])), 1),"")</f>
        <v/>
      </c>
      <c r="H887">
        <f>IF(MID(BD[[#This Row],[Suc - Tipo - Nro]],8,2)="11",TRIM(RIGHT(SUBSTITUTE(BD[[#This Row],[Glosa / Proveedor]]," ",REPT(" ",LEN(BD[[#This Row],[Glosa / Proveedor]]))),LEN(BD[[#This Row],[Glosa / Proveedor]])*2)),"")</f>
        <v/>
      </c>
      <c r="I887" s="31" t="inlineStr">
        <is>
          <t>Generacion de Planilla Normal OBRERO ESTABLE</t>
        </is>
      </c>
      <c r="J887" s="38" t="n">
        <v>91</v>
      </c>
      <c r="K887" s="22">
        <f>IF('BD6'!J887=90,"AGUA",IF('BD6'!J887=91,"ALCANTARILLADO",IF('BD6'!J887=93,"ALCANTARILLADO",IF('BD6'!J887=95,"ADMIN",IF('BD6'!J887=96,"COMERCIAL","G_Finan")))))</f>
        <v/>
      </c>
      <c r="L887" s="49" t="n">
        <v>68</v>
      </c>
      <c r="M887" s="37" t="n"/>
      <c r="N887" s="51" t="n"/>
      <c r="O887" s="51" t="n"/>
    </row>
    <row r="888">
      <c r="A888" s="10">
        <f>IFERROR(VLOOKUP(BD[[#This Row],[BK]],DICT[[EEFF]:[Ppto]],2,FALSE),"No Encontrado")</f>
        <v/>
      </c>
      <c r="B888" s="54">
        <f>MID(BD[[#This Row],[SUC]],2,1)&amp;"-"&amp;BD[[#This Row],[CC]]&amp;"-"&amp;BD[[#This Row],[REGI_RES]]&amp;"-"&amp;MID(BD[[#This Row],[CTA]],1,9)</f>
        <v/>
      </c>
      <c r="C888" t="inlineStr">
        <is>
          <t>622100011 - ASIGNACION MOVILIDAD PACTO COLECTIVO</t>
        </is>
      </c>
      <c r="D888" s="54">
        <f>TRIM(MID('BD6'!E888,3,2))</f>
        <v/>
      </c>
      <c r="E888" s="33" t="inlineStr">
        <is>
          <t xml:space="preserve">  01 - 11 - 1</t>
        </is>
      </c>
      <c r="F888" s="34" t="n">
        <v>45919</v>
      </c>
      <c r="G888" s="54">
        <f>IF(MID(BD[[#This Row],[Suc - Tipo - Nro]],8,2)="11",LEFT(BD[[#This Row],[REGIMEN]], 1) &amp; LEFT(RIGHT(BD[[#This Row],[REGIMEN]], LEN(BD[[#This Row],[REGIMEN]]) - FIND(" ", BD[[#This Row],[REGIMEN]])), 1),"")</f>
        <v/>
      </c>
      <c r="H888" s="54">
        <f>IF(MID(BD[[#This Row],[Suc - Tipo - Nro]],8,2)="11",TRIM(RIGHT(SUBSTITUTE(BD[[#This Row],[Glosa / Proveedor]]," ",REPT(" ",LEN(BD[[#This Row],[Glosa / Proveedor]]))),LEN(BD[[#This Row],[Glosa / Proveedor]])*2)),"")</f>
        <v/>
      </c>
      <c r="I888" s="33" t="inlineStr">
        <is>
          <t>Generacion de Planilla Normal EMPLEADO ESTABLE</t>
        </is>
      </c>
      <c r="J888" s="35" t="n">
        <v>95</v>
      </c>
      <c r="K888" s="36">
        <f>IF('BD6'!J888=90,"AGUA",IF('BD6'!J888=91,"ALCANTARILLADO",IF('BD6'!J888=93,"ALCANTARILLADO",IF('BD6'!J888=95,"ADMIN",IF('BD6'!J888=96,"COMERCIAL","G_Finan")))))</f>
        <v/>
      </c>
      <c r="L888" s="40" t="n">
        <v>94.5</v>
      </c>
      <c r="M888" s="37" t="n"/>
      <c r="N888" s="51" t="n"/>
      <c r="O888" s="51" t="n"/>
    </row>
    <row r="889">
      <c r="A889" s="39">
        <f>IFERROR(VLOOKUP(BD[[#This Row],[BK]],DICT[[EEFF]:[Ppto]],2,FALSE),"No Encontrado")</f>
        <v/>
      </c>
      <c r="B889">
        <f>MID(BD[[#This Row],[SUC]],2,1)&amp;"-"&amp;BD[[#This Row],[CC]]&amp;"-"&amp;BD[[#This Row],[REGI_RES]]&amp;"-"&amp;MID(BD[[#This Row],[CTA]],1,9)</f>
        <v/>
      </c>
      <c r="C889" t="inlineStr">
        <is>
          <t>622100011 - ASIGNACION MOVILIDAD PACTO COLECTIVO</t>
        </is>
      </c>
      <c r="D889">
        <f>TRIM(MID('BD6'!E889,3,2))</f>
        <v/>
      </c>
      <c r="E889" s="33" t="inlineStr">
        <is>
          <t xml:space="preserve">  01 - 11 - 1</t>
        </is>
      </c>
      <c r="F889" s="34" t="n">
        <v>45919</v>
      </c>
      <c r="G889">
        <f>IF(MID(BD[[#This Row],[Suc - Tipo - Nro]],8,2)="11",LEFT(BD[[#This Row],[REGIMEN]], 1) &amp; LEFT(RIGHT(BD[[#This Row],[REGIMEN]], LEN(BD[[#This Row],[REGIMEN]]) - FIND(" ", BD[[#This Row],[REGIMEN]])), 1),"")</f>
        <v/>
      </c>
      <c r="H889">
        <f>IF(MID(BD[[#This Row],[Suc - Tipo - Nro]],8,2)="11",TRIM(RIGHT(SUBSTITUTE(BD[[#This Row],[Glosa / Proveedor]]," ",REPT(" ",LEN(BD[[#This Row],[Glosa / Proveedor]]))),LEN(BD[[#This Row],[Glosa / Proveedor]])*2)),"")</f>
        <v/>
      </c>
      <c r="I889" s="33" t="inlineStr">
        <is>
          <t>Generacion de Planilla Normal EMPLEADO ESTABLE</t>
        </is>
      </c>
      <c r="J889" s="35" t="n">
        <v>95</v>
      </c>
      <c r="K889" s="22">
        <f>IF('BD6'!J889=90,"AGUA",IF('BD6'!J889=91,"ALCANTARILLADO",IF('BD6'!J889=93,"ALCANTARILLADO",IF('BD6'!J889=95,"ADMIN",IF('BD6'!J889=96,"COMERCIAL","G_Finan")))))</f>
        <v/>
      </c>
      <c r="L889" s="49" t="n">
        <v>63</v>
      </c>
      <c r="M889" s="37" t="n"/>
      <c r="N889" s="51" t="n"/>
      <c r="O889" s="51" t="n"/>
    </row>
    <row r="890">
      <c r="A890" s="42">
        <f>IFERROR(VLOOKUP(BD[[#This Row],[BK]],DICT[[EEFF]:[Ppto]],2,FALSE),"No Encontrado")</f>
        <v/>
      </c>
      <c r="B890">
        <f>MID(BD[[#This Row],[SUC]],2,1)&amp;"-"&amp;BD[[#This Row],[CC]]&amp;"-"&amp;BD[[#This Row],[REGI_RES]]&amp;"-"&amp;MID(BD[[#This Row],[CTA]],1,9)</f>
        <v/>
      </c>
      <c r="C890" t="inlineStr">
        <is>
          <t>622100011 - ASIGNACION MOVILIDAD PACTO COLECTIVO</t>
        </is>
      </c>
      <c r="D890">
        <f>TRIM(MID('BD6'!E890,3,2))</f>
        <v/>
      </c>
      <c r="E890" s="33" t="inlineStr">
        <is>
          <t xml:space="preserve">  01 - 11 - 1</t>
        </is>
      </c>
      <c r="F890" s="32" t="n">
        <v>45919</v>
      </c>
      <c r="G890">
        <f>IF(MID(BD[[#This Row],[Suc - Tipo - Nro]],8,2)="11",LEFT(BD[[#This Row],[REGIMEN]], 1) &amp; LEFT(RIGHT(BD[[#This Row],[REGIMEN]], LEN(BD[[#This Row],[REGIMEN]]) - FIND(" ", BD[[#This Row],[REGIMEN]])), 1),"")</f>
        <v/>
      </c>
      <c r="H890">
        <f>IF(MID(BD[[#This Row],[Suc - Tipo - Nro]],8,2)="11",TRIM(RIGHT(SUBSTITUTE(BD[[#This Row],[Glosa / Proveedor]]," ",REPT(" ",LEN(BD[[#This Row],[Glosa / Proveedor]]))),LEN(BD[[#This Row],[Glosa / Proveedor]])*2)),"")</f>
        <v/>
      </c>
      <c r="I890" s="31" t="inlineStr">
        <is>
          <t>Generacion de Planilla Normal EMPLEADO ESTABLE</t>
        </is>
      </c>
      <c r="J890" s="38" t="n">
        <v>96</v>
      </c>
      <c r="K890" s="22">
        <f>IF('BD6'!J890=90,"AGUA",IF('BD6'!J890=91,"ALCANTARILLADO",IF('BD6'!J890=93,"ALCANTARILLADO",IF('BD6'!J890=95,"ADMIN",IF('BD6'!J890=96,"COMERCIAL","G_Finan")))))</f>
        <v/>
      </c>
      <c r="L890" s="49" t="n">
        <v>180</v>
      </c>
      <c r="M890" s="37" t="n"/>
      <c r="N890" s="51" t="n"/>
      <c r="O890" s="51" t="n"/>
    </row>
    <row r="891">
      <c r="A891" s="10">
        <f>IFERROR(VLOOKUP(BD[[#This Row],[BK]],DICT[[EEFF]:[Ppto]],2,FALSE),"No Encontrado")</f>
        <v/>
      </c>
      <c r="B891" s="54">
        <f>MID(BD[[#This Row],[SUC]],2,1)&amp;"-"&amp;BD[[#This Row],[CC]]&amp;"-"&amp;BD[[#This Row],[REGI_RES]]&amp;"-"&amp;MID(BD[[#This Row],[CTA]],1,9)</f>
        <v/>
      </c>
      <c r="C891" t="inlineStr">
        <is>
          <t>622100011 - ASIGNACION MOVILIDAD PACTO COLECTIVO</t>
        </is>
      </c>
      <c r="D891" s="54">
        <f>TRIM(MID('BD6'!E891,3,2))</f>
        <v/>
      </c>
      <c r="E891" s="33" t="inlineStr">
        <is>
          <t xml:space="preserve">  01 - 11 - 1</t>
        </is>
      </c>
      <c r="F891" s="34" t="n">
        <v>45919</v>
      </c>
      <c r="G891" s="54">
        <f>IF(MID(BD[[#This Row],[Suc - Tipo - Nro]],8,2)="11",LEFT(BD[[#This Row],[REGIMEN]], 1) &amp; LEFT(RIGHT(BD[[#This Row],[REGIMEN]], LEN(BD[[#This Row],[REGIMEN]]) - FIND(" ", BD[[#This Row],[REGIMEN]])), 1),"")</f>
        <v/>
      </c>
      <c r="H891" s="54">
        <f>IF(MID(BD[[#This Row],[Suc - Tipo - Nro]],8,2)="11",TRIM(RIGHT(SUBSTITUTE(BD[[#This Row],[Glosa / Proveedor]]," ",REPT(" ",LEN(BD[[#This Row],[Glosa / Proveedor]]))),LEN(BD[[#This Row],[Glosa / Proveedor]])*2)),"")</f>
        <v/>
      </c>
      <c r="I891" s="33" t="inlineStr">
        <is>
          <t>Generacion de Planilla Normal EMPLEADO ESTABLE</t>
        </is>
      </c>
      <c r="J891" s="35" t="n">
        <v>95</v>
      </c>
      <c r="K891" s="36">
        <f>IF('BD6'!J891=90,"AGUA",IF('BD6'!J891=91,"ALCANTARILLADO",IF('BD6'!J891=93,"ALCANTARILLADO",IF('BD6'!J891=95,"ADMIN",IF('BD6'!J891=96,"COMERCIAL","G_Finan")))))</f>
        <v/>
      </c>
      <c r="L891" s="40" t="n">
        <v>90</v>
      </c>
      <c r="M891" s="37" t="n"/>
      <c r="N891" s="51" t="n"/>
      <c r="O891" s="51" t="n"/>
    </row>
    <row r="892">
      <c r="A892">
        <f>IFERROR(VLOOKUP(BD[[#This Row],[BK]],DICT[[EEFF]:[Ppto]],2,FALSE),"No Encontrado")</f>
        <v/>
      </c>
      <c r="B892">
        <f>MID(BD[[#This Row],[SUC]],2,1)&amp;"-"&amp;BD[[#This Row],[CC]]&amp;"-"&amp;BD[[#This Row],[REGI_RES]]&amp;"-"&amp;MID(BD[[#This Row],[CTA]],1,9)</f>
        <v/>
      </c>
      <c r="C892" t="inlineStr">
        <is>
          <t>622100011 - ASIGNACION MOVILIDAD PACTO COLECTIVO</t>
        </is>
      </c>
      <c r="D892">
        <f>TRIM(MID('BD6'!E892,3,2))</f>
        <v/>
      </c>
      <c r="E892" s="33" t="inlineStr">
        <is>
          <t xml:space="preserve">  01 - 11 - 1</t>
        </is>
      </c>
      <c r="F892" s="32" t="n">
        <v>45919</v>
      </c>
      <c r="G892">
        <f>IF(MID(BD[[#This Row],[Suc - Tipo - Nro]],8,2)="11",LEFT(BD[[#This Row],[REGIMEN]], 1) &amp; LEFT(RIGHT(BD[[#This Row],[REGIMEN]], LEN(BD[[#This Row],[REGIMEN]]) - FIND(" ", BD[[#This Row],[REGIMEN]])), 1),"")</f>
        <v/>
      </c>
      <c r="H892">
        <f>IF(MID(BD[[#This Row],[Suc - Tipo - Nro]],8,2)="11",TRIM(RIGHT(SUBSTITUTE(BD[[#This Row],[Glosa / Proveedor]]," ",REPT(" ",LEN(BD[[#This Row],[Glosa / Proveedor]]))),LEN(BD[[#This Row],[Glosa / Proveedor]])*2)),"")</f>
        <v/>
      </c>
      <c r="I892" s="31" t="inlineStr">
        <is>
          <t>Generacion de Planilla Normal EMPLEADO ESTABLE</t>
        </is>
      </c>
      <c r="J892" s="38" t="n">
        <v>95</v>
      </c>
      <c r="K892" s="22">
        <f>IF('BD6'!J892=90,"AGUA",IF('BD6'!J892=91,"ALCANTARILLADO",IF('BD6'!J892=93,"ALCANTARILLADO",IF('BD6'!J892=95,"ADMIN",IF('BD6'!J892=96,"COMERCIAL","G_Finan")))))</f>
        <v/>
      </c>
      <c r="L892" s="49" t="n">
        <v>40.5</v>
      </c>
      <c r="M892" s="37" t="n"/>
      <c r="N892" s="51" t="n"/>
      <c r="O892" s="51" t="n"/>
    </row>
    <row r="893">
      <c r="A893" s="42">
        <f>IFERROR(VLOOKUP(BD[[#This Row],[BK]],DICT[[EEFF]:[Ppto]],2,FALSE),"No Encontrado")</f>
        <v/>
      </c>
      <c r="B893">
        <f>MID(BD[[#This Row],[SUC]],2,1)&amp;"-"&amp;BD[[#This Row],[CC]]&amp;"-"&amp;BD[[#This Row],[REGI_RES]]&amp;"-"&amp;MID(BD[[#This Row],[CTA]],1,9)</f>
        <v/>
      </c>
      <c r="C893" t="inlineStr">
        <is>
          <t>622100011 - ASIGNACION MOVILIDAD PACTO COLECTIVO</t>
        </is>
      </c>
      <c r="D893">
        <f>TRIM(MID('BD6'!E893,3,2))</f>
        <v/>
      </c>
      <c r="E893" s="33" t="inlineStr">
        <is>
          <t xml:space="preserve">  01 - 11 - 1</t>
        </is>
      </c>
      <c r="F893" s="32" t="n">
        <v>45919</v>
      </c>
      <c r="G893">
        <f>IF(MID(BD[[#This Row],[Suc - Tipo - Nro]],8,2)="11",LEFT(BD[[#This Row],[REGIMEN]], 1) &amp; LEFT(RIGHT(BD[[#This Row],[REGIMEN]], LEN(BD[[#This Row],[REGIMEN]]) - FIND(" ", BD[[#This Row],[REGIMEN]])), 1),"")</f>
        <v/>
      </c>
      <c r="H893">
        <f>IF(MID(BD[[#This Row],[Suc - Tipo - Nro]],8,2)="11",TRIM(RIGHT(SUBSTITUTE(BD[[#This Row],[Glosa / Proveedor]]," ",REPT(" ",LEN(BD[[#This Row],[Glosa / Proveedor]]))),LEN(BD[[#This Row],[Glosa / Proveedor]])*2)),"")</f>
        <v/>
      </c>
      <c r="I893" s="31" t="inlineStr">
        <is>
          <t>Generacion de Planilla Normal EMPLEADO ESTABLE</t>
        </is>
      </c>
      <c r="J893" s="38" t="n">
        <v>90</v>
      </c>
      <c r="K893" s="22">
        <f>IF('BD6'!J893=90,"AGUA",IF('BD6'!J893=91,"ALCANTARILLADO",IF('BD6'!J893=93,"ALCANTARILLADO",IF('BD6'!J893=95,"ADMIN",IF('BD6'!J893=96,"COMERCIAL","G_Finan")))))</f>
        <v/>
      </c>
      <c r="L893" s="49" t="n">
        <v>90</v>
      </c>
      <c r="M893" s="37" t="n"/>
      <c r="N893" s="51" t="n"/>
      <c r="O893" s="51" t="n"/>
    </row>
    <row r="894">
      <c r="A894" s="10">
        <f>IFERROR(VLOOKUP(BD[[#This Row],[BK]],DICT[[EEFF]:[Ppto]],2,FALSE),"No Encontrado")</f>
        <v/>
      </c>
      <c r="B894" s="54">
        <f>MID(BD[[#This Row],[SUC]],2,1)&amp;"-"&amp;BD[[#This Row],[CC]]&amp;"-"&amp;BD[[#This Row],[REGI_RES]]&amp;"-"&amp;MID(BD[[#This Row],[CTA]],1,9)</f>
        <v/>
      </c>
      <c r="C894" t="inlineStr">
        <is>
          <t>622100011 - ASIGNACION MOVILIDAD PACTO COLECTIVO</t>
        </is>
      </c>
      <c r="D894" s="54">
        <f>TRIM(MID('BD6'!E894,3,2))</f>
        <v/>
      </c>
      <c r="E894" s="33" t="inlineStr">
        <is>
          <t xml:space="preserve">  01 - 11 - 1</t>
        </is>
      </c>
      <c r="F894" s="34" t="n">
        <v>45919</v>
      </c>
      <c r="G894" s="54">
        <f>IF(MID(BD[[#This Row],[Suc - Tipo - Nro]],8,2)="11",LEFT(BD[[#This Row],[REGIMEN]], 1) &amp; LEFT(RIGHT(BD[[#This Row],[REGIMEN]], LEN(BD[[#This Row],[REGIMEN]]) - FIND(" ", BD[[#This Row],[REGIMEN]])), 1),"")</f>
        <v/>
      </c>
      <c r="H894" s="54">
        <f>IF(MID(BD[[#This Row],[Suc - Tipo - Nro]],8,2)="11",TRIM(RIGHT(SUBSTITUTE(BD[[#This Row],[Glosa / Proveedor]]," ",REPT(" ",LEN(BD[[#This Row],[Glosa / Proveedor]]))),LEN(BD[[#This Row],[Glosa / Proveedor]])*2)),"")</f>
        <v/>
      </c>
      <c r="I894" s="33" t="inlineStr">
        <is>
          <t>Generacion de Planilla Normal EMPLEADO ESTABLE</t>
        </is>
      </c>
      <c r="J894" s="35" t="n">
        <v>96</v>
      </c>
      <c r="K894" s="36">
        <f>IF('BD6'!J894=90,"AGUA",IF('BD6'!J894=91,"ALCANTARILLADO",IF('BD6'!J894=93,"ALCANTARILLADO",IF('BD6'!J894=95,"ADMIN",IF('BD6'!J894=96,"COMERCIAL","G_Finan")))))</f>
        <v/>
      </c>
      <c r="L894" s="40" t="n">
        <v>90</v>
      </c>
      <c r="M894" s="37" t="n"/>
      <c r="N894" s="51" t="n"/>
      <c r="O894" s="51" t="n"/>
    </row>
    <row r="895">
      <c r="A895" s="42">
        <f>IFERROR(VLOOKUP(BD[[#This Row],[BK]],DICT[[EEFF]:[Ppto]],2,FALSE),"No Encontrado")</f>
        <v/>
      </c>
      <c r="B895">
        <f>MID(BD[[#This Row],[SUC]],2,1)&amp;"-"&amp;BD[[#This Row],[CC]]&amp;"-"&amp;BD[[#This Row],[REGI_RES]]&amp;"-"&amp;MID(BD[[#This Row],[CTA]],1,9)</f>
        <v/>
      </c>
      <c r="C895" t="inlineStr">
        <is>
          <t>622100011 - ASIGNACION MOVILIDAD PACTO COLECTIVO</t>
        </is>
      </c>
      <c r="D895">
        <f>TRIM(MID('BD6'!E895,3,2))</f>
        <v/>
      </c>
      <c r="E895" s="33" t="inlineStr">
        <is>
          <t xml:space="preserve">  01 - 11 - 1</t>
        </is>
      </c>
      <c r="F895" s="32" t="n">
        <v>45919</v>
      </c>
      <c r="G895">
        <f>IF(MID(BD[[#This Row],[Suc - Tipo - Nro]],8,2)="11",LEFT(BD[[#This Row],[REGIMEN]], 1) &amp; LEFT(RIGHT(BD[[#This Row],[REGIMEN]], LEN(BD[[#This Row],[REGIMEN]]) - FIND(" ", BD[[#This Row],[REGIMEN]])), 1),"")</f>
        <v/>
      </c>
      <c r="H895">
        <f>IF(MID(BD[[#This Row],[Suc - Tipo - Nro]],8,2)="11",TRIM(RIGHT(SUBSTITUTE(BD[[#This Row],[Glosa / Proveedor]]," ",REPT(" ",LEN(BD[[#This Row],[Glosa / Proveedor]]))),LEN(BD[[#This Row],[Glosa / Proveedor]])*2)),"")</f>
        <v/>
      </c>
      <c r="I895" s="31" t="inlineStr">
        <is>
          <t>Generacion de Planilla Normal EMPLEADO ESTABLE</t>
        </is>
      </c>
      <c r="J895" s="38" t="n">
        <v>96</v>
      </c>
      <c r="K895" s="22">
        <f>IF('BD6'!J895=90,"AGUA",IF('BD6'!J895=91,"ALCANTARILLADO",IF('BD6'!J895=93,"ALCANTARILLADO",IF('BD6'!J895=95,"ADMIN",IF('BD6'!J895=96,"COMERCIAL","G_Finan")))))</f>
        <v/>
      </c>
      <c r="L895" s="49" t="n">
        <v>90</v>
      </c>
      <c r="M895" s="37" t="n"/>
      <c r="N895" s="51" t="n"/>
      <c r="O895" s="51" t="n"/>
    </row>
    <row r="896">
      <c r="A896">
        <f>IFERROR(VLOOKUP(BD[[#This Row],[BK]],DICT[[EEFF]:[Ppto]],2,FALSE),"No Encontrado")</f>
        <v/>
      </c>
      <c r="B896">
        <f>MID(BD[[#This Row],[SUC]],2,1)&amp;"-"&amp;BD[[#This Row],[CC]]&amp;"-"&amp;BD[[#This Row],[REGI_RES]]&amp;"-"&amp;MID(BD[[#This Row],[CTA]],1,9)</f>
        <v/>
      </c>
      <c r="C896" t="inlineStr">
        <is>
          <t>622100011 - ASIGNACION MOVILIDAD PACTO COLECTIVO</t>
        </is>
      </c>
      <c r="D896">
        <f>TRIM(MID('BD6'!E896,3,2))</f>
        <v/>
      </c>
      <c r="E896" s="33" t="inlineStr">
        <is>
          <t xml:space="preserve">  01 - 11 - 1</t>
        </is>
      </c>
      <c r="F896" s="32" t="n">
        <v>45919</v>
      </c>
      <c r="G896">
        <f>IF(MID(BD[[#This Row],[Suc - Tipo - Nro]],8,2)="11",LEFT(BD[[#This Row],[REGIMEN]], 1) &amp; LEFT(RIGHT(BD[[#This Row],[REGIMEN]], LEN(BD[[#This Row],[REGIMEN]]) - FIND(" ", BD[[#This Row],[REGIMEN]])), 1),"")</f>
        <v/>
      </c>
      <c r="H896">
        <f>IF(MID(BD[[#This Row],[Suc - Tipo - Nro]],8,2)="11",TRIM(RIGHT(SUBSTITUTE(BD[[#This Row],[Glosa / Proveedor]]," ",REPT(" ",LEN(BD[[#This Row],[Glosa / Proveedor]]))),LEN(BD[[#This Row],[Glosa / Proveedor]])*2)),"")</f>
        <v/>
      </c>
      <c r="I896" s="31" t="inlineStr">
        <is>
          <t>Generacion de Planilla Normal EMPLEADO ESTABLE</t>
        </is>
      </c>
      <c r="J896" s="38" t="n">
        <v>95</v>
      </c>
      <c r="K896" s="22">
        <f>IF('BD6'!J896=90,"AGUA",IF('BD6'!J896=91,"ALCANTARILLADO",IF('BD6'!J896=93,"ALCANTARILLADO",IF('BD6'!J896=95,"ADMIN",IF('BD6'!J896=96,"COMERCIAL","G_Finan")))))</f>
        <v/>
      </c>
      <c r="L896" s="49" t="n">
        <v>90</v>
      </c>
      <c r="M896" s="37" t="n"/>
      <c r="N896" s="51" t="n"/>
      <c r="O896" s="51" t="n"/>
    </row>
    <row r="897">
      <c r="A897" s="42">
        <f>IFERROR(VLOOKUP(BD[[#This Row],[BK]],DICT[[EEFF]:[Ppto]],2,FALSE),"No Encontrado")</f>
        <v/>
      </c>
      <c r="B897">
        <f>MID(BD[[#This Row],[SUC]],2,1)&amp;"-"&amp;BD[[#This Row],[CC]]&amp;"-"&amp;BD[[#This Row],[REGI_RES]]&amp;"-"&amp;MID(BD[[#This Row],[CTA]],1,9)</f>
        <v/>
      </c>
      <c r="C897" t="inlineStr">
        <is>
          <t>622100011 - ASIGNACION MOVILIDAD PACTO COLECTIVO</t>
        </is>
      </c>
      <c r="D897">
        <f>TRIM(MID('BD6'!E897,3,2))</f>
        <v/>
      </c>
      <c r="E897" s="33" t="inlineStr">
        <is>
          <t xml:space="preserve">  01 - 11 - 1</t>
        </is>
      </c>
      <c r="F897" s="32" t="n">
        <v>45919</v>
      </c>
      <c r="G897">
        <f>IF(MID(BD[[#This Row],[Suc - Tipo - Nro]],8,2)="11",LEFT(BD[[#This Row],[REGIMEN]], 1) &amp; LEFT(RIGHT(BD[[#This Row],[REGIMEN]], LEN(BD[[#This Row],[REGIMEN]]) - FIND(" ", BD[[#This Row],[REGIMEN]])), 1),"")</f>
        <v/>
      </c>
      <c r="H897">
        <f>IF(MID(BD[[#This Row],[Suc - Tipo - Nro]],8,2)="11",TRIM(RIGHT(SUBSTITUTE(BD[[#This Row],[Glosa / Proveedor]]," ",REPT(" ",LEN(BD[[#This Row],[Glosa / Proveedor]]))),LEN(BD[[#This Row],[Glosa / Proveedor]])*2)),"")</f>
        <v/>
      </c>
      <c r="I897" s="31" t="inlineStr">
        <is>
          <t>Generacion de Planilla Normal EMPLEADO ESTABLE</t>
        </is>
      </c>
      <c r="J897" s="38" t="n">
        <v>95</v>
      </c>
      <c r="K897" s="22">
        <f>IF('BD6'!J897=90,"AGUA",IF('BD6'!J897=91,"ALCANTARILLADO",IF('BD6'!J897=93,"ALCANTARILLADO",IF('BD6'!J897=95,"ADMIN",IF('BD6'!J897=96,"COMERCIAL","G_Finan")))))</f>
        <v/>
      </c>
      <c r="L897" s="49" t="n">
        <v>90</v>
      </c>
      <c r="M897" s="37" t="n"/>
      <c r="N897" s="51" t="n"/>
      <c r="O897" s="51" t="n"/>
    </row>
    <row r="898">
      <c r="A898" s="42">
        <f>IFERROR(VLOOKUP(BD[[#This Row],[BK]],DICT[[EEFF]:[Ppto]],2,FALSE),"No Encontrado")</f>
        <v/>
      </c>
      <c r="B898">
        <f>MID(BD[[#This Row],[SUC]],2,1)&amp;"-"&amp;BD[[#This Row],[CC]]&amp;"-"&amp;BD[[#This Row],[REGI_RES]]&amp;"-"&amp;MID(BD[[#This Row],[CTA]],1,9)</f>
        <v/>
      </c>
      <c r="C898" t="inlineStr">
        <is>
          <t>622100011 - ASIGNACION MOVILIDAD PACTO COLECTIVO</t>
        </is>
      </c>
      <c r="D898">
        <f>TRIM(MID('BD6'!E898,3,2))</f>
        <v/>
      </c>
      <c r="E898" s="33" t="inlineStr">
        <is>
          <t xml:space="preserve">  01 - 11 - 1</t>
        </is>
      </c>
      <c r="F898" s="32" t="n">
        <v>45919</v>
      </c>
      <c r="G898">
        <f>IF(MID(BD[[#This Row],[Suc - Tipo - Nro]],8,2)="11",LEFT(BD[[#This Row],[REGIMEN]], 1) &amp; LEFT(RIGHT(BD[[#This Row],[REGIMEN]], LEN(BD[[#This Row],[REGIMEN]]) - FIND(" ", BD[[#This Row],[REGIMEN]])), 1),"")</f>
        <v/>
      </c>
      <c r="H898">
        <f>IF(MID(BD[[#This Row],[Suc - Tipo - Nro]],8,2)="11",TRIM(RIGHT(SUBSTITUTE(BD[[#This Row],[Glosa / Proveedor]]," ",REPT(" ",LEN(BD[[#This Row],[Glosa / Proveedor]]))),LEN(BD[[#This Row],[Glosa / Proveedor]])*2)),"")</f>
        <v/>
      </c>
      <c r="I898" s="31" t="inlineStr">
        <is>
          <t>Generacion de Planilla Normal EMPLEADO ESTABLE</t>
        </is>
      </c>
      <c r="J898" s="38" t="n">
        <v>95</v>
      </c>
      <c r="K898" s="22">
        <f>IF('BD6'!J898=90,"AGUA",IF('BD6'!J898=91,"ALCANTARILLADO",IF('BD6'!J898=93,"ALCANTARILLADO",IF('BD6'!J898=95,"ADMIN",IF('BD6'!J898=96,"COMERCIAL","G_Finan")))))</f>
        <v/>
      </c>
      <c r="L898" s="49" t="n">
        <v>90</v>
      </c>
      <c r="M898" s="37" t="n"/>
      <c r="N898" s="51" t="n"/>
      <c r="O898" s="51" t="n"/>
    </row>
    <row r="899">
      <c r="A899" s="42">
        <f>IFERROR(VLOOKUP(BD[[#This Row],[BK]],DICT[[EEFF]:[Ppto]],2,FALSE),"No Encontrado")</f>
        <v/>
      </c>
      <c r="B899">
        <f>MID(BD[[#This Row],[SUC]],2,1)&amp;"-"&amp;BD[[#This Row],[CC]]&amp;"-"&amp;BD[[#This Row],[REGI_RES]]&amp;"-"&amp;MID(BD[[#This Row],[CTA]],1,9)</f>
        <v/>
      </c>
      <c r="C899" t="inlineStr">
        <is>
          <t>622100011 - ASIGNACION MOVILIDAD PACTO COLECTIVO</t>
        </is>
      </c>
      <c r="D899">
        <f>TRIM(MID('BD6'!E899,3,2))</f>
        <v/>
      </c>
      <c r="E899" s="33" t="inlineStr">
        <is>
          <t xml:space="preserve">  01 - 11 - 1</t>
        </is>
      </c>
      <c r="F899" s="32" t="n">
        <v>45919</v>
      </c>
      <c r="G899">
        <f>IF(MID(BD[[#This Row],[Suc - Tipo - Nro]],8,2)="11",LEFT(BD[[#This Row],[REGIMEN]], 1) &amp; LEFT(RIGHT(BD[[#This Row],[REGIMEN]], LEN(BD[[#This Row],[REGIMEN]]) - FIND(" ", BD[[#This Row],[REGIMEN]])), 1),"")</f>
        <v/>
      </c>
      <c r="H899">
        <f>IF(MID(BD[[#This Row],[Suc - Tipo - Nro]],8,2)="11",TRIM(RIGHT(SUBSTITUTE(BD[[#This Row],[Glosa / Proveedor]]," ",REPT(" ",LEN(BD[[#This Row],[Glosa / Proveedor]]))),LEN(BD[[#This Row],[Glosa / Proveedor]])*2)),"")</f>
        <v/>
      </c>
      <c r="I899" s="31" t="inlineStr">
        <is>
          <t>Generacion de Planilla Normal EMPLEADO ESTABLE</t>
        </is>
      </c>
      <c r="J899" s="38" t="n">
        <v>95</v>
      </c>
      <c r="K899" s="22">
        <f>IF('BD6'!J899=90,"AGUA",IF('BD6'!J899=91,"ALCANTARILLADO",IF('BD6'!J899=93,"ALCANTARILLADO",IF('BD6'!J899=95,"ADMIN",IF('BD6'!J899=96,"COMERCIAL","G_Finan")))))</f>
        <v/>
      </c>
      <c r="L899" s="49" t="n">
        <v>81</v>
      </c>
      <c r="M899" s="37" t="n"/>
      <c r="N899" s="51" t="n"/>
      <c r="O899" s="51" t="n"/>
    </row>
    <row r="900">
      <c r="A900" s="42">
        <f>IFERROR(VLOOKUP(BD[[#This Row],[BK]],DICT[[EEFF]:[Ppto]],2,FALSE),"No Encontrado")</f>
        <v/>
      </c>
      <c r="B900">
        <f>MID(BD[[#This Row],[SUC]],2,1)&amp;"-"&amp;BD[[#This Row],[CC]]&amp;"-"&amp;BD[[#This Row],[REGI_RES]]&amp;"-"&amp;MID(BD[[#This Row],[CTA]],1,9)</f>
        <v/>
      </c>
      <c r="C900" t="inlineStr">
        <is>
          <t>622100011 - ASIGNACION MOVILIDAD PACTO COLECTIVO</t>
        </is>
      </c>
      <c r="D900">
        <f>TRIM(MID('BD6'!E900,3,2))</f>
        <v/>
      </c>
      <c r="E900" s="33" t="inlineStr">
        <is>
          <t xml:space="preserve">  01 - 11 - 6</t>
        </is>
      </c>
      <c r="F900" s="32" t="n">
        <v>45919</v>
      </c>
      <c r="G900">
        <f>IF(MID(BD[[#This Row],[Suc - Tipo - Nro]],8,2)="11",LEFT(BD[[#This Row],[REGIMEN]], 1) &amp; LEFT(RIGHT(BD[[#This Row],[REGIMEN]], LEN(BD[[#This Row],[REGIMEN]]) - FIND(" ", BD[[#This Row],[REGIMEN]])), 1),"")</f>
        <v/>
      </c>
      <c r="H900">
        <f>IF(MID(BD[[#This Row],[Suc - Tipo - Nro]],8,2)="11",TRIM(RIGHT(SUBSTITUTE(BD[[#This Row],[Glosa / Proveedor]]," ",REPT(" ",LEN(BD[[#This Row],[Glosa / Proveedor]]))),LEN(BD[[#This Row],[Glosa / Proveedor]])*2)),"")</f>
        <v/>
      </c>
      <c r="I900" s="31" t="inlineStr">
        <is>
          <t>Generacion de Planilla Vacaciones EMPLEADO ESTABLE</t>
        </is>
      </c>
      <c r="J900" s="38" t="n">
        <v>95</v>
      </c>
      <c r="K900" s="22">
        <f>IF('BD6'!J900=90,"AGUA",IF('BD6'!J900=91,"ALCANTARILLADO",IF('BD6'!J900=93,"ALCANTARILLADO",IF('BD6'!J900=95,"ADMIN",IF('BD6'!J900=96,"COMERCIAL","G_Finan")))))</f>
        <v/>
      </c>
      <c r="L900" s="49" t="n">
        <v>94.5</v>
      </c>
      <c r="M900" s="37" t="n"/>
      <c r="N900" s="51" t="n"/>
      <c r="O900" s="51" t="n"/>
    </row>
    <row r="901">
      <c r="A901" s="42">
        <f>IFERROR(VLOOKUP(BD[[#This Row],[BK]],DICT[[EEFF]:[Ppto]],2,FALSE),"No Encontrado")</f>
        <v/>
      </c>
      <c r="B901">
        <f>MID(BD[[#This Row],[SUC]],2,1)&amp;"-"&amp;BD[[#This Row],[CC]]&amp;"-"&amp;BD[[#This Row],[REGI_RES]]&amp;"-"&amp;MID(BD[[#This Row],[CTA]],1,9)</f>
        <v/>
      </c>
      <c r="C901" t="inlineStr">
        <is>
          <t>622100011 - ASIGNACION MOVILIDAD PACTO COLECTIVO</t>
        </is>
      </c>
      <c r="D901">
        <f>TRIM(MID('BD6'!E901,3,2))</f>
        <v/>
      </c>
      <c r="E901" s="33" t="inlineStr">
        <is>
          <t xml:space="preserve">  05 - 11 - 1</t>
        </is>
      </c>
      <c r="F901" s="32" t="n">
        <v>45919</v>
      </c>
      <c r="G901">
        <f>IF(MID(BD[[#This Row],[Suc - Tipo - Nro]],8,2)="11",LEFT(BD[[#This Row],[REGIMEN]], 1) &amp; LEFT(RIGHT(BD[[#This Row],[REGIMEN]], LEN(BD[[#This Row],[REGIMEN]]) - FIND(" ", BD[[#This Row],[REGIMEN]])), 1),"")</f>
        <v/>
      </c>
      <c r="H901">
        <f>IF(MID(BD[[#This Row],[Suc - Tipo - Nro]],8,2)="11",TRIM(RIGHT(SUBSTITUTE(BD[[#This Row],[Glosa / Proveedor]]," ",REPT(" ",LEN(BD[[#This Row],[Glosa / Proveedor]]))),LEN(BD[[#This Row],[Glosa / Proveedor]])*2)),"")</f>
        <v/>
      </c>
      <c r="I901" s="31" t="inlineStr">
        <is>
          <t>Generacion de Planilla Normal EMPLEADO ESTABLE</t>
        </is>
      </c>
      <c r="J901" s="38" t="n">
        <v>96</v>
      </c>
      <c r="K901" s="22">
        <f>IF('BD6'!J901=90,"AGUA",IF('BD6'!J901=91,"ALCANTARILLADO",IF('BD6'!J901=93,"ALCANTARILLADO",IF('BD6'!J901=95,"ADMIN",IF('BD6'!J901=96,"COMERCIAL","G_Finan")))))</f>
        <v/>
      </c>
      <c r="L901" s="49" t="n">
        <v>94.5</v>
      </c>
      <c r="M901" s="37" t="n"/>
      <c r="N901" s="51" t="n"/>
      <c r="O901" s="51" t="n"/>
    </row>
    <row r="902">
      <c r="A902">
        <f>IFERROR(VLOOKUP(BD[[#This Row],[BK]],DICT[[EEFF]:[Ppto]],2,FALSE),"No Encontrado")</f>
        <v/>
      </c>
      <c r="B902">
        <f>MID(BD[[#This Row],[SUC]],2,1)&amp;"-"&amp;BD[[#This Row],[CC]]&amp;"-"&amp;BD[[#This Row],[REGI_RES]]&amp;"-"&amp;MID(BD[[#This Row],[CTA]],1,9)</f>
        <v/>
      </c>
      <c r="C902" t="inlineStr">
        <is>
          <t>622100011 - ASIGNACION MOVILIDAD PACTO COLECTIVO</t>
        </is>
      </c>
      <c r="D902">
        <f>TRIM(MID('BD6'!E902,3,2))</f>
        <v/>
      </c>
      <c r="E902" s="33" t="inlineStr">
        <is>
          <t xml:space="preserve">  05 - 11 - 1</t>
        </is>
      </c>
      <c r="F902" s="32" t="n">
        <v>45919</v>
      </c>
      <c r="G902">
        <f>IF(MID(BD[[#This Row],[Suc - Tipo - Nro]],8,2)="11",LEFT(BD[[#This Row],[REGIMEN]], 1) &amp; LEFT(RIGHT(BD[[#This Row],[REGIMEN]], LEN(BD[[#This Row],[REGIMEN]]) - FIND(" ", BD[[#This Row],[REGIMEN]])), 1),"")</f>
        <v/>
      </c>
      <c r="H902">
        <f>IF(MID(BD[[#This Row],[Suc - Tipo - Nro]],8,2)="11",TRIM(RIGHT(SUBSTITUTE(BD[[#This Row],[Glosa / Proveedor]]," ",REPT(" ",LEN(BD[[#This Row],[Glosa / Proveedor]]))),LEN(BD[[#This Row],[Glosa / Proveedor]])*2)),"")</f>
        <v/>
      </c>
      <c r="I902" s="31" t="inlineStr">
        <is>
          <t>Generacion de Planilla Normal EMPLEADO ESTABLE</t>
        </is>
      </c>
      <c r="J902" s="38" t="n">
        <v>95</v>
      </c>
      <c r="K902" s="22">
        <f>IF('BD6'!J902=90,"AGUA",IF('BD6'!J902=91,"ALCANTARILLADO",IF('BD6'!J902=93,"ALCANTARILLADO",IF('BD6'!J902=95,"ADMIN",IF('BD6'!J902=96,"COMERCIAL","G_Finan")))))</f>
        <v/>
      </c>
      <c r="L902" s="49" t="n">
        <v>112.5</v>
      </c>
      <c r="M902" s="37" t="n"/>
      <c r="N902" s="51" t="n"/>
      <c r="O902" s="51" t="n"/>
    </row>
    <row r="903">
      <c r="A903" s="42">
        <f>IFERROR(VLOOKUP(BD[[#This Row],[BK]],DICT[[EEFF]:[Ppto]],2,FALSE),"No Encontrado")</f>
        <v/>
      </c>
      <c r="B903">
        <f>MID(BD[[#This Row],[SUC]],2,1)&amp;"-"&amp;BD[[#This Row],[CC]]&amp;"-"&amp;BD[[#This Row],[REGI_RES]]&amp;"-"&amp;MID(BD[[#This Row],[CTA]],1,9)</f>
        <v/>
      </c>
      <c r="C903" t="inlineStr">
        <is>
          <t>622100011 - ASIGNACION MOVILIDAD PACTO COLECTIVO</t>
        </is>
      </c>
      <c r="D903">
        <f>TRIM(MID('BD6'!E903,3,2))</f>
        <v/>
      </c>
      <c r="E903" s="33" t="inlineStr">
        <is>
          <t xml:space="preserve">  06 - 11 - 1</t>
        </is>
      </c>
      <c r="F903" s="32" t="n">
        <v>45919</v>
      </c>
      <c r="G903">
        <f>IF(MID(BD[[#This Row],[Suc - Tipo - Nro]],8,2)="11",LEFT(BD[[#This Row],[REGIMEN]], 1) &amp; LEFT(RIGHT(BD[[#This Row],[REGIMEN]], LEN(BD[[#This Row],[REGIMEN]]) - FIND(" ", BD[[#This Row],[REGIMEN]])), 1),"")</f>
        <v/>
      </c>
      <c r="H903">
        <f>IF(MID(BD[[#This Row],[Suc - Tipo - Nro]],8,2)="11",TRIM(RIGHT(SUBSTITUTE(BD[[#This Row],[Glosa / Proveedor]]," ",REPT(" ",LEN(BD[[#This Row],[Glosa / Proveedor]]))),LEN(BD[[#This Row],[Glosa / Proveedor]])*2)),"")</f>
        <v/>
      </c>
      <c r="I903" s="31" t="inlineStr">
        <is>
          <t>Generacion de Planilla Normal EMPLEADO ESTABLE</t>
        </is>
      </c>
      <c r="J903" s="38" t="n">
        <v>96</v>
      </c>
      <c r="K903" s="22">
        <f>IF('BD6'!J903=90,"AGUA",IF('BD6'!J903=91,"ALCANTARILLADO",IF('BD6'!J903=93,"ALCANTARILLADO",IF('BD6'!J903=95,"ADMIN",IF('BD6'!J903=96,"COMERCIAL","G_Finan")))))</f>
        <v/>
      </c>
      <c r="L903" s="49" t="n">
        <v>90</v>
      </c>
      <c r="M903" s="37" t="n"/>
      <c r="N903" s="51" t="n"/>
      <c r="O903" s="51" t="n"/>
    </row>
    <row r="904">
      <c r="A904" s="10">
        <f>IFERROR(VLOOKUP(BD[[#This Row],[BK]],DICT[[EEFF]:[Ppto]],2,FALSE),"No Encontrado")</f>
        <v/>
      </c>
      <c r="B904" s="54">
        <f>MID(BD[[#This Row],[SUC]],2,1)&amp;"-"&amp;BD[[#This Row],[CC]]&amp;"-"&amp;BD[[#This Row],[REGI_RES]]&amp;"-"&amp;MID(BD[[#This Row],[CTA]],1,9)</f>
        <v/>
      </c>
      <c r="C904" t="inlineStr">
        <is>
          <t>622100011 - ASIGNACION MOVILIDAD PACTO COLECTIVO</t>
        </is>
      </c>
      <c r="D904" s="54">
        <f>TRIM(MID('BD6'!E904,3,2))</f>
        <v/>
      </c>
      <c r="E904" s="33" t="inlineStr">
        <is>
          <t xml:space="preserve">  06 - 11 - 1</t>
        </is>
      </c>
      <c r="F904" s="34" t="n">
        <v>45919</v>
      </c>
      <c r="G904" s="54">
        <f>IF(MID(BD[[#This Row],[Suc - Tipo - Nro]],8,2)="11",LEFT(BD[[#This Row],[REGIMEN]], 1) &amp; LEFT(RIGHT(BD[[#This Row],[REGIMEN]], LEN(BD[[#This Row],[REGIMEN]]) - FIND(" ", BD[[#This Row],[REGIMEN]])), 1),"")</f>
        <v/>
      </c>
      <c r="H904" s="54">
        <f>IF(MID(BD[[#This Row],[Suc - Tipo - Nro]],8,2)="11",TRIM(RIGHT(SUBSTITUTE(BD[[#This Row],[Glosa / Proveedor]]," ",REPT(" ",LEN(BD[[#This Row],[Glosa / Proveedor]]))),LEN(BD[[#This Row],[Glosa / Proveedor]])*2)),"")</f>
        <v/>
      </c>
      <c r="I904" s="33" t="inlineStr">
        <is>
          <t>Generacion de Planilla Normal EMPLEADO ESTABLE</t>
        </is>
      </c>
      <c r="J904" s="35" t="n">
        <v>95</v>
      </c>
      <c r="K904" s="36">
        <f>IF('BD6'!J904=90,"AGUA",IF('BD6'!J904=91,"ALCANTARILLADO",IF('BD6'!J904=93,"ALCANTARILLADO",IF('BD6'!J904=95,"ADMIN",IF('BD6'!J904=96,"COMERCIAL","G_Finan")))))</f>
        <v/>
      </c>
      <c r="L904" s="40" t="n">
        <v>94.5</v>
      </c>
      <c r="M904" s="37" t="n"/>
      <c r="N904" s="51" t="n"/>
      <c r="O904" s="51" t="n"/>
    </row>
    <row r="905">
      <c r="A905" s="10">
        <f>IFERROR(VLOOKUP(BD[[#This Row],[BK]],DICT[[EEFF]:[Ppto]],2,FALSE),"No Encontrado")</f>
        <v/>
      </c>
      <c r="B905" s="54">
        <f>MID(BD[[#This Row],[SUC]],2,1)&amp;"-"&amp;BD[[#This Row],[CC]]&amp;"-"&amp;BD[[#This Row],[REGI_RES]]&amp;"-"&amp;MID(BD[[#This Row],[CTA]],1,9)</f>
        <v/>
      </c>
      <c r="C905" t="inlineStr">
        <is>
          <t>622100012 - ASIGNACION VACACIONAL - LAUDO 2022</t>
        </is>
      </c>
      <c r="D905" s="54">
        <f>TRIM(MID('BD6'!E905,3,2))</f>
        <v/>
      </c>
      <c r="E905" s="33" t="inlineStr">
        <is>
          <t xml:space="preserve">  01 - 11 - 1</t>
        </is>
      </c>
      <c r="F905" s="34" t="n">
        <v>45919</v>
      </c>
      <c r="G905" s="54">
        <f>IF(MID(BD[[#This Row],[Suc - Tipo - Nro]],8,2)="11",LEFT(BD[[#This Row],[REGIMEN]], 1) &amp; LEFT(RIGHT(BD[[#This Row],[REGIMEN]], LEN(BD[[#This Row],[REGIMEN]]) - FIND(" ", BD[[#This Row],[REGIMEN]])), 1),"")</f>
        <v/>
      </c>
      <c r="H905" s="54">
        <f>IF(MID(BD[[#This Row],[Suc - Tipo - Nro]],8,2)="11",TRIM(RIGHT(SUBSTITUTE(BD[[#This Row],[Glosa / Proveedor]]," ",REPT(" ",LEN(BD[[#This Row],[Glosa / Proveedor]]))),LEN(BD[[#This Row],[Glosa / Proveedor]])*2)),"")</f>
        <v/>
      </c>
      <c r="I905" s="33" t="inlineStr">
        <is>
          <t>Generacion de Planilla Normal EMPLEADO ESTABLE</t>
        </is>
      </c>
      <c r="J905" s="35" t="n">
        <v>95</v>
      </c>
      <c r="K905" s="36">
        <f>IF('BD6'!J905=90,"AGUA",IF('BD6'!J905=91,"ALCANTARILLADO",IF('BD6'!J905=93,"ALCANTARILLADO",IF('BD6'!J905=95,"ADMIN",IF('BD6'!J905=96,"COMERCIAL","G_Finan")))))</f>
        <v/>
      </c>
      <c r="L905" s="40" t="n">
        <v>100</v>
      </c>
      <c r="M905" s="37" t="n"/>
      <c r="N905" s="51" t="n"/>
      <c r="O905" s="51" t="n"/>
    </row>
    <row r="906">
      <c r="A906" s="42">
        <f>IFERROR(VLOOKUP(BD[[#This Row],[BK]],DICT[[EEFF]:[Ppto]],2,FALSE),"No Encontrado")</f>
        <v/>
      </c>
      <c r="B906">
        <f>MID(BD[[#This Row],[SUC]],2,1)&amp;"-"&amp;BD[[#This Row],[CC]]&amp;"-"&amp;BD[[#This Row],[REGI_RES]]&amp;"-"&amp;MID(BD[[#This Row],[CTA]],1,9)</f>
        <v/>
      </c>
      <c r="C906" t="inlineStr">
        <is>
          <t>622100012 - ASIGNACION VACACIONAL - LAUDO 2022</t>
        </is>
      </c>
      <c r="D906">
        <f>TRIM(MID('BD6'!E906,3,2))</f>
        <v/>
      </c>
      <c r="E906" s="33" t="inlineStr">
        <is>
          <t xml:space="preserve">  01 - 11 - 1</t>
        </is>
      </c>
      <c r="F906" s="32" t="n">
        <v>45919</v>
      </c>
      <c r="G906">
        <f>IF(MID(BD[[#This Row],[Suc - Tipo - Nro]],8,2)="11",LEFT(BD[[#This Row],[REGIMEN]], 1) &amp; LEFT(RIGHT(BD[[#This Row],[REGIMEN]], LEN(BD[[#This Row],[REGIMEN]]) - FIND(" ", BD[[#This Row],[REGIMEN]])), 1),"")</f>
        <v/>
      </c>
      <c r="H906">
        <f>IF(MID(BD[[#This Row],[Suc - Tipo - Nro]],8,2)="11",TRIM(RIGHT(SUBSTITUTE(BD[[#This Row],[Glosa / Proveedor]]," ",REPT(" ",LEN(BD[[#This Row],[Glosa / Proveedor]]))),LEN(BD[[#This Row],[Glosa / Proveedor]])*2)),"")</f>
        <v/>
      </c>
      <c r="I906" s="31" t="inlineStr">
        <is>
          <t>Generacion de Planilla Normal EMPLEADO ESTABLE</t>
        </is>
      </c>
      <c r="J906" s="38" t="n">
        <v>90</v>
      </c>
      <c r="K906" s="22">
        <f>IF('BD6'!J906=90,"AGUA",IF('BD6'!J906=91,"ALCANTARILLADO",IF('BD6'!J906=93,"ALCANTARILLADO",IF('BD6'!J906=95,"ADMIN",IF('BD6'!J906=96,"COMERCIAL","G_Finan")))))</f>
        <v/>
      </c>
      <c r="L906" s="49" t="n">
        <v>150</v>
      </c>
      <c r="M906" s="37" t="n"/>
      <c r="N906" s="51" t="n"/>
      <c r="O906" s="51" t="n"/>
    </row>
    <row r="907">
      <c r="A907" s="42">
        <f>IFERROR(VLOOKUP(BD[[#This Row],[BK]],DICT[[EEFF]:[Ppto]],2,FALSE),"No Encontrado")</f>
        <v/>
      </c>
      <c r="B907">
        <f>MID(BD[[#This Row],[SUC]],2,1)&amp;"-"&amp;BD[[#This Row],[CC]]&amp;"-"&amp;BD[[#This Row],[REGI_RES]]&amp;"-"&amp;MID(BD[[#This Row],[CTA]],1,9)</f>
        <v/>
      </c>
      <c r="C907" t="inlineStr">
        <is>
          <t>622100012 - ASIGNACION VACACIONAL - LAUDO 2022</t>
        </is>
      </c>
      <c r="D907">
        <f>TRIM(MID('BD6'!E907,3,2))</f>
        <v/>
      </c>
      <c r="E907" s="33" t="inlineStr">
        <is>
          <t xml:space="preserve">  01 - 11 - 4</t>
        </is>
      </c>
      <c r="F907" s="32" t="n">
        <v>45919</v>
      </c>
      <c r="G907">
        <f>IF(MID(BD[[#This Row],[Suc - Tipo - Nro]],8,2)="11",LEFT(BD[[#This Row],[REGIMEN]], 1) &amp; LEFT(RIGHT(BD[[#This Row],[REGIMEN]], LEN(BD[[#This Row],[REGIMEN]]) - FIND(" ", BD[[#This Row],[REGIMEN]])), 1),"")</f>
        <v/>
      </c>
      <c r="H907">
        <f>IF(MID(BD[[#This Row],[Suc - Tipo - Nro]],8,2)="11",TRIM(RIGHT(SUBSTITUTE(BD[[#This Row],[Glosa / Proveedor]]," ",REPT(" ",LEN(BD[[#This Row],[Glosa / Proveedor]]))),LEN(BD[[#This Row],[Glosa / Proveedor]])*2)),"")</f>
        <v/>
      </c>
      <c r="I907" s="31" t="inlineStr">
        <is>
          <t>Generacion de Planilla Normal OBRERO ESTABLE</t>
        </is>
      </c>
      <c r="J907" s="38" t="n">
        <v>96</v>
      </c>
      <c r="K907" s="22">
        <f>IF('BD6'!J907=90,"AGUA",IF('BD6'!J907=91,"ALCANTARILLADO",IF('BD6'!J907=93,"ALCANTARILLADO",IF('BD6'!J907=95,"ADMIN",IF('BD6'!J907=96,"COMERCIAL","G_Finan")))))</f>
        <v/>
      </c>
      <c r="L907" s="49" t="n">
        <v>150</v>
      </c>
      <c r="M907" s="37" t="n"/>
      <c r="N907" s="51" t="n"/>
      <c r="O907" s="51" t="n"/>
    </row>
    <row r="908">
      <c r="A908">
        <f>IFERROR(VLOOKUP(BD[[#This Row],[BK]],DICT[[EEFF]:[Ppto]],2,FALSE),"No Encontrado")</f>
        <v/>
      </c>
      <c r="B908">
        <f>MID(BD[[#This Row],[SUC]],2,1)&amp;"-"&amp;BD[[#This Row],[CC]]&amp;"-"&amp;BD[[#This Row],[REGI_RES]]&amp;"-"&amp;MID(BD[[#This Row],[CTA]],1,9)</f>
        <v/>
      </c>
      <c r="C908" t="inlineStr">
        <is>
          <t>622100012 - ASIGNACION VACACIONAL - LAUDO 2022</t>
        </is>
      </c>
      <c r="D908">
        <f>TRIM(MID('BD6'!E908,3,2))</f>
        <v/>
      </c>
      <c r="E908" s="33" t="inlineStr">
        <is>
          <t xml:space="preserve">  01 - 11 - 4</t>
        </is>
      </c>
      <c r="F908" s="32" t="n">
        <v>45919</v>
      </c>
      <c r="G908">
        <f>IF(MID(BD[[#This Row],[Suc - Tipo - Nro]],8,2)="11",LEFT(BD[[#This Row],[REGIMEN]], 1) &amp; LEFT(RIGHT(BD[[#This Row],[REGIMEN]], LEN(BD[[#This Row],[REGIMEN]]) - FIND(" ", BD[[#This Row],[REGIMEN]])), 1),"")</f>
        <v/>
      </c>
      <c r="H908">
        <f>IF(MID(BD[[#This Row],[Suc - Tipo - Nro]],8,2)="11",TRIM(RIGHT(SUBSTITUTE(BD[[#This Row],[Glosa / Proveedor]]," ",REPT(" ",LEN(BD[[#This Row],[Glosa / Proveedor]]))),LEN(BD[[#This Row],[Glosa / Proveedor]])*2)),"")</f>
        <v/>
      </c>
      <c r="I908" s="31" t="inlineStr">
        <is>
          <t>Generacion de Planilla Normal OBRERO ESTABLE</t>
        </is>
      </c>
      <c r="J908" s="38" t="n">
        <v>90</v>
      </c>
      <c r="K908" s="22">
        <f>IF('BD6'!J908=90,"AGUA",IF('BD6'!J908=91,"ALCANTARILLADO",IF('BD6'!J908=93,"ALCANTARILLADO",IF('BD6'!J908=95,"ADMIN",IF('BD6'!J908=96,"COMERCIAL","G_Finan")))))</f>
        <v/>
      </c>
      <c r="L908" s="49" t="n">
        <v>150</v>
      </c>
      <c r="M908" s="37" t="n"/>
      <c r="N908" s="51" t="n"/>
      <c r="O908" s="51" t="n"/>
    </row>
    <row r="909">
      <c r="A909" s="42">
        <f>IFERROR(VLOOKUP(BD[[#This Row],[BK]],DICT[[EEFF]:[Ppto]],2,FALSE),"No Encontrado")</f>
        <v/>
      </c>
      <c r="B909">
        <f>MID(BD[[#This Row],[SUC]],2,1)&amp;"-"&amp;BD[[#This Row],[CC]]&amp;"-"&amp;BD[[#This Row],[REGI_RES]]&amp;"-"&amp;MID(BD[[#This Row],[CTA]],1,9)</f>
        <v/>
      </c>
      <c r="C909" t="inlineStr">
        <is>
          <t>622100012 - ASIGNACION VACACIONAL - LAUDO 2022</t>
        </is>
      </c>
      <c r="D909">
        <f>TRIM(MID('BD6'!E909,3,2))</f>
        <v/>
      </c>
      <c r="E909" s="33" t="inlineStr">
        <is>
          <t xml:space="preserve">  01 - 11 - 4</t>
        </is>
      </c>
      <c r="F909" s="32" t="n">
        <v>45919</v>
      </c>
      <c r="G909">
        <f>IF(MID(BD[[#This Row],[Suc - Tipo - Nro]],8,2)="11",LEFT(BD[[#This Row],[REGIMEN]], 1) &amp; LEFT(RIGHT(BD[[#This Row],[REGIMEN]], LEN(BD[[#This Row],[REGIMEN]]) - FIND(" ", BD[[#This Row],[REGIMEN]])), 1),"")</f>
        <v/>
      </c>
      <c r="H909">
        <f>IF(MID(BD[[#This Row],[Suc - Tipo - Nro]],8,2)="11",TRIM(RIGHT(SUBSTITUTE(BD[[#This Row],[Glosa / Proveedor]]," ",REPT(" ",LEN(BD[[#This Row],[Glosa / Proveedor]]))),LEN(BD[[#This Row],[Glosa / Proveedor]])*2)),"")</f>
        <v/>
      </c>
      <c r="I909" s="31" t="inlineStr">
        <is>
          <t>Generacion de Planilla Normal OBRERO ESTABLE</t>
        </is>
      </c>
      <c r="J909" s="38" t="n">
        <v>90</v>
      </c>
      <c r="K909" s="22">
        <f>IF('BD6'!J909=90,"AGUA",IF('BD6'!J909=91,"ALCANTARILLADO",IF('BD6'!J909=93,"ALCANTARILLADO",IF('BD6'!J909=95,"ADMIN",IF('BD6'!J909=96,"COMERCIAL","G_Finan")))))</f>
        <v/>
      </c>
      <c r="L909" s="49" t="n">
        <v>150</v>
      </c>
      <c r="M909" s="37" t="n"/>
      <c r="N909" s="51" t="n"/>
      <c r="O909" s="51" t="n"/>
    </row>
    <row r="910">
      <c r="A910" s="42">
        <f>IFERROR(VLOOKUP(BD[[#This Row],[BK]],DICT[[EEFF]:[Ppto]],2,FALSE),"No Encontrado")</f>
        <v/>
      </c>
      <c r="B910">
        <f>MID(BD[[#This Row],[SUC]],2,1)&amp;"-"&amp;BD[[#This Row],[CC]]&amp;"-"&amp;BD[[#This Row],[REGI_RES]]&amp;"-"&amp;MID(BD[[#This Row],[CTA]],1,9)</f>
        <v/>
      </c>
      <c r="C910" t="inlineStr">
        <is>
          <t>622100012 - ASIGNACION VACACIONAL - LAUDO 2022</t>
        </is>
      </c>
      <c r="D910">
        <f>TRIM(MID('BD6'!E910,3,2))</f>
        <v/>
      </c>
      <c r="E910" s="33" t="inlineStr">
        <is>
          <t xml:space="preserve">  01 - 11 - 4</t>
        </is>
      </c>
      <c r="F910" s="32" t="n">
        <v>45919</v>
      </c>
      <c r="G910">
        <f>IF(MID(BD[[#This Row],[Suc - Tipo - Nro]],8,2)="11",LEFT(BD[[#This Row],[REGIMEN]], 1) &amp; LEFT(RIGHT(BD[[#This Row],[REGIMEN]], LEN(BD[[#This Row],[REGIMEN]]) - FIND(" ", BD[[#This Row],[REGIMEN]])), 1),"")</f>
        <v/>
      </c>
      <c r="H910">
        <f>IF(MID(BD[[#This Row],[Suc - Tipo - Nro]],8,2)="11",TRIM(RIGHT(SUBSTITUTE(BD[[#This Row],[Glosa / Proveedor]]," ",REPT(" ",LEN(BD[[#This Row],[Glosa / Proveedor]]))),LEN(BD[[#This Row],[Glosa / Proveedor]])*2)),"")</f>
        <v/>
      </c>
      <c r="I910" s="31" t="inlineStr">
        <is>
          <t>Generacion de Planilla Normal OBRERO ESTABLE</t>
        </is>
      </c>
      <c r="J910" s="38" t="n">
        <v>90</v>
      </c>
      <c r="K910" s="22">
        <f>IF('BD6'!J910=90,"AGUA",IF('BD6'!J910=91,"ALCANTARILLADO",IF('BD6'!J910=93,"ALCANTARILLADO",IF('BD6'!J910=95,"ADMIN",IF('BD6'!J910=96,"COMERCIAL","G_Finan")))))</f>
        <v/>
      </c>
      <c r="L910" s="49" t="n">
        <v>150</v>
      </c>
      <c r="M910" s="37" t="n"/>
      <c r="N910" s="51" t="n"/>
      <c r="O910" s="51" t="n"/>
    </row>
    <row r="911">
      <c r="A911" s="42">
        <f>IFERROR(VLOOKUP(BD[[#This Row],[BK]],DICT[[EEFF]:[Ppto]],2,FALSE),"No Encontrado")</f>
        <v/>
      </c>
      <c r="B911">
        <f>MID(BD[[#This Row],[SUC]],2,1)&amp;"-"&amp;BD[[#This Row],[CC]]&amp;"-"&amp;BD[[#This Row],[REGI_RES]]&amp;"-"&amp;MID(BD[[#This Row],[CTA]],1,9)</f>
        <v/>
      </c>
      <c r="C911" t="inlineStr">
        <is>
          <t>622100012 - ASIGNACION VACACIONAL - LAUDO 2022</t>
        </is>
      </c>
      <c r="D911">
        <f>TRIM(MID('BD6'!E911,3,2))</f>
        <v/>
      </c>
      <c r="E911" s="33" t="inlineStr">
        <is>
          <t xml:space="preserve">  01 - 11 - 4</t>
        </is>
      </c>
      <c r="F911" s="32" t="n">
        <v>45919</v>
      </c>
      <c r="G911">
        <f>IF(MID(BD[[#This Row],[Suc - Tipo - Nro]],8,2)="11",LEFT(BD[[#This Row],[REGIMEN]], 1) &amp; LEFT(RIGHT(BD[[#This Row],[REGIMEN]], LEN(BD[[#This Row],[REGIMEN]]) - FIND(" ", BD[[#This Row],[REGIMEN]])), 1),"")</f>
        <v/>
      </c>
      <c r="H911">
        <f>IF(MID(BD[[#This Row],[Suc - Tipo - Nro]],8,2)="11",TRIM(RIGHT(SUBSTITUTE(BD[[#This Row],[Glosa / Proveedor]]," ",REPT(" ",LEN(BD[[#This Row],[Glosa / Proveedor]]))),LEN(BD[[#This Row],[Glosa / Proveedor]])*2)),"")</f>
        <v/>
      </c>
      <c r="I911" s="31" t="inlineStr">
        <is>
          <t>Generacion de Planilla Normal OBRERO ESTABLE</t>
        </is>
      </c>
      <c r="J911" s="38" t="n">
        <v>90</v>
      </c>
      <c r="K911" s="22">
        <f>IF('BD6'!J911=90,"AGUA",IF('BD6'!J911=91,"ALCANTARILLADO",IF('BD6'!J911=93,"ALCANTARILLADO",IF('BD6'!J911=95,"ADMIN",IF('BD6'!J911=96,"COMERCIAL","G_Finan")))))</f>
        <v/>
      </c>
      <c r="L911" s="49" t="n">
        <v>150</v>
      </c>
      <c r="M911" s="37" t="n"/>
      <c r="N911" s="51" t="n"/>
      <c r="O911" s="51" t="n"/>
    </row>
    <row r="912">
      <c r="A912">
        <f>IFERROR(VLOOKUP(BD[[#This Row],[BK]],DICT[[EEFF]:[Ppto]],2,FALSE),"No Encontrado")</f>
        <v/>
      </c>
      <c r="B912">
        <f>MID(BD[[#This Row],[SUC]],2,1)&amp;"-"&amp;BD[[#This Row],[CC]]&amp;"-"&amp;BD[[#This Row],[REGI_RES]]&amp;"-"&amp;MID(BD[[#This Row],[CTA]],1,9)</f>
        <v/>
      </c>
      <c r="C912" t="inlineStr">
        <is>
          <t>622100012 - ASIGNACION VACACIONAL - LAUDO 2022</t>
        </is>
      </c>
      <c r="D912">
        <f>TRIM(MID('BD6'!E912,3,2))</f>
        <v/>
      </c>
      <c r="E912" s="33" t="inlineStr">
        <is>
          <t xml:space="preserve">  05 - 11 - 2</t>
        </is>
      </c>
      <c r="F912" s="32" t="n">
        <v>45919</v>
      </c>
      <c r="G912">
        <f>IF(MID(BD[[#This Row],[Suc - Tipo - Nro]],8,2)="11",LEFT(BD[[#This Row],[REGIMEN]], 1) &amp; LEFT(RIGHT(BD[[#This Row],[REGIMEN]], LEN(BD[[#This Row],[REGIMEN]]) - FIND(" ", BD[[#This Row],[REGIMEN]])), 1),"")</f>
        <v/>
      </c>
      <c r="H912">
        <f>IF(MID(BD[[#This Row],[Suc - Tipo - Nro]],8,2)="11",TRIM(RIGHT(SUBSTITUTE(BD[[#This Row],[Glosa / Proveedor]]," ",REPT(" ",LEN(BD[[#This Row],[Glosa / Proveedor]]))),LEN(BD[[#This Row],[Glosa / Proveedor]])*2)),"")</f>
        <v/>
      </c>
      <c r="I912" s="31" t="inlineStr">
        <is>
          <t>Generacion de Planilla Normal OBRERO CONTRATADO</t>
        </is>
      </c>
      <c r="J912" s="38" t="n">
        <v>90</v>
      </c>
      <c r="K912" s="22">
        <f>IF('BD6'!J912=90,"AGUA",IF('BD6'!J912=91,"ALCANTARILLADO",IF('BD6'!J912=93,"ALCANTARILLADO",IF('BD6'!J912=95,"ADMIN",IF('BD6'!J912=96,"COMERCIAL","G_Finan")))))</f>
        <v/>
      </c>
      <c r="L912" s="49" t="n">
        <v>150</v>
      </c>
      <c r="M912" s="37" t="n"/>
      <c r="N912" s="51" t="n"/>
      <c r="O912" s="51" t="n"/>
    </row>
    <row r="913">
      <c r="A913" s="42">
        <f>IFERROR(VLOOKUP(BD[[#This Row],[BK]],DICT[[EEFF]:[Ppto]],2,FALSE),"No Encontrado")</f>
        <v/>
      </c>
      <c r="B913">
        <f>MID(BD[[#This Row],[SUC]],2,1)&amp;"-"&amp;BD[[#This Row],[CC]]&amp;"-"&amp;BD[[#This Row],[REGI_RES]]&amp;"-"&amp;MID(BD[[#This Row],[CTA]],1,9)</f>
        <v/>
      </c>
      <c r="C913" t="inlineStr">
        <is>
          <t>622100012 - ASIGNACION VACACIONAL - LAUDO 2022</t>
        </is>
      </c>
      <c r="D913">
        <f>TRIM(MID('BD6'!E913,3,2))</f>
        <v/>
      </c>
      <c r="E913" s="33" t="inlineStr">
        <is>
          <t xml:space="preserve">  06 - 11 - 2</t>
        </is>
      </c>
      <c r="F913" s="32" t="n">
        <v>45919</v>
      </c>
      <c r="G913">
        <f>IF(MID(BD[[#This Row],[Suc - Tipo - Nro]],8,2)="11",LEFT(BD[[#This Row],[REGIMEN]], 1) &amp; LEFT(RIGHT(BD[[#This Row],[REGIMEN]], LEN(BD[[#This Row],[REGIMEN]]) - FIND(" ", BD[[#This Row],[REGIMEN]])), 1),"")</f>
        <v/>
      </c>
      <c r="H913">
        <f>IF(MID(BD[[#This Row],[Suc - Tipo - Nro]],8,2)="11",TRIM(RIGHT(SUBSTITUTE(BD[[#This Row],[Glosa / Proveedor]]," ",REPT(" ",LEN(BD[[#This Row],[Glosa / Proveedor]]))),LEN(BD[[#This Row],[Glosa / Proveedor]])*2)),"")</f>
        <v/>
      </c>
      <c r="I913" s="31" t="inlineStr">
        <is>
          <t>Generacion de Planilla Normal OBRERO CONTRATADO</t>
        </is>
      </c>
      <c r="J913" s="38" t="n">
        <v>90</v>
      </c>
      <c r="K913" s="22">
        <f>IF('BD6'!J913=90,"AGUA",IF('BD6'!J913=91,"ALCANTARILLADO",IF('BD6'!J913=93,"ALCANTARILLADO",IF('BD6'!J913=95,"ADMIN",IF('BD6'!J913=96,"COMERCIAL","G_Finan")))))</f>
        <v/>
      </c>
      <c r="L913" s="49" t="n">
        <v>150</v>
      </c>
      <c r="M913" s="37" t="n"/>
      <c r="N913" s="51" t="n"/>
      <c r="O913" s="51" t="n"/>
    </row>
    <row r="914">
      <c r="A914">
        <f>IFERROR(VLOOKUP(BD[[#This Row],[BK]],DICT[[EEFF]:[Ppto]],2,FALSE),"No Encontrado")</f>
        <v/>
      </c>
      <c r="B914">
        <f>MID(BD[[#This Row],[SUC]],2,1)&amp;"-"&amp;BD[[#This Row],[CC]]&amp;"-"&amp;BD[[#This Row],[REGI_RES]]&amp;"-"&amp;MID(BD[[#This Row],[CTA]],1,9)</f>
        <v/>
      </c>
      <c r="C914" t="inlineStr">
        <is>
          <t>622100012 - ASIGNACION VACACIONAL - LAUDO 2022</t>
        </is>
      </c>
      <c r="D914">
        <f>TRIM(MID('BD6'!E914,3,2))</f>
        <v/>
      </c>
      <c r="E914" s="33" t="inlineStr">
        <is>
          <t xml:space="preserve">  08 - 11 - 2</t>
        </is>
      </c>
      <c r="F914" s="32" t="n">
        <v>45919</v>
      </c>
      <c r="G914">
        <f>IF(MID(BD[[#This Row],[Suc - Tipo - Nro]],8,2)="11",LEFT(BD[[#This Row],[REGIMEN]], 1) &amp; LEFT(RIGHT(BD[[#This Row],[REGIMEN]], LEN(BD[[#This Row],[REGIMEN]]) - FIND(" ", BD[[#This Row],[REGIMEN]])), 1),"")</f>
        <v/>
      </c>
      <c r="H914">
        <f>IF(MID(BD[[#This Row],[Suc - Tipo - Nro]],8,2)="11",TRIM(RIGHT(SUBSTITUTE(BD[[#This Row],[Glosa / Proveedor]]," ",REPT(" ",LEN(BD[[#This Row],[Glosa / Proveedor]]))),LEN(BD[[#This Row],[Glosa / Proveedor]])*2)),"")</f>
        <v/>
      </c>
      <c r="I914" s="31" t="inlineStr">
        <is>
          <t>Generacion de Planilla Normal OBRERO CONTRATADO</t>
        </is>
      </c>
      <c r="J914" s="38" t="n">
        <v>90</v>
      </c>
      <c r="K914" s="22">
        <f>IF('BD6'!J914=90,"AGUA",IF('BD6'!J914=91,"ALCANTARILLADO",IF('BD6'!J914=93,"ALCANTARILLADO",IF('BD6'!J914=95,"ADMIN",IF('BD6'!J914=96,"COMERCIAL","G_Finan")))))</f>
        <v/>
      </c>
      <c r="L914" s="49" t="n">
        <v>150</v>
      </c>
      <c r="M914" s="37" t="n"/>
      <c r="N914" s="51" t="n"/>
      <c r="O914" s="51" t="n"/>
    </row>
    <row r="915">
      <c r="A915" s="39">
        <f>IFERROR(VLOOKUP(BD[[#This Row],[BK]],DICT[[EEFF]:[Ppto]],2,FALSE),"No Encontrado")</f>
        <v/>
      </c>
      <c r="B915">
        <f>MID(BD[[#This Row],[SUC]],2,1)&amp;"-"&amp;BD[[#This Row],[CC]]&amp;"-"&amp;BD[[#This Row],[REGI_RES]]&amp;"-"&amp;MID(BD[[#This Row],[CTA]],1,9)</f>
        <v/>
      </c>
      <c r="C915" t="inlineStr">
        <is>
          <t>622100013 - ASIGNACION VACACIONAL-LAUDO 2023</t>
        </is>
      </c>
      <c r="D915">
        <f>TRIM(MID('BD6'!E915,3,2))</f>
        <v/>
      </c>
      <c r="E915" s="33" t="inlineStr">
        <is>
          <t xml:space="preserve">  01 - 11 - 1</t>
        </is>
      </c>
      <c r="F915" s="34" t="n">
        <v>45919</v>
      </c>
      <c r="G915">
        <f>IF(MID(BD[[#This Row],[Suc - Tipo - Nro]],8,2)="11",LEFT(BD[[#This Row],[REGIMEN]], 1) &amp; LEFT(RIGHT(BD[[#This Row],[REGIMEN]], LEN(BD[[#This Row],[REGIMEN]]) - FIND(" ", BD[[#This Row],[REGIMEN]])), 1),"")</f>
        <v/>
      </c>
      <c r="H915">
        <f>IF(MID(BD[[#This Row],[Suc - Tipo - Nro]],8,2)="11",TRIM(RIGHT(SUBSTITUTE(BD[[#This Row],[Glosa / Proveedor]]," ",REPT(" ",LEN(BD[[#This Row],[Glosa / Proveedor]]))),LEN(BD[[#This Row],[Glosa / Proveedor]])*2)),"")</f>
        <v/>
      </c>
      <c r="I915" s="33" t="inlineStr">
        <is>
          <t>Generacion de Planilla Normal EMPLEADO ESTABLE</t>
        </is>
      </c>
      <c r="J915" s="35" t="n">
        <v>95</v>
      </c>
      <c r="K915" s="22">
        <f>IF('BD6'!J915=90,"AGUA",IF('BD6'!J915=91,"ALCANTARILLADO",IF('BD6'!J915=93,"ALCANTARILLADO",IF('BD6'!J915=95,"ADMIN",IF('BD6'!J915=96,"COMERCIAL","G_Finan")))))</f>
        <v/>
      </c>
      <c r="L915" s="49" t="n">
        <v>200</v>
      </c>
      <c r="M915" s="37" t="n"/>
      <c r="N915" s="51" t="n"/>
      <c r="O915" s="51" t="n"/>
    </row>
    <row r="916">
      <c r="A916" s="42">
        <f>IFERROR(VLOOKUP(BD[[#This Row],[BK]],DICT[[EEFF]:[Ppto]],2,FALSE),"No Encontrado")</f>
        <v/>
      </c>
      <c r="B916">
        <f>MID(BD[[#This Row],[SUC]],2,1)&amp;"-"&amp;BD[[#This Row],[CC]]&amp;"-"&amp;BD[[#This Row],[REGI_RES]]&amp;"-"&amp;MID(BD[[#This Row],[CTA]],1,9)</f>
        <v/>
      </c>
      <c r="C916" t="inlineStr">
        <is>
          <t>622100013 - ASIGNACION VACACIONAL-LAUDO 2023</t>
        </is>
      </c>
      <c r="D916">
        <f>TRIM(MID('BD6'!E916,3,2))</f>
        <v/>
      </c>
      <c r="E916" s="33" t="inlineStr">
        <is>
          <t xml:space="preserve">  01 - 11 - 1</t>
        </is>
      </c>
      <c r="F916" s="32" t="n">
        <v>45919</v>
      </c>
      <c r="G916">
        <f>IF(MID(BD[[#This Row],[Suc - Tipo - Nro]],8,2)="11",LEFT(BD[[#This Row],[REGIMEN]], 1) &amp; LEFT(RIGHT(BD[[#This Row],[REGIMEN]], LEN(BD[[#This Row],[REGIMEN]]) - FIND(" ", BD[[#This Row],[REGIMEN]])), 1),"")</f>
        <v/>
      </c>
      <c r="H916">
        <f>IF(MID(BD[[#This Row],[Suc - Tipo - Nro]],8,2)="11",TRIM(RIGHT(SUBSTITUTE(BD[[#This Row],[Glosa / Proveedor]]," ",REPT(" ",LEN(BD[[#This Row],[Glosa / Proveedor]]))),LEN(BD[[#This Row],[Glosa / Proveedor]])*2)),"")</f>
        <v/>
      </c>
      <c r="I916" s="31" t="inlineStr">
        <is>
          <t>Generacion de Planilla Normal EMPLEADO ESTABLE</t>
        </is>
      </c>
      <c r="J916" s="38" t="n">
        <v>90</v>
      </c>
      <c r="K916" s="22">
        <f>IF('BD6'!J916=90,"AGUA",IF('BD6'!J916=91,"ALCANTARILLADO",IF('BD6'!J916=93,"ALCANTARILLADO",IF('BD6'!J916=95,"ADMIN",IF('BD6'!J916=96,"COMERCIAL","G_Finan")))))</f>
        <v/>
      </c>
      <c r="L916" s="49" t="n">
        <v>100</v>
      </c>
      <c r="M916" s="37" t="n"/>
      <c r="N916" s="51" t="n"/>
      <c r="O916" s="51" t="n"/>
    </row>
    <row r="917">
      <c r="A917" s="10">
        <f>IFERROR(VLOOKUP(BD[[#This Row],[BK]],DICT[[EEFF]:[Ppto]],2,FALSE),"No Encontrado")</f>
        <v/>
      </c>
      <c r="B917" s="54">
        <f>MID(BD[[#This Row],[SUC]],2,1)&amp;"-"&amp;BD[[#This Row],[CC]]&amp;"-"&amp;BD[[#This Row],[REGI_RES]]&amp;"-"&amp;MID(BD[[#This Row],[CTA]],1,9)</f>
        <v/>
      </c>
      <c r="C917" t="inlineStr">
        <is>
          <t>622100013 - ASIGNACION VACACIONAL-LAUDO 2023</t>
        </is>
      </c>
      <c r="D917" s="54">
        <f>TRIM(MID('BD6'!E917,3,2))</f>
        <v/>
      </c>
      <c r="E917" s="33" t="inlineStr">
        <is>
          <t xml:space="preserve">  01 - 11 - 4</t>
        </is>
      </c>
      <c r="F917" s="34" t="n">
        <v>45919</v>
      </c>
      <c r="G917" s="54">
        <f>IF(MID(BD[[#This Row],[Suc - Tipo - Nro]],8,2)="11",LEFT(BD[[#This Row],[REGIMEN]], 1) &amp; LEFT(RIGHT(BD[[#This Row],[REGIMEN]], LEN(BD[[#This Row],[REGIMEN]]) - FIND(" ", BD[[#This Row],[REGIMEN]])), 1),"")</f>
        <v/>
      </c>
      <c r="H917" s="54">
        <f>IF(MID(BD[[#This Row],[Suc - Tipo - Nro]],8,2)="11",TRIM(RIGHT(SUBSTITUTE(BD[[#This Row],[Glosa / Proveedor]]," ",REPT(" ",LEN(BD[[#This Row],[Glosa / Proveedor]]))),LEN(BD[[#This Row],[Glosa / Proveedor]])*2)),"")</f>
        <v/>
      </c>
      <c r="I917" s="33" t="inlineStr">
        <is>
          <t>Generacion de Planilla Normal OBRERO ESTABLE</t>
        </is>
      </c>
      <c r="J917" s="35" t="n">
        <v>90</v>
      </c>
      <c r="K917" s="36">
        <f>IF('BD6'!J917=90,"AGUA",IF('BD6'!J917=91,"ALCANTARILLADO",IF('BD6'!J917=93,"ALCANTARILLADO",IF('BD6'!J917=95,"ADMIN",IF('BD6'!J917=96,"COMERCIAL","G_Finan")))))</f>
        <v/>
      </c>
      <c r="L917" s="40" t="n">
        <v>100</v>
      </c>
      <c r="M917" s="37" t="n"/>
      <c r="N917" s="51" t="n"/>
      <c r="O917" s="51" t="n"/>
    </row>
    <row r="918">
      <c r="A918" s="10">
        <f>IFERROR(VLOOKUP(BD[[#This Row],[BK]],DICT[[EEFF]:[Ppto]],2,FALSE),"No Encontrado")</f>
        <v/>
      </c>
      <c r="B918" s="54">
        <f>MID(BD[[#This Row],[SUC]],2,1)&amp;"-"&amp;BD[[#This Row],[CC]]&amp;"-"&amp;BD[[#This Row],[REGI_RES]]&amp;"-"&amp;MID(BD[[#This Row],[CTA]],1,9)</f>
        <v/>
      </c>
      <c r="C918" t="inlineStr">
        <is>
          <t>622100013 - ASIGNACION VACACIONAL-LAUDO 2023</t>
        </is>
      </c>
      <c r="D918" s="54">
        <f>TRIM(MID('BD6'!E918,3,2))</f>
        <v/>
      </c>
      <c r="E918" s="33" t="inlineStr">
        <is>
          <t xml:space="preserve">  01 - 11 - 4</t>
        </is>
      </c>
      <c r="F918" s="34" t="n">
        <v>45919</v>
      </c>
      <c r="G918" s="54">
        <f>IF(MID(BD[[#This Row],[Suc - Tipo - Nro]],8,2)="11",LEFT(BD[[#This Row],[REGIMEN]], 1) &amp; LEFT(RIGHT(BD[[#This Row],[REGIMEN]], LEN(BD[[#This Row],[REGIMEN]]) - FIND(" ", BD[[#This Row],[REGIMEN]])), 1),"")</f>
        <v/>
      </c>
      <c r="H918" s="54">
        <f>IF(MID(BD[[#This Row],[Suc - Tipo - Nro]],8,2)="11",TRIM(RIGHT(SUBSTITUTE(BD[[#This Row],[Glosa / Proveedor]]," ",REPT(" ",LEN(BD[[#This Row],[Glosa / Proveedor]]))),LEN(BD[[#This Row],[Glosa / Proveedor]])*2)),"")</f>
        <v/>
      </c>
      <c r="I918" s="33" t="inlineStr">
        <is>
          <t>Generacion de Planilla Normal OBRERO ESTABLE</t>
        </is>
      </c>
      <c r="J918" s="35" t="n">
        <v>90</v>
      </c>
      <c r="K918" s="36">
        <f>IF('BD6'!J918=90,"AGUA",IF('BD6'!J918=91,"ALCANTARILLADO",IF('BD6'!J918=93,"ALCANTARILLADO",IF('BD6'!J918=95,"ADMIN",IF('BD6'!J918=96,"COMERCIAL","G_Finan")))))</f>
        <v/>
      </c>
      <c r="L918" s="40" t="n">
        <v>100</v>
      </c>
      <c r="M918" s="37" t="n"/>
      <c r="N918" s="51" t="n"/>
      <c r="O918" s="51" t="n"/>
    </row>
    <row r="919">
      <c r="A919" s="42">
        <f>IFERROR(VLOOKUP(BD[[#This Row],[BK]],DICT[[EEFF]:[Ppto]],2,FALSE),"No Encontrado")</f>
        <v/>
      </c>
      <c r="B919">
        <f>MID(BD[[#This Row],[SUC]],2,1)&amp;"-"&amp;BD[[#This Row],[CC]]&amp;"-"&amp;BD[[#This Row],[REGI_RES]]&amp;"-"&amp;MID(BD[[#This Row],[CTA]],1,9)</f>
        <v/>
      </c>
      <c r="C919" t="inlineStr">
        <is>
          <t>622100013 - ASIGNACION VACACIONAL-LAUDO 2023</t>
        </is>
      </c>
      <c r="D919">
        <f>TRIM(MID('BD6'!E919,3,2))</f>
        <v/>
      </c>
      <c r="E919" s="33" t="inlineStr">
        <is>
          <t xml:space="preserve">  01 - 11 - 4</t>
        </is>
      </c>
      <c r="F919" s="32" t="n">
        <v>45919</v>
      </c>
      <c r="G919">
        <f>IF(MID(BD[[#This Row],[Suc - Tipo - Nro]],8,2)="11",LEFT(BD[[#This Row],[REGIMEN]], 1) &amp; LEFT(RIGHT(BD[[#This Row],[REGIMEN]], LEN(BD[[#This Row],[REGIMEN]]) - FIND(" ", BD[[#This Row],[REGIMEN]])), 1),"")</f>
        <v/>
      </c>
      <c r="H919">
        <f>IF(MID(BD[[#This Row],[Suc - Tipo - Nro]],8,2)="11",TRIM(RIGHT(SUBSTITUTE(BD[[#This Row],[Glosa / Proveedor]]," ",REPT(" ",LEN(BD[[#This Row],[Glosa / Proveedor]]))),LEN(BD[[#This Row],[Glosa / Proveedor]])*2)),"")</f>
        <v/>
      </c>
      <c r="I919" s="31" t="inlineStr">
        <is>
          <t>Generacion de Planilla Normal OBRERO ESTABLE</t>
        </is>
      </c>
      <c r="J919" s="38" t="n">
        <v>96</v>
      </c>
      <c r="K919" s="22">
        <f>IF('BD6'!J919=90,"AGUA",IF('BD6'!J919=91,"ALCANTARILLADO",IF('BD6'!J919=93,"ALCANTARILLADO",IF('BD6'!J919=95,"ADMIN",IF('BD6'!J919=96,"COMERCIAL","G_Finan")))))</f>
        <v/>
      </c>
      <c r="L919" s="49" t="n">
        <v>100</v>
      </c>
      <c r="M919" s="37" t="n"/>
      <c r="N919" s="51" t="n"/>
      <c r="O919" s="51" t="n"/>
    </row>
    <row r="920">
      <c r="A920">
        <f>IFERROR(VLOOKUP(BD[[#This Row],[BK]],DICT[[EEFF]:[Ppto]],2,FALSE),"No Encontrado")</f>
        <v/>
      </c>
      <c r="B920">
        <f>MID(BD[[#This Row],[SUC]],2,1)&amp;"-"&amp;BD[[#This Row],[CC]]&amp;"-"&amp;BD[[#This Row],[REGI_RES]]&amp;"-"&amp;MID(BD[[#This Row],[CTA]],1,9)</f>
        <v/>
      </c>
      <c r="C920" t="inlineStr">
        <is>
          <t>622100013 - ASIGNACION VACACIONAL-LAUDO 2023</t>
        </is>
      </c>
      <c r="D920">
        <f>TRIM(MID('BD6'!E920,3,2))</f>
        <v/>
      </c>
      <c r="E920" s="33" t="inlineStr">
        <is>
          <t xml:space="preserve">  01 - 11 - 4</t>
        </is>
      </c>
      <c r="F920" s="32" t="n">
        <v>45919</v>
      </c>
      <c r="G920">
        <f>IF(MID(BD[[#This Row],[Suc - Tipo - Nro]],8,2)="11",LEFT(BD[[#This Row],[REGIMEN]], 1) &amp; LEFT(RIGHT(BD[[#This Row],[REGIMEN]], LEN(BD[[#This Row],[REGIMEN]]) - FIND(" ", BD[[#This Row],[REGIMEN]])), 1),"")</f>
        <v/>
      </c>
      <c r="H920">
        <f>IF(MID(BD[[#This Row],[Suc - Tipo - Nro]],8,2)="11",TRIM(RIGHT(SUBSTITUTE(BD[[#This Row],[Glosa / Proveedor]]," ",REPT(" ",LEN(BD[[#This Row],[Glosa / Proveedor]]))),LEN(BD[[#This Row],[Glosa / Proveedor]])*2)),"")</f>
        <v/>
      </c>
      <c r="I920" s="31" t="inlineStr">
        <is>
          <t>Generacion de Planilla Normal OBRERO ESTABLE</t>
        </is>
      </c>
      <c r="J920" s="38" t="n">
        <v>90</v>
      </c>
      <c r="K920" s="22">
        <f>IF('BD6'!J920=90,"AGUA",IF('BD6'!J920=91,"ALCANTARILLADO",IF('BD6'!J920=93,"ALCANTARILLADO",IF('BD6'!J920=95,"ADMIN",IF('BD6'!J920=96,"COMERCIAL","G_Finan")))))</f>
        <v/>
      </c>
      <c r="L920" s="49" t="n">
        <v>100</v>
      </c>
      <c r="M920" s="37" t="n"/>
      <c r="N920" s="51" t="n"/>
      <c r="O920" s="51" t="n"/>
    </row>
    <row r="921">
      <c r="A921">
        <f>IFERROR(VLOOKUP(BD[[#This Row],[BK]],DICT[[EEFF]:[Ppto]],2,FALSE),"No Encontrado")</f>
        <v/>
      </c>
      <c r="B921">
        <f>MID(BD[[#This Row],[SUC]],2,1)&amp;"-"&amp;BD[[#This Row],[CC]]&amp;"-"&amp;BD[[#This Row],[REGI_RES]]&amp;"-"&amp;MID(BD[[#This Row],[CTA]],1,9)</f>
        <v/>
      </c>
      <c r="C921" t="inlineStr">
        <is>
          <t>622100013 - ASIGNACION VACACIONAL-LAUDO 2023</t>
        </is>
      </c>
      <c r="D921">
        <f>TRIM(MID('BD6'!E921,3,2))</f>
        <v/>
      </c>
      <c r="E921" s="33" t="inlineStr">
        <is>
          <t xml:space="preserve">  01 - 11 - 4</t>
        </is>
      </c>
      <c r="F921" s="32" t="n">
        <v>45919</v>
      </c>
      <c r="G921">
        <f>IF(MID(BD[[#This Row],[Suc - Tipo - Nro]],8,2)="11",LEFT(BD[[#This Row],[REGIMEN]], 1) &amp; LEFT(RIGHT(BD[[#This Row],[REGIMEN]], LEN(BD[[#This Row],[REGIMEN]]) - FIND(" ", BD[[#This Row],[REGIMEN]])), 1),"")</f>
        <v/>
      </c>
      <c r="H921">
        <f>IF(MID(BD[[#This Row],[Suc - Tipo - Nro]],8,2)="11",TRIM(RIGHT(SUBSTITUTE(BD[[#This Row],[Glosa / Proveedor]]," ",REPT(" ",LEN(BD[[#This Row],[Glosa / Proveedor]]))),LEN(BD[[#This Row],[Glosa / Proveedor]])*2)),"")</f>
        <v/>
      </c>
      <c r="I921" s="31" t="inlineStr">
        <is>
          <t>Generacion de Planilla Normal OBRERO ESTABLE</t>
        </is>
      </c>
      <c r="J921" s="38" t="n">
        <v>90</v>
      </c>
      <c r="K921" s="22">
        <f>IF('BD6'!J921=90,"AGUA",IF('BD6'!J921=91,"ALCANTARILLADO",IF('BD6'!J921=93,"ALCANTARILLADO",IF('BD6'!J921=95,"ADMIN",IF('BD6'!J921=96,"COMERCIAL","G_Finan")))))</f>
        <v/>
      </c>
      <c r="L921" s="49" t="n">
        <v>100</v>
      </c>
      <c r="M921" s="37" t="n"/>
      <c r="N921" s="51" t="n"/>
      <c r="O921" s="51" t="n"/>
    </row>
    <row r="922">
      <c r="A922" s="42">
        <f>IFERROR(VLOOKUP(BD[[#This Row],[BK]],DICT[[EEFF]:[Ppto]],2,FALSE),"No Encontrado")</f>
        <v/>
      </c>
      <c r="B922">
        <f>MID(BD[[#This Row],[SUC]],2,1)&amp;"-"&amp;BD[[#This Row],[CC]]&amp;"-"&amp;BD[[#This Row],[REGI_RES]]&amp;"-"&amp;MID(BD[[#This Row],[CTA]],1,9)</f>
        <v/>
      </c>
      <c r="C922" t="inlineStr">
        <is>
          <t>622100013 - ASIGNACION VACACIONAL-LAUDO 2023</t>
        </is>
      </c>
      <c r="D922">
        <f>TRIM(MID('BD6'!E922,3,2))</f>
        <v/>
      </c>
      <c r="E922" s="33" t="inlineStr">
        <is>
          <t xml:space="preserve">  05 - 11 - 2</t>
        </is>
      </c>
      <c r="F922" s="32" t="n">
        <v>45919</v>
      </c>
      <c r="G922">
        <f>IF(MID(BD[[#This Row],[Suc - Tipo - Nro]],8,2)="11",LEFT(BD[[#This Row],[REGIMEN]], 1) &amp; LEFT(RIGHT(BD[[#This Row],[REGIMEN]], LEN(BD[[#This Row],[REGIMEN]]) - FIND(" ", BD[[#This Row],[REGIMEN]])), 1),"")</f>
        <v/>
      </c>
      <c r="H922">
        <f>IF(MID(BD[[#This Row],[Suc - Tipo - Nro]],8,2)="11",TRIM(RIGHT(SUBSTITUTE(BD[[#This Row],[Glosa / Proveedor]]," ",REPT(" ",LEN(BD[[#This Row],[Glosa / Proveedor]]))),LEN(BD[[#This Row],[Glosa / Proveedor]])*2)),"")</f>
        <v/>
      </c>
      <c r="I922" s="31" t="inlineStr">
        <is>
          <t>Generacion de Planilla Normal OBRERO CONTRATADO</t>
        </is>
      </c>
      <c r="J922" s="38" t="n">
        <v>90</v>
      </c>
      <c r="K922" s="22">
        <f>IF('BD6'!J922=90,"AGUA",IF('BD6'!J922=91,"ALCANTARILLADO",IF('BD6'!J922=93,"ALCANTARILLADO",IF('BD6'!J922=95,"ADMIN",IF('BD6'!J922=96,"COMERCIAL","G_Finan")))))</f>
        <v/>
      </c>
      <c r="L922" s="49" t="n">
        <v>100</v>
      </c>
      <c r="M922" s="37" t="n"/>
      <c r="N922" s="51" t="n"/>
      <c r="O922" s="51" t="n"/>
    </row>
    <row r="923">
      <c r="A923" s="10">
        <f>IFERROR(VLOOKUP(BD[[#This Row],[BK]],DICT[[EEFF]:[Ppto]],2,FALSE),"No Encontrado")</f>
        <v/>
      </c>
      <c r="B923" s="54">
        <f>MID(BD[[#This Row],[SUC]],2,1)&amp;"-"&amp;BD[[#This Row],[CC]]&amp;"-"&amp;BD[[#This Row],[REGI_RES]]&amp;"-"&amp;MID(BD[[#This Row],[CTA]],1,9)</f>
        <v/>
      </c>
      <c r="C923" t="inlineStr">
        <is>
          <t>622100013 - ASIGNACION VACACIONAL-LAUDO 2023</t>
        </is>
      </c>
      <c r="D923" s="54">
        <f>TRIM(MID('BD6'!E923,3,2))</f>
        <v/>
      </c>
      <c r="E923" s="33" t="inlineStr">
        <is>
          <t xml:space="preserve">  06 - 11 - 2</t>
        </is>
      </c>
      <c r="F923" s="34" t="n">
        <v>45919</v>
      </c>
      <c r="G923" s="54">
        <f>IF(MID(BD[[#This Row],[Suc - Tipo - Nro]],8,2)="11",LEFT(BD[[#This Row],[REGIMEN]], 1) &amp; LEFT(RIGHT(BD[[#This Row],[REGIMEN]], LEN(BD[[#This Row],[REGIMEN]]) - FIND(" ", BD[[#This Row],[REGIMEN]])), 1),"")</f>
        <v/>
      </c>
      <c r="H923" s="54">
        <f>IF(MID(BD[[#This Row],[Suc - Tipo - Nro]],8,2)="11",TRIM(RIGHT(SUBSTITUTE(BD[[#This Row],[Glosa / Proveedor]]," ",REPT(" ",LEN(BD[[#This Row],[Glosa / Proveedor]]))),LEN(BD[[#This Row],[Glosa / Proveedor]])*2)),"")</f>
        <v/>
      </c>
      <c r="I923" s="33" t="inlineStr">
        <is>
          <t>Generacion de Planilla Normal OBRERO CONTRATADO</t>
        </is>
      </c>
      <c r="J923" s="35" t="n">
        <v>90</v>
      </c>
      <c r="K923" s="36">
        <f>IF('BD6'!J923=90,"AGUA",IF('BD6'!J923=91,"ALCANTARILLADO",IF('BD6'!J923=93,"ALCANTARILLADO",IF('BD6'!J923=95,"ADMIN",IF('BD6'!J923=96,"COMERCIAL","G_Finan")))))</f>
        <v/>
      </c>
      <c r="L923" s="40" t="n">
        <v>100</v>
      </c>
      <c r="M923" s="37" t="n"/>
      <c r="N923" s="51" t="n"/>
      <c r="O923" s="51" t="n"/>
    </row>
    <row r="924">
      <c r="A924" s="42">
        <f>IFERROR(VLOOKUP(BD[[#This Row],[BK]],DICT[[EEFF]:[Ppto]],2,FALSE),"No Encontrado")</f>
        <v/>
      </c>
      <c r="B924">
        <f>MID(BD[[#This Row],[SUC]],2,1)&amp;"-"&amp;BD[[#This Row],[CC]]&amp;"-"&amp;BD[[#This Row],[REGI_RES]]&amp;"-"&amp;MID(BD[[#This Row],[CTA]],1,9)</f>
        <v/>
      </c>
      <c r="C924" t="inlineStr">
        <is>
          <t>622100013 - ASIGNACION VACACIONAL-LAUDO 2023</t>
        </is>
      </c>
      <c r="D924">
        <f>TRIM(MID('BD6'!E924,3,2))</f>
        <v/>
      </c>
      <c r="E924" s="33" t="inlineStr">
        <is>
          <t xml:space="preserve">  08 - 11 - 2</t>
        </is>
      </c>
      <c r="F924" s="32" t="n">
        <v>45919</v>
      </c>
      <c r="G924">
        <f>IF(MID(BD[[#This Row],[Suc - Tipo - Nro]],8,2)="11",LEFT(BD[[#This Row],[REGIMEN]], 1) &amp; LEFT(RIGHT(BD[[#This Row],[REGIMEN]], LEN(BD[[#This Row],[REGIMEN]]) - FIND(" ", BD[[#This Row],[REGIMEN]])), 1),"")</f>
        <v/>
      </c>
      <c r="H924">
        <f>IF(MID(BD[[#This Row],[Suc - Tipo - Nro]],8,2)="11",TRIM(RIGHT(SUBSTITUTE(BD[[#This Row],[Glosa / Proveedor]]," ",REPT(" ",LEN(BD[[#This Row],[Glosa / Proveedor]]))),LEN(BD[[#This Row],[Glosa / Proveedor]])*2)),"")</f>
        <v/>
      </c>
      <c r="I924" s="31" t="inlineStr">
        <is>
          <t>Generacion de Planilla Normal OBRERO CONTRATADO</t>
        </is>
      </c>
      <c r="J924" s="38" t="n">
        <v>90</v>
      </c>
      <c r="K924" s="22">
        <f>IF('BD6'!J924=90,"AGUA",IF('BD6'!J924=91,"ALCANTARILLADO",IF('BD6'!J924=93,"ALCANTARILLADO",IF('BD6'!J924=95,"ADMIN",IF('BD6'!J924=96,"COMERCIAL","G_Finan")))))</f>
        <v/>
      </c>
      <c r="L924" s="49" t="n">
        <v>100</v>
      </c>
      <c r="M924" s="37" t="n"/>
      <c r="N924" s="51" t="n"/>
      <c r="O924" s="51" t="n"/>
    </row>
    <row r="925">
      <c r="A925" s="42">
        <f>IFERROR(VLOOKUP(BD[[#This Row],[BK]],DICT[[EEFF]:[Ppto]],2,FALSE),"No Encontrado")</f>
        <v/>
      </c>
      <c r="B925">
        <f>MID(BD[[#This Row],[SUC]],2,1)&amp;"-"&amp;BD[[#This Row],[CC]]&amp;"-"&amp;BD[[#This Row],[REGI_RES]]&amp;"-"&amp;MID(BD[[#This Row],[CTA]],1,9)</f>
        <v/>
      </c>
      <c r="C925" t="inlineStr">
        <is>
          <t>622100014 - BONIF. MOVILIDAD 2023 - LAUDO 2023 SITAPASAM</t>
        </is>
      </c>
      <c r="D925">
        <f>TRIM(MID('BD6'!E925,3,2))</f>
        <v/>
      </c>
      <c r="E925" s="33" t="inlineStr">
        <is>
          <t xml:space="preserve">  01 - 11 - 1</t>
        </is>
      </c>
      <c r="F925" s="32" t="n">
        <v>45919</v>
      </c>
      <c r="G925">
        <f>IF(MID(BD[[#This Row],[Suc - Tipo - Nro]],8,2)="11",LEFT(BD[[#This Row],[REGIMEN]], 1) &amp; LEFT(RIGHT(BD[[#This Row],[REGIMEN]], LEN(BD[[#This Row],[REGIMEN]]) - FIND(" ", BD[[#This Row],[REGIMEN]])), 1),"")</f>
        <v/>
      </c>
      <c r="H925">
        <f>IF(MID(BD[[#This Row],[Suc - Tipo - Nro]],8,2)="11",TRIM(RIGHT(SUBSTITUTE(BD[[#This Row],[Glosa / Proveedor]]," ",REPT(" ",LEN(BD[[#This Row],[Glosa / Proveedor]]))),LEN(BD[[#This Row],[Glosa / Proveedor]])*2)),"")</f>
        <v/>
      </c>
      <c r="I925" s="31" t="inlineStr">
        <is>
          <t>Generacion de Planilla Normal EMPLEADO ESTABLE</t>
        </is>
      </c>
      <c r="J925" s="38" t="n">
        <v>96</v>
      </c>
      <c r="K925" s="22">
        <f>IF('BD6'!J925=90,"AGUA",IF('BD6'!J925=91,"ALCANTARILLADO",IF('BD6'!J925=93,"ALCANTARILLADO",IF('BD6'!J925=95,"ADMIN",IF('BD6'!J925=96,"COMERCIAL","G_Finan")))))</f>
        <v/>
      </c>
      <c r="L925" s="49" t="n">
        <v>75.03</v>
      </c>
      <c r="M925" s="37" t="n"/>
      <c r="N925" s="51" t="n"/>
      <c r="O925" s="51" t="n"/>
    </row>
    <row r="926">
      <c r="A926" s="10">
        <f>IFERROR(VLOOKUP(BD[[#This Row],[BK]],DICT[[EEFF]:[Ppto]],2,FALSE),"No Encontrado")</f>
        <v/>
      </c>
      <c r="B926" s="54">
        <f>MID(BD[[#This Row],[SUC]],2,1)&amp;"-"&amp;BD[[#This Row],[CC]]&amp;"-"&amp;BD[[#This Row],[REGI_RES]]&amp;"-"&amp;MID(BD[[#This Row],[CTA]],1,9)</f>
        <v/>
      </c>
      <c r="C926" t="inlineStr">
        <is>
          <t>622100014 - BONIF. MOVILIDAD 2023 - LAUDO 2023 SITAPASAM</t>
        </is>
      </c>
      <c r="D926" s="54">
        <f>TRIM(MID('BD6'!E926,3,2))</f>
        <v/>
      </c>
      <c r="E926" s="33" t="inlineStr">
        <is>
          <t xml:space="preserve">  01 - 11 - 1</t>
        </is>
      </c>
      <c r="F926" s="34" t="n">
        <v>45919</v>
      </c>
      <c r="G926" s="54">
        <f>IF(MID(BD[[#This Row],[Suc - Tipo - Nro]],8,2)="11",LEFT(BD[[#This Row],[REGIMEN]], 1) &amp; LEFT(RIGHT(BD[[#This Row],[REGIMEN]], LEN(BD[[#This Row],[REGIMEN]]) - FIND(" ", BD[[#This Row],[REGIMEN]])), 1),"")</f>
        <v/>
      </c>
      <c r="H926" s="54">
        <f>IF(MID(BD[[#This Row],[Suc - Tipo - Nro]],8,2)="11",TRIM(RIGHT(SUBSTITUTE(BD[[#This Row],[Glosa / Proveedor]]," ",REPT(" ",LEN(BD[[#This Row],[Glosa / Proveedor]]))),LEN(BD[[#This Row],[Glosa / Proveedor]])*2)),"")</f>
        <v/>
      </c>
      <c r="I926" s="33" t="inlineStr">
        <is>
          <t>Generacion de Planilla Normal EMPLEADO ESTABLE</t>
        </is>
      </c>
      <c r="J926" s="35" t="n">
        <v>95</v>
      </c>
      <c r="K926" s="36">
        <f>IF('BD6'!J926=90,"AGUA",IF('BD6'!J926=91,"ALCANTARILLADO",IF('BD6'!J926=93,"ALCANTARILLADO",IF('BD6'!J926=95,"ADMIN",IF('BD6'!J926=96,"COMERCIAL","G_Finan")))))</f>
        <v/>
      </c>
      <c r="L926" s="40" t="n">
        <v>36.6</v>
      </c>
      <c r="M926" s="37" t="n"/>
      <c r="N926" s="51" t="n"/>
      <c r="O926" s="51" t="n"/>
    </row>
    <row r="927">
      <c r="A927">
        <f>IFERROR(VLOOKUP(BD[[#This Row],[BK]],DICT[[EEFF]:[Ppto]],2,FALSE),"No Encontrado")</f>
        <v/>
      </c>
      <c r="B927">
        <f>MID(BD[[#This Row],[SUC]],2,1)&amp;"-"&amp;BD[[#This Row],[CC]]&amp;"-"&amp;BD[[#This Row],[REGI_RES]]&amp;"-"&amp;MID(BD[[#This Row],[CTA]],1,9)</f>
        <v/>
      </c>
      <c r="C927" t="inlineStr">
        <is>
          <t>622100014 - BONIF. MOVILIDAD 2023 - LAUDO 2023 SITAPASAM</t>
        </is>
      </c>
      <c r="D927">
        <f>TRIM(MID('BD6'!E927,3,2))</f>
        <v/>
      </c>
      <c r="E927" s="33" t="inlineStr">
        <is>
          <t xml:space="preserve">  01 - 11 - 1</t>
        </is>
      </c>
      <c r="F927" s="32" t="n">
        <v>45919</v>
      </c>
      <c r="G927">
        <f>IF(MID(BD[[#This Row],[Suc - Tipo - Nro]],8,2)="11",LEFT(BD[[#This Row],[REGIMEN]], 1) &amp; LEFT(RIGHT(BD[[#This Row],[REGIMEN]], LEN(BD[[#This Row],[REGIMEN]]) - FIND(" ", BD[[#This Row],[REGIMEN]])), 1),"")</f>
        <v/>
      </c>
      <c r="H927">
        <f>IF(MID(BD[[#This Row],[Suc - Tipo - Nro]],8,2)="11",TRIM(RIGHT(SUBSTITUTE(BD[[#This Row],[Glosa / Proveedor]]," ",REPT(" ",LEN(BD[[#This Row],[Glosa / Proveedor]]))),LEN(BD[[#This Row],[Glosa / Proveedor]])*2)),"")</f>
        <v/>
      </c>
      <c r="I927" s="31" t="inlineStr">
        <is>
          <t>Generacion de Planilla Normal EMPLEADO ESTABLE</t>
        </is>
      </c>
      <c r="J927" s="38" t="n">
        <v>96</v>
      </c>
      <c r="K927" s="22">
        <f>IF('BD6'!J927=90,"AGUA",IF('BD6'!J927=91,"ALCANTARILLADO",IF('BD6'!J927=93,"ALCANTARILLADO",IF('BD6'!J927=95,"ADMIN",IF('BD6'!J927=96,"COMERCIAL","G_Finan")))))</f>
        <v/>
      </c>
      <c r="L927" s="49" t="n">
        <v>25.62</v>
      </c>
      <c r="M927" s="37" t="n"/>
      <c r="N927" s="51" t="n"/>
      <c r="O927" s="51" t="n"/>
    </row>
    <row r="928">
      <c r="A928" s="10">
        <f>IFERROR(VLOOKUP(BD[[#This Row],[BK]],DICT[[EEFF]:[Ppto]],2,FALSE),"No Encontrado")</f>
        <v/>
      </c>
      <c r="B928" s="54">
        <f>MID(BD[[#This Row],[SUC]],2,1)&amp;"-"&amp;BD[[#This Row],[CC]]&amp;"-"&amp;BD[[#This Row],[REGI_RES]]&amp;"-"&amp;MID(BD[[#This Row],[CTA]],1,9)</f>
        <v/>
      </c>
      <c r="C928" t="inlineStr">
        <is>
          <t>622100014 - BONIF. MOVILIDAD 2023 - LAUDO 2023 SITAPASAM</t>
        </is>
      </c>
      <c r="D928" s="54">
        <f>TRIM(MID('BD6'!E928,3,2))</f>
        <v/>
      </c>
      <c r="E928" s="33" t="inlineStr">
        <is>
          <t xml:space="preserve">  01 - 11 - 1</t>
        </is>
      </c>
      <c r="F928" s="34" t="n">
        <v>45919</v>
      </c>
      <c r="G928" s="54">
        <f>IF(MID(BD[[#This Row],[Suc - Tipo - Nro]],8,2)="11",LEFT(BD[[#This Row],[REGIMEN]], 1) &amp; LEFT(RIGHT(BD[[#This Row],[REGIMEN]], LEN(BD[[#This Row],[REGIMEN]]) - FIND(" ", BD[[#This Row],[REGIMEN]])), 1),"")</f>
        <v/>
      </c>
      <c r="H928" s="54">
        <f>IF(MID(BD[[#This Row],[Suc - Tipo - Nro]],8,2)="11",TRIM(RIGHT(SUBSTITUTE(BD[[#This Row],[Glosa / Proveedor]]," ",REPT(" ",LEN(BD[[#This Row],[Glosa / Proveedor]]))),LEN(BD[[#This Row],[Glosa / Proveedor]])*2)),"")</f>
        <v/>
      </c>
      <c r="I928" s="33" t="inlineStr">
        <is>
          <t>Generacion de Planilla Normal EMPLEADO ESTABLE</t>
        </is>
      </c>
      <c r="J928" s="35" t="n">
        <v>90</v>
      </c>
      <c r="K928" s="36">
        <f>IF('BD6'!J928=90,"AGUA",IF('BD6'!J928=91,"ALCANTARILLADO",IF('BD6'!J928=93,"ALCANTARILLADO",IF('BD6'!J928=95,"ADMIN",IF('BD6'!J928=96,"COMERCIAL","G_Finan")))))</f>
        <v/>
      </c>
      <c r="L928" s="40" t="n">
        <v>89.67</v>
      </c>
      <c r="M928" s="37" t="n"/>
      <c r="N928" s="51" t="n"/>
      <c r="O928" s="51" t="n"/>
    </row>
    <row r="929">
      <c r="A929">
        <f>IFERROR(VLOOKUP(BD[[#This Row],[BK]],DICT[[EEFF]:[Ppto]],2,FALSE),"No Encontrado")</f>
        <v/>
      </c>
      <c r="B929">
        <f>MID(BD[[#This Row],[SUC]],2,1)&amp;"-"&amp;BD[[#This Row],[CC]]&amp;"-"&amp;BD[[#This Row],[REGI_RES]]&amp;"-"&amp;MID(BD[[#This Row],[CTA]],1,9)</f>
        <v/>
      </c>
      <c r="C929" t="inlineStr">
        <is>
          <t>622100014 - BONIF. MOVILIDAD 2023 - LAUDO 2023 SITAPASAM</t>
        </is>
      </c>
      <c r="D929">
        <f>TRIM(MID('BD6'!E929,3,2))</f>
        <v/>
      </c>
      <c r="E929" s="33" t="inlineStr">
        <is>
          <t xml:space="preserve">  01 - 11 - 1</t>
        </is>
      </c>
      <c r="F929" s="32" t="n">
        <v>45919</v>
      </c>
      <c r="G929">
        <f>IF(MID(BD[[#This Row],[Suc - Tipo - Nro]],8,2)="11",LEFT(BD[[#This Row],[REGIMEN]], 1) &amp; LEFT(RIGHT(BD[[#This Row],[REGIMEN]], LEN(BD[[#This Row],[REGIMEN]]) - FIND(" ", BD[[#This Row],[REGIMEN]])), 1),"")</f>
        <v/>
      </c>
      <c r="H929">
        <f>IF(MID(BD[[#This Row],[Suc - Tipo - Nro]],8,2)="11",TRIM(RIGHT(SUBSTITUTE(BD[[#This Row],[Glosa / Proveedor]]," ",REPT(" ",LEN(BD[[#This Row],[Glosa / Proveedor]]))),LEN(BD[[#This Row],[Glosa / Proveedor]])*2)),"")</f>
        <v/>
      </c>
      <c r="I929" s="31" t="inlineStr">
        <is>
          <t>Generacion de Planilla Normal EMPLEADO ESTABLE</t>
        </is>
      </c>
      <c r="J929" s="38" t="n">
        <v>90</v>
      </c>
      <c r="K929" s="22">
        <f>IF('BD6'!J929=90,"AGUA",IF('BD6'!J929=91,"ALCANTARILLADO",IF('BD6'!J929=93,"ALCANTARILLADO",IF('BD6'!J929=95,"ADMIN",IF('BD6'!J929=96,"COMERCIAL","G_Finan")))))</f>
        <v/>
      </c>
      <c r="L929" s="49" t="n">
        <v>20.13</v>
      </c>
      <c r="M929" s="37" t="n"/>
      <c r="N929" s="51" t="n"/>
      <c r="O929" s="51" t="n"/>
    </row>
    <row r="930">
      <c r="A930" s="10">
        <f>IFERROR(VLOOKUP(BD[[#This Row],[BK]],DICT[[EEFF]:[Ppto]],2,FALSE),"No Encontrado")</f>
        <v/>
      </c>
      <c r="B930" s="54">
        <f>MID(BD[[#This Row],[SUC]],2,1)&amp;"-"&amp;BD[[#This Row],[CC]]&amp;"-"&amp;BD[[#This Row],[REGI_RES]]&amp;"-"&amp;MID(BD[[#This Row],[CTA]],1,9)</f>
        <v/>
      </c>
      <c r="C930" t="inlineStr">
        <is>
          <t>622100014 - BONIF. MOVILIDAD 2023 - LAUDO 2023 SITAPASAM</t>
        </is>
      </c>
      <c r="D930" s="54">
        <f>TRIM(MID('BD6'!E930,3,2))</f>
        <v/>
      </c>
      <c r="E930" s="33" t="inlineStr">
        <is>
          <t xml:space="preserve">  01 - 11 - 1</t>
        </is>
      </c>
      <c r="F930" s="34" t="n">
        <v>45919</v>
      </c>
      <c r="G930" s="54">
        <f>IF(MID(BD[[#This Row],[Suc - Tipo - Nro]],8,2)="11",LEFT(BD[[#This Row],[REGIMEN]], 1) &amp; LEFT(RIGHT(BD[[#This Row],[REGIMEN]], LEN(BD[[#This Row],[REGIMEN]]) - FIND(" ", BD[[#This Row],[REGIMEN]])), 1),"")</f>
        <v/>
      </c>
      <c r="H930" s="54">
        <f>IF(MID(BD[[#This Row],[Suc - Tipo - Nro]],8,2)="11",TRIM(RIGHT(SUBSTITUTE(BD[[#This Row],[Glosa / Proveedor]]," ",REPT(" ",LEN(BD[[#This Row],[Glosa / Proveedor]]))),LEN(BD[[#This Row],[Glosa / Proveedor]])*2)),"")</f>
        <v/>
      </c>
      <c r="I930" s="33" t="inlineStr">
        <is>
          <t>Generacion de Planilla Normal EMPLEADO ESTABLE</t>
        </is>
      </c>
      <c r="J930" s="35" t="n">
        <v>90</v>
      </c>
      <c r="K930" s="36">
        <f>IF('BD6'!J930=90,"AGUA",IF('BD6'!J930=91,"ALCANTARILLADO",IF('BD6'!J930=93,"ALCANTARILLADO",IF('BD6'!J930=95,"ADMIN",IF('BD6'!J930=96,"COMERCIAL","G_Finan")))))</f>
        <v/>
      </c>
      <c r="L930" s="40" t="n">
        <v>36.6</v>
      </c>
      <c r="M930" s="37" t="n"/>
      <c r="N930" s="51" t="n"/>
      <c r="O930" s="51" t="n"/>
    </row>
    <row r="931">
      <c r="A931" s="10">
        <f>IFERROR(VLOOKUP(BD[[#This Row],[BK]],DICT[[EEFF]:[Ppto]],2,FALSE),"No Encontrado")</f>
        <v/>
      </c>
      <c r="B931" s="54">
        <f>MID(BD[[#This Row],[SUC]],2,1)&amp;"-"&amp;BD[[#This Row],[CC]]&amp;"-"&amp;BD[[#This Row],[REGI_RES]]&amp;"-"&amp;MID(BD[[#This Row],[CTA]],1,9)</f>
        <v/>
      </c>
      <c r="C931" t="inlineStr">
        <is>
          <t>622100014 - BONIF. MOVILIDAD 2023 - LAUDO 2023 SITAPASAM</t>
        </is>
      </c>
      <c r="D931" s="54">
        <f>TRIM(MID('BD6'!E931,3,2))</f>
        <v/>
      </c>
      <c r="E931" s="33" t="inlineStr">
        <is>
          <t xml:space="preserve">  01 - 11 - 1</t>
        </is>
      </c>
      <c r="F931" s="34" t="n">
        <v>45919</v>
      </c>
      <c r="G931" s="54">
        <f>IF(MID(BD[[#This Row],[Suc - Tipo - Nro]],8,2)="11",LEFT(BD[[#This Row],[REGIMEN]], 1) &amp; LEFT(RIGHT(BD[[#This Row],[REGIMEN]], LEN(BD[[#This Row],[REGIMEN]]) - FIND(" ", BD[[#This Row],[REGIMEN]])), 1),"")</f>
        <v/>
      </c>
      <c r="H931" s="54">
        <f>IF(MID(BD[[#This Row],[Suc - Tipo - Nro]],8,2)="11",TRIM(RIGHT(SUBSTITUTE(BD[[#This Row],[Glosa / Proveedor]]," ",REPT(" ",LEN(BD[[#This Row],[Glosa / Proveedor]]))),LEN(BD[[#This Row],[Glosa / Proveedor]])*2)),"")</f>
        <v/>
      </c>
      <c r="I931" s="33" t="inlineStr">
        <is>
          <t>Generacion de Planilla Normal EMPLEADO ESTABLE</t>
        </is>
      </c>
      <c r="J931" s="35" t="n">
        <v>90</v>
      </c>
      <c r="K931" s="36">
        <f>IF('BD6'!J931=90,"AGUA",IF('BD6'!J931=91,"ALCANTARILLADO",IF('BD6'!J931=93,"ALCANTARILLADO",IF('BD6'!J931=95,"ADMIN",IF('BD6'!J931=96,"COMERCIAL","G_Finan")))))</f>
        <v/>
      </c>
      <c r="L931" s="40" t="n">
        <v>188.49</v>
      </c>
      <c r="M931" s="37" t="n"/>
      <c r="N931" s="51" t="n"/>
      <c r="O931" s="51" t="n"/>
    </row>
    <row r="932">
      <c r="A932" s="10">
        <f>IFERROR(VLOOKUP(BD[[#This Row],[BK]],DICT[[EEFF]:[Ppto]],2,FALSE),"No Encontrado")</f>
        <v/>
      </c>
      <c r="B932" s="54">
        <f>MID(BD[[#This Row],[SUC]],2,1)&amp;"-"&amp;BD[[#This Row],[CC]]&amp;"-"&amp;BD[[#This Row],[REGI_RES]]&amp;"-"&amp;MID(BD[[#This Row],[CTA]],1,9)</f>
        <v/>
      </c>
      <c r="C932" t="inlineStr">
        <is>
          <t>622100014 - BONIF. MOVILIDAD 2023 - LAUDO 2023 SITAPASAM</t>
        </is>
      </c>
      <c r="D932" s="54">
        <f>TRIM(MID('BD6'!E932,3,2))</f>
        <v/>
      </c>
      <c r="E932" s="33" t="inlineStr">
        <is>
          <t xml:space="preserve">  01 - 11 - 1</t>
        </is>
      </c>
      <c r="F932" s="34" t="n">
        <v>45919</v>
      </c>
      <c r="G932" s="54">
        <f>IF(MID(BD[[#This Row],[Suc - Tipo - Nro]],8,2)="11",LEFT(BD[[#This Row],[REGIMEN]], 1) &amp; LEFT(RIGHT(BD[[#This Row],[REGIMEN]], LEN(BD[[#This Row],[REGIMEN]]) - FIND(" ", BD[[#This Row],[REGIMEN]])), 1),"")</f>
        <v/>
      </c>
      <c r="H932" s="54">
        <f>IF(MID(BD[[#This Row],[Suc - Tipo - Nro]],8,2)="11",TRIM(RIGHT(SUBSTITUTE(BD[[#This Row],[Glosa / Proveedor]]," ",REPT(" ",LEN(BD[[#This Row],[Glosa / Proveedor]]))),LEN(BD[[#This Row],[Glosa / Proveedor]])*2)),"")</f>
        <v/>
      </c>
      <c r="I932" s="33" t="inlineStr">
        <is>
          <t>Generacion de Planilla Normal EMPLEADO ESTABLE</t>
        </is>
      </c>
      <c r="J932" s="35" t="n">
        <v>95</v>
      </c>
      <c r="K932" s="36">
        <f>IF('BD6'!J932=90,"AGUA",IF('BD6'!J932=91,"ALCANTARILLADO",IF('BD6'!J932=93,"ALCANTARILLADO",IF('BD6'!J932=95,"ADMIN",IF('BD6'!J932=96,"COMERCIAL","G_Finan")))))</f>
        <v/>
      </c>
      <c r="L932" s="40" t="n">
        <v>54.9</v>
      </c>
      <c r="M932" s="37" t="n"/>
      <c r="N932" s="51" t="n"/>
      <c r="O932" s="51" t="n"/>
    </row>
    <row r="933">
      <c r="A933">
        <f>IFERROR(VLOOKUP(BD[[#This Row],[BK]],DICT[[EEFF]:[Ppto]],2,FALSE),"No Encontrado")</f>
        <v/>
      </c>
      <c r="B933">
        <f>MID(BD[[#This Row],[SUC]],2,1)&amp;"-"&amp;BD[[#This Row],[CC]]&amp;"-"&amp;BD[[#This Row],[REGI_RES]]&amp;"-"&amp;MID(BD[[#This Row],[CTA]],1,9)</f>
        <v/>
      </c>
      <c r="C933" t="inlineStr">
        <is>
          <t>622100014 - BONIF. MOVILIDAD 2023 - LAUDO 2023 SITAPASAM</t>
        </is>
      </c>
      <c r="D933">
        <f>TRIM(MID('BD6'!E933,3,2))</f>
        <v/>
      </c>
      <c r="E933" s="33" t="inlineStr">
        <is>
          <t xml:space="preserve">  01 - 11 - 1</t>
        </is>
      </c>
      <c r="F933" s="32" t="n">
        <v>45919</v>
      </c>
      <c r="G933">
        <f>IF(MID(BD[[#This Row],[Suc - Tipo - Nro]],8,2)="11",LEFT(BD[[#This Row],[REGIMEN]], 1) &amp; LEFT(RIGHT(BD[[#This Row],[REGIMEN]], LEN(BD[[#This Row],[REGIMEN]]) - FIND(" ", BD[[#This Row],[REGIMEN]])), 1),"")</f>
        <v/>
      </c>
      <c r="H933">
        <f>IF(MID(BD[[#This Row],[Suc - Tipo - Nro]],8,2)="11",TRIM(RIGHT(SUBSTITUTE(BD[[#This Row],[Glosa / Proveedor]]," ",REPT(" ",LEN(BD[[#This Row],[Glosa / Proveedor]]))),LEN(BD[[#This Row],[Glosa / Proveedor]])*2)),"")</f>
        <v/>
      </c>
      <c r="I933" s="31" t="inlineStr">
        <is>
          <t>Generacion de Planilla Normal EMPLEADO ESTABLE</t>
        </is>
      </c>
      <c r="J933" s="38" t="n">
        <v>90</v>
      </c>
      <c r="K933" s="22">
        <f>IF('BD6'!J933=90,"AGUA",IF('BD6'!J933=91,"ALCANTARILLADO",IF('BD6'!J933=93,"ALCANTARILLADO",IF('BD6'!J933=95,"ADMIN",IF('BD6'!J933=96,"COMERCIAL","G_Finan")))))</f>
        <v/>
      </c>
      <c r="L933" s="49" t="n">
        <v>45.75</v>
      </c>
      <c r="M933" s="37" t="n"/>
      <c r="N933" s="51" t="n"/>
      <c r="O933" s="51" t="n"/>
    </row>
    <row r="934">
      <c r="A934" s="39">
        <f>IFERROR(VLOOKUP(BD[[#This Row],[BK]],DICT[[EEFF]:[Ppto]],2,FALSE),"No Encontrado")</f>
        <v/>
      </c>
      <c r="B934">
        <f>MID(BD[[#This Row],[SUC]],2,1)&amp;"-"&amp;BD[[#This Row],[CC]]&amp;"-"&amp;BD[[#This Row],[REGI_RES]]&amp;"-"&amp;MID(BD[[#This Row],[CTA]],1,9)</f>
        <v/>
      </c>
      <c r="C934" t="inlineStr">
        <is>
          <t>622100014 - BONIF. MOVILIDAD 2023 - LAUDO 2023 SITAPASAM</t>
        </is>
      </c>
      <c r="D934">
        <f>TRIM(MID('BD6'!E934,3,2))</f>
        <v/>
      </c>
      <c r="E934" s="33" t="inlineStr">
        <is>
          <t xml:space="preserve">  01 - 11 - 1</t>
        </is>
      </c>
      <c r="F934" s="34" t="n">
        <v>45919</v>
      </c>
      <c r="G934">
        <f>IF(MID(BD[[#This Row],[Suc - Tipo - Nro]],8,2)="11",LEFT(BD[[#This Row],[REGIMEN]], 1) &amp; LEFT(RIGHT(BD[[#This Row],[REGIMEN]], LEN(BD[[#This Row],[REGIMEN]]) - FIND(" ", BD[[#This Row],[REGIMEN]])), 1),"")</f>
        <v/>
      </c>
      <c r="H934">
        <f>IF(MID(BD[[#This Row],[Suc - Tipo - Nro]],8,2)="11",TRIM(RIGHT(SUBSTITUTE(BD[[#This Row],[Glosa / Proveedor]]," ",REPT(" ",LEN(BD[[#This Row],[Glosa / Proveedor]]))),LEN(BD[[#This Row],[Glosa / Proveedor]])*2)),"")</f>
        <v/>
      </c>
      <c r="I934" s="33" t="inlineStr">
        <is>
          <t>Generacion de Planilla Normal EMPLEADO ESTABLE</t>
        </is>
      </c>
      <c r="J934" s="35" t="n">
        <v>90</v>
      </c>
      <c r="K934" s="22">
        <f>IF('BD6'!J934=90,"AGUA",IF('BD6'!J934=91,"ALCANTARILLADO",IF('BD6'!J934=93,"ALCANTARILLADO",IF('BD6'!J934=95,"ADMIN",IF('BD6'!J934=96,"COMERCIAL","G_Finan")))))</f>
        <v/>
      </c>
      <c r="L934" s="49" t="n">
        <v>36.6</v>
      </c>
      <c r="M934" s="37" t="n"/>
      <c r="N934" s="51" t="n"/>
      <c r="O934" s="51" t="n"/>
    </row>
    <row r="935">
      <c r="A935" s="42">
        <f>IFERROR(VLOOKUP(BD[[#This Row],[BK]],DICT[[EEFF]:[Ppto]],2,FALSE),"No Encontrado")</f>
        <v/>
      </c>
      <c r="B935">
        <f>MID(BD[[#This Row],[SUC]],2,1)&amp;"-"&amp;BD[[#This Row],[CC]]&amp;"-"&amp;BD[[#This Row],[REGI_RES]]&amp;"-"&amp;MID(BD[[#This Row],[CTA]],1,9)</f>
        <v/>
      </c>
      <c r="C935" t="inlineStr">
        <is>
          <t>622100014 - BONIF. MOVILIDAD 2023 - LAUDO 2023 SITAPASAM</t>
        </is>
      </c>
      <c r="D935">
        <f>TRIM(MID('BD6'!E935,3,2))</f>
        <v/>
      </c>
      <c r="E935" s="33" t="inlineStr">
        <is>
          <t xml:space="preserve">  01 - 11 - 1</t>
        </is>
      </c>
      <c r="F935" s="32" t="n">
        <v>45919</v>
      </c>
      <c r="G935">
        <f>IF(MID(BD[[#This Row],[Suc - Tipo - Nro]],8,2)="11",LEFT(BD[[#This Row],[REGIMEN]], 1) &amp; LEFT(RIGHT(BD[[#This Row],[REGIMEN]], LEN(BD[[#This Row],[REGIMEN]]) - FIND(" ", BD[[#This Row],[REGIMEN]])), 1),"")</f>
        <v/>
      </c>
      <c r="H935">
        <f>IF(MID(BD[[#This Row],[Suc - Tipo - Nro]],8,2)="11",TRIM(RIGHT(SUBSTITUTE(BD[[#This Row],[Glosa / Proveedor]]," ",REPT(" ",LEN(BD[[#This Row],[Glosa / Proveedor]]))),LEN(BD[[#This Row],[Glosa / Proveedor]])*2)),"")</f>
        <v/>
      </c>
      <c r="I935" s="31" t="inlineStr">
        <is>
          <t>Generacion de Planilla Normal EMPLEADO ESTABLE</t>
        </is>
      </c>
      <c r="J935" s="38" t="n">
        <v>95</v>
      </c>
      <c r="K935" s="22">
        <f>IF('BD6'!J935=90,"AGUA",IF('BD6'!J935=91,"ALCANTARILLADO",IF('BD6'!J935=93,"ALCANTARILLADO",IF('BD6'!J935=95,"ADMIN",IF('BD6'!J935=96,"COMERCIAL","G_Finan")))))</f>
        <v/>
      </c>
      <c r="L935" s="49" t="n">
        <v>36.6</v>
      </c>
      <c r="M935" s="37" t="n"/>
      <c r="N935" s="51" t="n"/>
      <c r="O935" s="51" t="n"/>
    </row>
    <row r="936">
      <c r="A936">
        <f>IFERROR(VLOOKUP(BD[[#This Row],[BK]],DICT[[EEFF]:[Ppto]],2,FALSE),"No Encontrado")</f>
        <v/>
      </c>
      <c r="B936">
        <f>MID(BD[[#This Row],[SUC]],2,1)&amp;"-"&amp;BD[[#This Row],[CC]]&amp;"-"&amp;BD[[#This Row],[REGI_RES]]&amp;"-"&amp;MID(BD[[#This Row],[CTA]],1,9)</f>
        <v/>
      </c>
      <c r="C936" t="inlineStr">
        <is>
          <t>622100014 - BONIF. MOVILIDAD 2023 - LAUDO 2023 SITAPASAM</t>
        </is>
      </c>
      <c r="D936">
        <f>TRIM(MID('BD6'!E936,3,2))</f>
        <v/>
      </c>
      <c r="E936" s="33" t="inlineStr">
        <is>
          <t xml:space="preserve">  01 - 11 - 1</t>
        </is>
      </c>
      <c r="F936" s="32" t="n">
        <v>45919</v>
      </c>
      <c r="G936">
        <f>IF(MID(BD[[#This Row],[Suc - Tipo - Nro]],8,2)="11",LEFT(BD[[#This Row],[REGIMEN]], 1) &amp; LEFT(RIGHT(BD[[#This Row],[REGIMEN]], LEN(BD[[#This Row],[REGIMEN]]) - FIND(" ", BD[[#This Row],[REGIMEN]])), 1),"")</f>
        <v/>
      </c>
      <c r="H936">
        <f>IF(MID(BD[[#This Row],[Suc - Tipo - Nro]],8,2)="11",TRIM(RIGHT(SUBSTITUTE(BD[[#This Row],[Glosa / Proveedor]]," ",REPT(" ",LEN(BD[[#This Row],[Glosa / Proveedor]]))),LEN(BD[[#This Row],[Glosa / Proveedor]])*2)),"")</f>
        <v/>
      </c>
      <c r="I936" s="31" t="inlineStr">
        <is>
          <t>Generacion de Planilla Normal EMPLEADO ESTABLE</t>
        </is>
      </c>
      <c r="J936" s="38" t="n">
        <v>95</v>
      </c>
      <c r="K936" s="22">
        <f>IF('BD6'!J936=90,"AGUA",IF('BD6'!J936=91,"ALCANTARILLADO",IF('BD6'!J936=93,"ALCANTARILLADO",IF('BD6'!J936=95,"ADMIN",IF('BD6'!J936=96,"COMERCIAL","G_Finan")))))</f>
        <v/>
      </c>
      <c r="L936" s="49" t="n">
        <v>36.6</v>
      </c>
      <c r="M936" s="37" t="n"/>
      <c r="N936" s="51" t="n"/>
      <c r="O936" s="51" t="n"/>
    </row>
    <row r="937">
      <c r="A937">
        <f>IFERROR(VLOOKUP(BD[[#This Row],[BK]],DICT[[EEFF]:[Ppto]],2,FALSE),"No Encontrado")</f>
        <v/>
      </c>
      <c r="B937">
        <f>MID(BD[[#This Row],[SUC]],2,1)&amp;"-"&amp;BD[[#This Row],[CC]]&amp;"-"&amp;BD[[#This Row],[REGI_RES]]&amp;"-"&amp;MID(BD[[#This Row],[CTA]],1,9)</f>
        <v/>
      </c>
      <c r="C937" t="inlineStr">
        <is>
          <t>622100014 - BONIF. MOVILIDAD 2023 - LAUDO 2023 SITAPASAM</t>
        </is>
      </c>
      <c r="D937">
        <f>TRIM(MID('BD6'!E937,3,2))</f>
        <v/>
      </c>
      <c r="E937" s="33" t="inlineStr">
        <is>
          <t xml:space="preserve">  01 - 11 - 1</t>
        </is>
      </c>
      <c r="F937" s="32" t="n">
        <v>45919</v>
      </c>
      <c r="G937">
        <f>IF(MID(BD[[#This Row],[Suc - Tipo - Nro]],8,2)="11",LEFT(BD[[#This Row],[REGIMEN]], 1) &amp; LEFT(RIGHT(BD[[#This Row],[REGIMEN]], LEN(BD[[#This Row],[REGIMEN]]) - FIND(" ", BD[[#This Row],[REGIMEN]])), 1),"")</f>
        <v/>
      </c>
      <c r="H937">
        <f>IF(MID(BD[[#This Row],[Suc - Tipo - Nro]],8,2)="11",TRIM(RIGHT(SUBSTITUTE(BD[[#This Row],[Glosa / Proveedor]]," ",REPT(" ",LEN(BD[[#This Row],[Glosa / Proveedor]]))),LEN(BD[[#This Row],[Glosa / Proveedor]])*2)),"")</f>
        <v/>
      </c>
      <c r="I937" s="31" t="inlineStr">
        <is>
          <t>Generacion de Planilla Normal EMPLEADO ESTABLE</t>
        </is>
      </c>
      <c r="J937" s="38" t="n">
        <v>95</v>
      </c>
      <c r="K937" s="22">
        <f>IF('BD6'!J937=90,"AGUA",IF('BD6'!J937=91,"ALCANTARILLADO",IF('BD6'!J937=93,"ALCANTARILLADO",IF('BD6'!J937=95,"ADMIN",IF('BD6'!J937=96,"COMERCIAL","G_Finan")))))</f>
        <v/>
      </c>
      <c r="L937" s="49" t="n">
        <v>31.11</v>
      </c>
      <c r="M937" s="37" t="n"/>
      <c r="N937" s="51" t="n"/>
      <c r="O937" s="51" t="n"/>
    </row>
    <row r="938">
      <c r="A938" s="10">
        <f>IFERROR(VLOOKUP(BD[[#This Row],[BK]],DICT[[EEFF]:[Ppto]],2,FALSE),"No Encontrado")</f>
        <v/>
      </c>
      <c r="B938" s="54">
        <f>MID(BD[[#This Row],[SUC]],2,1)&amp;"-"&amp;BD[[#This Row],[CC]]&amp;"-"&amp;BD[[#This Row],[REGI_RES]]&amp;"-"&amp;MID(BD[[#This Row],[CTA]],1,9)</f>
        <v/>
      </c>
      <c r="C938" t="inlineStr">
        <is>
          <t>622100014 - BONIF. MOVILIDAD 2023 - LAUDO 2023 SITAPASAM</t>
        </is>
      </c>
      <c r="D938" s="54">
        <f>TRIM(MID('BD6'!E938,3,2))</f>
        <v/>
      </c>
      <c r="E938" s="33" t="inlineStr">
        <is>
          <t xml:space="preserve">  01 - 11 - 1</t>
        </is>
      </c>
      <c r="F938" s="34" t="n">
        <v>45919</v>
      </c>
      <c r="G938" s="54">
        <f>IF(MID(BD[[#This Row],[Suc - Tipo - Nro]],8,2)="11",LEFT(BD[[#This Row],[REGIMEN]], 1) &amp; LEFT(RIGHT(BD[[#This Row],[REGIMEN]], LEN(BD[[#This Row],[REGIMEN]]) - FIND(" ", BD[[#This Row],[REGIMEN]])), 1),"")</f>
        <v/>
      </c>
      <c r="H938" s="54">
        <f>IF(MID(BD[[#This Row],[Suc - Tipo - Nro]],8,2)="11",TRIM(RIGHT(SUBSTITUTE(BD[[#This Row],[Glosa / Proveedor]]," ",REPT(" ",LEN(BD[[#This Row],[Glosa / Proveedor]]))),LEN(BD[[#This Row],[Glosa / Proveedor]])*2)),"")</f>
        <v/>
      </c>
      <c r="I938" s="33" t="inlineStr">
        <is>
          <t>Generacion de Planilla Normal EMPLEADO ESTABLE</t>
        </is>
      </c>
      <c r="J938" s="35" t="n">
        <v>95</v>
      </c>
      <c r="K938" s="36">
        <f>IF('BD6'!J938=90,"AGUA",IF('BD6'!J938=91,"ALCANTARILLADO",IF('BD6'!J938=93,"ALCANTARILLADO",IF('BD6'!J938=95,"ADMIN",IF('BD6'!J938=96,"COMERCIAL","G_Finan")))))</f>
        <v/>
      </c>
      <c r="L938" s="40" t="n">
        <v>36.6</v>
      </c>
      <c r="M938" s="37" t="n"/>
      <c r="N938" s="51" t="n"/>
      <c r="O938" s="51" t="n"/>
    </row>
    <row r="939">
      <c r="A939" s="39">
        <f>IFERROR(VLOOKUP(BD[[#This Row],[BK]],DICT[[EEFF]:[Ppto]],2,FALSE),"No Encontrado")</f>
        <v/>
      </c>
      <c r="B939">
        <f>MID(BD[[#This Row],[SUC]],2,1)&amp;"-"&amp;BD[[#This Row],[CC]]&amp;"-"&amp;BD[[#This Row],[REGI_RES]]&amp;"-"&amp;MID(BD[[#This Row],[CTA]],1,9)</f>
        <v/>
      </c>
      <c r="C939" t="inlineStr">
        <is>
          <t>622100014 - BONIF. MOVILIDAD 2023 - LAUDO 2023 SITAPASAM</t>
        </is>
      </c>
      <c r="D939">
        <f>TRIM(MID('BD6'!E939,3,2))</f>
        <v/>
      </c>
      <c r="E939" s="33" t="inlineStr">
        <is>
          <t xml:space="preserve">  01 - 11 - 2</t>
        </is>
      </c>
      <c r="F939" s="34" t="n">
        <v>45919</v>
      </c>
      <c r="G939">
        <f>IF(MID(BD[[#This Row],[Suc - Tipo - Nro]],8,2)="11",LEFT(BD[[#This Row],[REGIMEN]], 1) &amp; LEFT(RIGHT(BD[[#This Row],[REGIMEN]], LEN(BD[[#This Row],[REGIMEN]]) - FIND(" ", BD[[#This Row],[REGIMEN]])), 1),"")</f>
        <v/>
      </c>
      <c r="H939">
        <f>IF(MID(BD[[#This Row],[Suc - Tipo - Nro]],8,2)="11",TRIM(RIGHT(SUBSTITUTE(BD[[#This Row],[Glosa / Proveedor]]," ",REPT(" ",LEN(BD[[#This Row],[Glosa / Proveedor]]))),LEN(BD[[#This Row],[Glosa / Proveedor]])*2)),"")</f>
        <v/>
      </c>
      <c r="I939" s="33" t="inlineStr">
        <is>
          <t>Generacion de Planilla Normal EMPLEADO CONTRATADO</t>
        </is>
      </c>
      <c r="J939" s="35" t="n">
        <v>96</v>
      </c>
      <c r="K939" s="22">
        <f>IF('BD6'!J939=90,"AGUA",IF('BD6'!J939=91,"ALCANTARILLADO",IF('BD6'!J939=93,"ALCANTARILLADO",IF('BD6'!J939=95,"ADMIN",IF('BD6'!J939=96,"COMERCIAL","G_Finan")))))</f>
        <v/>
      </c>
      <c r="L939" s="49" t="n">
        <v>36.6</v>
      </c>
      <c r="M939" s="37" t="n"/>
      <c r="N939" s="51" t="n"/>
      <c r="O939" s="51" t="n"/>
    </row>
    <row r="940">
      <c r="A940" s="10">
        <f>IFERROR(VLOOKUP(BD[[#This Row],[BK]],DICT[[EEFF]:[Ppto]],2,FALSE),"No Encontrado")</f>
        <v/>
      </c>
      <c r="B940" s="54">
        <f>MID(BD[[#This Row],[SUC]],2,1)&amp;"-"&amp;BD[[#This Row],[CC]]&amp;"-"&amp;BD[[#This Row],[REGI_RES]]&amp;"-"&amp;MID(BD[[#This Row],[CTA]],1,9)</f>
        <v/>
      </c>
      <c r="C940" t="inlineStr">
        <is>
          <t>622100014 - BONIF. MOVILIDAD 2023 - LAUDO 2023 SITAPASAM</t>
        </is>
      </c>
      <c r="D940" s="54">
        <f>TRIM(MID('BD6'!E940,3,2))</f>
        <v/>
      </c>
      <c r="E940" s="33" t="inlineStr">
        <is>
          <t xml:space="preserve">  01 - 11 - 2</t>
        </is>
      </c>
      <c r="F940" s="34" t="n">
        <v>45919</v>
      </c>
      <c r="G940" s="54">
        <f>IF(MID(BD[[#This Row],[Suc - Tipo - Nro]],8,2)="11",LEFT(BD[[#This Row],[REGIMEN]], 1) &amp; LEFT(RIGHT(BD[[#This Row],[REGIMEN]], LEN(BD[[#This Row],[REGIMEN]]) - FIND(" ", BD[[#This Row],[REGIMEN]])), 1),"")</f>
        <v/>
      </c>
      <c r="H940" s="54">
        <f>IF(MID(BD[[#This Row],[Suc - Tipo - Nro]],8,2)="11",TRIM(RIGHT(SUBSTITUTE(BD[[#This Row],[Glosa / Proveedor]]," ",REPT(" ",LEN(BD[[#This Row],[Glosa / Proveedor]]))),LEN(BD[[#This Row],[Glosa / Proveedor]])*2)),"")</f>
        <v/>
      </c>
      <c r="I940" s="33" t="inlineStr">
        <is>
          <t>Generacion de Planilla Normal EMPLEADO CONTRATADO</t>
        </is>
      </c>
      <c r="J940" s="35" t="n">
        <v>95</v>
      </c>
      <c r="K940" s="36">
        <f>IF('BD6'!J940=90,"AGUA",IF('BD6'!J940=91,"ALCANTARILLADO",IF('BD6'!J940=93,"ALCANTARILLADO",IF('BD6'!J940=95,"ADMIN",IF('BD6'!J940=96,"COMERCIAL","G_Finan")))))</f>
        <v/>
      </c>
      <c r="L940" s="40" t="n">
        <v>27.45</v>
      </c>
      <c r="M940" s="37" t="n"/>
      <c r="N940" s="51" t="n"/>
      <c r="O940" s="51" t="n"/>
    </row>
    <row r="941">
      <c r="A941" s="10">
        <f>IFERROR(VLOOKUP(BD[[#This Row],[BK]],DICT[[EEFF]:[Ppto]],2,FALSE),"No Encontrado")</f>
        <v/>
      </c>
      <c r="B941" s="54">
        <f>MID(BD[[#This Row],[SUC]],2,1)&amp;"-"&amp;BD[[#This Row],[CC]]&amp;"-"&amp;BD[[#This Row],[REGI_RES]]&amp;"-"&amp;MID(BD[[#This Row],[CTA]],1,9)</f>
        <v/>
      </c>
      <c r="C941" t="inlineStr">
        <is>
          <t>622100014 - BONIF. MOVILIDAD 2023 - LAUDO 2023 SITAPASAM</t>
        </is>
      </c>
      <c r="D941" s="54">
        <f>TRIM(MID('BD6'!E941,3,2))</f>
        <v/>
      </c>
      <c r="E941" s="33" t="inlineStr">
        <is>
          <t xml:space="preserve">  01 - 11 - 2</t>
        </is>
      </c>
      <c r="F941" s="34" t="n">
        <v>45919</v>
      </c>
      <c r="G941" s="54">
        <f>IF(MID(BD[[#This Row],[Suc - Tipo - Nro]],8,2)="11",LEFT(BD[[#This Row],[REGIMEN]], 1) &amp; LEFT(RIGHT(BD[[#This Row],[REGIMEN]], LEN(BD[[#This Row],[REGIMEN]]) - FIND(" ", BD[[#This Row],[REGIMEN]])), 1),"")</f>
        <v/>
      </c>
      <c r="H941" s="54">
        <f>IF(MID(BD[[#This Row],[Suc - Tipo - Nro]],8,2)="11",TRIM(RIGHT(SUBSTITUTE(BD[[#This Row],[Glosa / Proveedor]]," ",REPT(" ",LEN(BD[[#This Row],[Glosa / Proveedor]]))),LEN(BD[[#This Row],[Glosa / Proveedor]])*2)),"")</f>
        <v/>
      </c>
      <c r="I941" s="33" t="inlineStr">
        <is>
          <t>Generacion de Planilla Normal EMPLEADO CONTRATADO</t>
        </is>
      </c>
      <c r="J941" s="35" t="n">
        <v>95</v>
      </c>
      <c r="K941" s="36">
        <f>IF('BD6'!J941=90,"AGUA",IF('BD6'!J941=91,"ALCANTARILLADO",IF('BD6'!J941=93,"ALCANTARILLADO",IF('BD6'!J941=95,"ADMIN",IF('BD6'!J941=96,"COMERCIAL","G_Finan")))))</f>
        <v/>
      </c>
      <c r="L941" s="40" t="n">
        <v>36.6</v>
      </c>
      <c r="M941" s="37" t="n"/>
      <c r="N941" s="51" t="n"/>
      <c r="O941" s="51" t="n"/>
    </row>
    <row r="942">
      <c r="A942" s="39">
        <f>IFERROR(VLOOKUP(BD[[#This Row],[BK]],DICT[[EEFF]:[Ppto]],2,FALSE),"No Encontrado")</f>
        <v/>
      </c>
      <c r="B942">
        <f>MID(BD[[#This Row],[SUC]],2,1)&amp;"-"&amp;BD[[#This Row],[CC]]&amp;"-"&amp;BD[[#This Row],[REGI_RES]]&amp;"-"&amp;MID(BD[[#This Row],[CTA]],1,9)</f>
        <v/>
      </c>
      <c r="C942" t="inlineStr">
        <is>
          <t>622100014 - BONIF. MOVILIDAD 2023 - LAUDO 2023 SITAPASAM</t>
        </is>
      </c>
      <c r="D942">
        <f>TRIM(MID('BD6'!E942,3,2))</f>
        <v/>
      </c>
      <c r="E942" s="33" t="inlineStr">
        <is>
          <t xml:space="preserve">  01 - 11 - 3</t>
        </is>
      </c>
      <c r="F942" s="34" t="n">
        <v>45919</v>
      </c>
      <c r="G942">
        <f>IF(MID(BD[[#This Row],[Suc - Tipo - Nro]],8,2)="11",LEFT(BD[[#This Row],[REGIMEN]], 1) &amp; LEFT(RIGHT(BD[[#This Row],[REGIMEN]], LEN(BD[[#This Row],[REGIMEN]]) - FIND(" ", BD[[#This Row],[REGIMEN]])), 1),"")</f>
        <v/>
      </c>
      <c r="H942">
        <f>IF(MID(BD[[#This Row],[Suc - Tipo - Nro]],8,2)="11",TRIM(RIGHT(SUBSTITUTE(BD[[#This Row],[Glosa / Proveedor]]," ",REPT(" ",LEN(BD[[#This Row],[Glosa / Proveedor]]))),LEN(BD[[#This Row],[Glosa / Proveedor]])*2)),"")</f>
        <v/>
      </c>
      <c r="I942" s="33" t="inlineStr">
        <is>
          <t>Generacion de Planilla Normal OBRERO CONTRATADO</t>
        </is>
      </c>
      <c r="J942" s="35" t="n">
        <v>95</v>
      </c>
      <c r="K942" s="22">
        <f>IF('BD6'!J942=90,"AGUA",IF('BD6'!J942=91,"ALCANTARILLADO",IF('BD6'!J942=93,"ALCANTARILLADO",IF('BD6'!J942=95,"ADMIN",IF('BD6'!J942=96,"COMERCIAL","G_Finan")))))</f>
        <v/>
      </c>
      <c r="L942" s="49" t="n">
        <v>42.09</v>
      </c>
      <c r="M942" s="37" t="n"/>
      <c r="N942" s="51" t="n"/>
      <c r="O942" s="51" t="n"/>
    </row>
    <row r="943">
      <c r="A943" s="10">
        <f>IFERROR(VLOOKUP(BD[[#This Row],[BK]],DICT[[EEFF]:[Ppto]],2,FALSE),"No Encontrado")</f>
        <v/>
      </c>
      <c r="B943" s="54">
        <f>MID(BD[[#This Row],[SUC]],2,1)&amp;"-"&amp;BD[[#This Row],[CC]]&amp;"-"&amp;BD[[#This Row],[REGI_RES]]&amp;"-"&amp;MID(BD[[#This Row],[CTA]],1,9)</f>
        <v/>
      </c>
      <c r="C943" t="inlineStr">
        <is>
          <t>622100014 - BONIF. MOVILIDAD 2023 - LAUDO 2023 SITAPASAM</t>
        </is>
      </c>
      <c r="D943" s="54">
        <f>TRIM(MID('BD6'!E943,3,2))</f>
        <v/>
      </c>
      <c r="E943" s="33" t="inlineStr">
        <is>
          <t xml:space="preserve">  01 - 11 - 3</t>
        </is>
      </c>
      <c r="F943" s="34" t="n">
        <v>45919</v>
      </c>
      <c r="G943" s="54">
        <f>IF(MID(BD[[#This Row],[Suc - Tipo - Nro]],8,2)="11",LEFT(BD[[#This Row],[REGIMEN]], 1) &amp; LEFT(RIGHT(BD[[#This Row],[REGIMEN]], LEN(BD[[#This Row],[REGIMEN]]) - FIND(" ", BD[[#This Row],[REGIMEN]])), 1),"")</f>
        <v/>
      </c>
      <c r="H943" s="54">
        <f>IF(MID(BD[[#This Row],[Suc - Tipo - Nro]],8,2)="11",TRIM(RIGHT(SUBSTITUTE(BD[[#This Row],[Glosa / Proveedor]]," ",REPT(" ",LEN(BD[[#This Row],[Glosa / Proveedor]]))),LEN(BD[[#This Row],[Glosa / Proveedor]])*2)),"")</f>
        <v/>
      </c>
      <c r="I943" s="33" t="inlineStr">
        <is>
          <t>Generacion de Planilla Normal OBRERO CONTRATADO</t>
        </is>
      </c>
      <c r="J943" s="35" t="n">
        <v>90</v>
      </c>
      <c r="K943" s="36">
        <f>IF('BD6'!J943=90,"AGUA",IF('BD6'!J943=91,"ALCANTARILLADO",IF('BD6'!J943=93,"ALCANTARILLADO",IF('BD6'!J943=95,"ADMIN",IF('BD6'!J943=96,"COMERCIAL","G_Finan")))))</f>
        <v/>
      </c>
      <c r="L943" s="40" t="n">
        <v>45.75</v>
      </c>
      <c r="M943" s="37" t="n"/>
      <c r="N943" s="51" t="n"/>
      <c r="O943" s="51" t="n"/>
    </row>
    <row r="944">
      <c r="A944">
        <f>IFERROR(VLOOKUP(BD[[#This Row],[BK]],DICT[[EEFF]:[Ppto]],2,FALSE),"No Encontrado")</f>
        <v/>
      </c>
      <c r="B944">
        <f>MID(BD[[#This Row],[SUC]],2,1)&amp;"-"&amp;BD[[#This Row],[CC]]&amp;"-"&amp;BD[[#This Row],[REGI_RES]]&amp;"-"&amp;MID(BD[[#This Row],[CTA]],1,9)</f>
        <v/>
      </c>
      <c r="C944" t="inlineStr">
        <is>
          <t>622100014 - BONIF. MOVILIDAD 2023 - LAUDO 2023 SITAPASAM</t>
        </is>
      </c>
      <c r="D944">
        <f>TRIM(MID('BD6'!E944,3,2))</f>
        <v/>
      </c>
      <c r="E944" s="33" t="inlineStr">
        <is>
          <t xml:space="preserve">  01 - 11 - 3</t>
        </is>
      </c>
      <c r="F944" s="32" t="n">
        <v>45919</v>
      </c>
      <c r="G944">
        <f>IF(MID(BD[[#This Row],[Suc - Tipo - Nro]],8,2)="11",LEFT(BD[[#This Row],[REGIMEN]], 1) &amp; LEFT(RIGHT(BD[[#This Row],[REGIMEN]], LEN(BD[[#This Row],[REGIMEN]]) - FIND(" ", BD[[#This Row],[REGIMEN]])), 1),"")</f>
        <v/>
      </c>
      <c r="H944">
        <f>IF(MID(BD[[#This Row],[Suc - Tipo - Nro]],8,2)="11",TRIM(RIGHT(SUBSTITUTE(BD[[#This Row],[Glosa / Proveedor]]," ",REPT(" ",LEN(BD[[#This Row],[Glosa / Proveedor]]))),LEN(BD[[#This Row],[Glosa / Proveedor]])*2)),"")</f>
        <v/>
      </c>
      <c r="I944" s="31" t="inlineStr">
        <is>
          <t>Generacion de Planilla Normal OBRERO CONTRATADO</t>
        </is>
      </c>
      <c r="J944" s="38" t="n">
        <v>90</v>
      </c>
      <c r="K944" s="22">
        <f>IF('BD6'!J944=90,"AGUA",IF('BD6'!J944=91,"ALCANTARILLADO",IF('BD6'!J944=93,"ALCANTARILLADO",IF('BD6'!J944=95,"ADMIN",IF('BD6'!J944=96,"COMERCIAL","G_Finan")))))</f>
        <v/>
      </c>
      <c r="L944" s="49" t="n">
        <v>261.69</v>
      </c>
      <c r="M944" s="37" t="n"/>
      <c r="N944" s="51" t="n"/>
      <c r="O944" s="51" t="n"/>
    </row>
    <row r="945">
      <c r="A945">
        <f>IFERROR(VLOOKUP(BD[[#This Row],[BK]],DICT[[EEFF]:[Ppto]],2,FALSE),"No Encontrado")</f>
        <v/>
      </c>
      <c r="B945">
        <f>MID(BD[[#This Row],[SUC]],2,1)&amp;"-"&amp;BD[[#This Row],[CC]]&amp;"-"&amp;BD[[#This Row],[REGI_RES]]&amp;"-"&amp;MID(BD[[#This Row],[CTA]],1,9)</f>
        <v/>
      </c>
      <c r="C945" t="inlineStr">
        <is>
          <t>622100014 - BONIF. MOVILIDAD 2023 - LAUDO 2023 SITAPASAM</t>
        </is>
      </c>
      <c r="D945">
        <f>TRIM(MID('BD6'!E945,3,2))</f>
        <v/>
      </c>
      <c r="E945" s="33" t="inlineStr">
        <is>
          <t xml:space="preserve">  01 - 11 - 3</t>
        </is>
      </c>
      <c r="F945" s="32" t="n">
        <v>45919</v>
      </c>
      <c r="G945">
        <f>IF(MID(BD[[#This Row],[Suc - Tipo - Nro]],8,2)="11",LEFT(BD[[#This Row],[REGIMEN]], 1) &amp; LEFT(RIGHT(BD[[#This Row],[REGIMEN]], LEN(BD[[#This Row],[REGIMEN]]) - FIND(" ", BD[[#This Row],[REGIMEN]])), 1),"")</f>
        <v/>
      </c>
      <c r="H945">
        <f>IF(MID(BD[[#This Row],[Suc - Tipo - Nro]],8,2)="11",TRIM(RIGHT(SUBSTITUTE(BD[[#This Row],[Glosa / Proveedor]]," ",REPT(" ",LEN(BD[[#This Row],[Glosa / Proveedor]]))),LEN(BD[[#This Row],[Glosa / Proveedor]])*2)),"")</f>
        <v/>
      </c>
      <c r="I945" s="31" t="inlineStr">
        <is>
          <t>Generacion de Planilla Normal OBRERO CONTRATADO</t>
        </is>
      </c>
      <c r="J945" s="38" t="n">
        <v>90</v>
      </c>
      <c r="K945" s="22">
        <f>IF('BD6'!J945=90,"AGUA",IF('BD6'!J945=91,"ALCANTARILLADO",IF('BD6'!J945=93,"ALCANTARILLADO",IF('BD6'!J945=95,"ADMIN",IF('BD6'!J945=96,"COMERCIAL","G_Finan")))))</f>
        <v/>
      </c>
      <c r="L945" s="49" t="n">
        <v>43.92</v>
      </c>
      <c r="M945" s="37" t="n"/>
      <c r="N945" s="51" t="n"/>
      <c r="O945" s="51" t="n"/>
    </row>
    <row r="946">
      <c r="A946" s="39">
        <f>IFERROR(VLOOKUP(BD[[#This Row],[BK]],DICT[[EEFF]:[Ppto]],2,FALSE),"No Encontrado")</f>
        <v/>
      </c>
      <c r="B946">
        <f>MID(BD[[#This Row],[SUC]],2,1)&amp;"-"&amp;BD[[#This Row],[CC]]&amp;"-"&amp;BD[[#This Row],[REGI_RES]]&amp;"-"&amp;MID(BD[[#This Row],[CTA]],1,9)</f>
        <v/>
      </c>
      <c r="C946" t="inlineStr">
        <is>
          <t>622100014 - BONIF. MOVILIDAD 2023 - LAUDO 2023 SITAPASAM</t>
        </is>
      </c>
      <c r="D946">
        <f>TRIM(MID('BD6'!E946,3,2))</f>
        <v/>
      </c>
      <c r="E946" s="33" t="inlineStr">
        <is>
          <t xml:space="preserve">  01 - 11 - 3</t>
        </is>
      </c>
      <c r="F946" s="34" t="n">
        <v>45919</v>
      </c>
      <c r="G946">
        <f>IF(MID(BD[[#This Row],[Suc - Tipo - Nro]],8,2)="11",LEFT(BD[[#This Row],[REGIMEN]], 1) &amp; LEFT(RIGHT(BD[[#This Row],[REGIMEN]], LEN(BD[[#This Row],[REGIMEN]]) - FIND(" ", BD[[#This Row],[REGIMEN]])), 1),"")</f>
        <v/>
      </c>
      <c r="H946">
        <f>IF(MID(BD[[#This Row],[Suc - Tipo - Nro]],8,2)="11",TRIM(RIGHT(SUBSTITUTE(BD[[#This Row],[Glosa / Proveedor]]," ",REPT(" ",LEN(BD[[#This Row],[Glosa / Proveedor]]))),LEN(BD[[#This Row],[Glosa / Proveedor]])*2)),"")</f>
        <v/>
      </c>
      <c r="I946" s="33" t="inlineStr">
        <is>
          <t>Generacion de Planilla Normal OBRERO CONTRATADO</t>
        </is>
      </c>
      <c r="J946" s="35" t="n">
        <v>96</v>
      </c>
      <c r="K946" s="22">
        <f>IF('BD6'!J946=90,"AGUA",IF('BD6'!J946=91,"ALCANTARILLADO",IF('BD6'!J946=93,"ALCANTARILLADO",IF('BD6'!J946=95,"ADMIN",IF('BD6'!J946=96,"COMERCIAL","G_Finan")))))</f>
        <v/>
      </c>
      <c r="L946" s="49" t="n">
        <v>87.84</v>
      </c>
      <c r="M946" s="37" t="n"/>
      <c r="N946" s="51" t="n"/>
      <c r="O946" s="51" t="n"/>
    </row>
    <row r="947">
      <c r="A947" s="10">
        <f>IFERROR(VLOOKUP(BD[[#This Row],[BK]],DICT[[EEFF]:[Ppto]],2,FALSE),"No Encontrado")</f>
        <v/>
      </c>
      <c r="B947" s="54">
        <f>MID(BD[[#This Row],[SUC]],2,1)&amp;"-"&amp;BD[[#This Row],[CC]]&amp;"-"&amp;BD[[#This Row],[REGI_RES]]&amp;"-"&amp;MID(BD[[#This Row],[CTA]],1,9)</f>
        <v/>
      </c>
      <c r="C947" t="inlineStr">
        <is>
          <t>622100014 - BONIF. MOVILIDAD 2023 - LAUDO 2023 SITAPASAM</t>
        </is>
      </c>
      <c r="D947" s="54">
        <f>TRIM(MID('BD6'!E947,3,2))</f>
        <v/>
      </c>
      <c r="E947" s="33" t="inlineStr">
        <is>
          <t xml:space="preserve">  01 - 11 - 3</t>
        </is>
      </c>
      <c r="F947" s="34" t="n">
        <v>45919</v>
      </c>
      <c r="G947" s="54">
        <f>IF(MID(BD[[#This Row],[Suc - Tipo - Nro]],8,2)="11",LEFT(BD[[#This Row],[REGIMEN]], 1) &amp; LEFT(RIGHT(BD[[#This Row],[REGIMEN]], LEN(BD[[#This Row],[REGIMEN]]) - FIND(" ", BD[[#This Row],[REGIMEN]])), 1),"")</f>
        <v/>
      </c>
      <c r="H947" s="54">
        <f>IF(MID(BD[[#This Row],[Suc - Tipo - Nro]],8,2)="11",TRIM(RIGHT(SUBSTITUTE(BD[[#This Row],[Glosa / Proveedor]]," ",REPT(" ",LEN(BD[[#This Row],[Glosa / Proveedor]]))),LEN(BD[[#This Row],[Glosa / Proveedor]])*2)),"")</f>
        <v/>
      </c>
      <c r="I947" s="33" t="inlineStr">
        <is>
          <t>Generacion de Planilla Normal OBRERO CONTRATADO</t>
        </is>
      </c>
      <c r="J947" s="35" t="n">
        <v>90</v>
      </c>
      <c r="K947" s="36">
        <f>IF('BD6'!J947=90,"AGUA",IF('BD6'!J947=91,"ALCANTARILLADO",IF('BD6'!J947=93,"ALCANTARILLADO",IF('BD6'!J947=95,"ADMIN",IF('BD6'!J947=96,"COMERCIAL","G_Finan")))))</f>
        <v/>
      </c>
      <c r="L947" s="40" t="n">
        <v>165.67</v>
      </c>
      <c r="M947" s="37" t="n"/>
      <c r="N947" s="51" t="n"/>
      <c r="O947" s="51" t="n"/>
    </row>
    <row r="948">
      <c r="A948" s="10">
        <f>IFERROR(VLOOKUP(BD[[#This Row],[BK]],DICT[[EEFF]:[Ppto]],2,FALSE),"No Encontrado")</f>
        <v/>
      </c>
      <c r="B948" s="54">
        <f>MID(BD[[#This Row],[SUC]],2,1)&amp;"-"&amp;BD[[#This Row],[CC]]&amp;"-"&amp;BD[[#This Row],[REGI_RES]]&amp;"-"&amp;MID(BD[[#This Row],[CTA]],1,9)</f>
        <v/>
      </c>
      <c r="C948" t="inlineStr">
        <is>
          <t>622100014 - BONIF. MOVILIDAD 2023 - LAUDO 2023 SITAPASAM</t>
        </is>
      </c>
      <c r="D948" s="54">
        <f>TRIM(MID('BD6'!E948,3,2))</f>
        <v/>
      </c>
      <c r="E948" s="33" t="inlineStr">
        <is>
          <t xml:space="preserve">  01 - 11 - 4</t>
        </is>
      </c>
      <c r="F948" s="34" t="n">
        <v>45919</v>
      </c>
      <c r="G948" s="54">
        <f>IF(MID(BD[[#This Row],[Suc - Tipo - Nro]],8,2)="11",LEFT(BD[[#This Row],[REGIMEN]], 1) &amp; LEFT(RIGHT(BD[[#This Row],[REGIMEN]], LEN(BD[[#This Row],[REGIMEN]]) - FIND(" ", BD[[#This Row],[REGIMEN]])), 1),"")</f>
        <v/>
      </c>
      <c r="H948" s="54">
        <f>IF(MID(BD[[#This Row],[Suc - Tipo - Nro]],8,2)="11",TRIM(RIGHT(SUBSTITUTE(BD[[#This Row],[Glosa / Proveedor]]," ",REPT(" ",LEN(BD[[#This Row],[Glosa / Proveedor]]))),LEN(BD[[#This Row],[Glosa / Proveedor]])*2)),"")</f>
        <v/>
      </c>
      <c r="I948" s="33" t="inlineStr">
        <is>
          <t>Generacion de Planilla Normal OBRERO ESTABLE</t>
        </is>
      </c>
      <c r="J948" s="35" t="n">
        <v>90</v>
      </c>
      <c r="K948" s="36">
        <f>IF('BD6'!J948=90,"AGUA",IF('BD6'!J948=91,"ALCANTARILLADO",IF('BD6'!J948=93,"ALCANTARILLADO",IF('BD6'!J948=95,"ADMIN",IF('BD6'!J948=96,"COMERCIAL","G_Finan")))))</f>
        <v/>
      </c>
      <c r="L948" s="40" t="n">
        <v>1065.06</v>
      </c>
      <c r="M948" s="37" t="n"/>
      <c r="N948" s="51" t="n"/>
      <c r="O948" s="51" t="n"/>
    </row>
    <row r="949">
      <c r="A949">
        <f>IFERROR(VLOOKUP(BD[[#This Row],[BK]],DICT[[EEFF]:[Ppto]],2,FALSE),"No Encontrado")</f>
        <v/>
      </c>
      <c r="B949">
        <f>MID(BD[[#This Row],[SUC]],2,1)&amp;"-"&amp;BD[[#This Row],[CC]]&amp;"-"&amp;BD[[#This Row],[REGI_RES]]&amp;"-"&amp;MID(BD[[#This Row],[CTA]],1,9)</f>
        <v/>
      </c>
      <c r="C949" t="inlineStr">
        <is>
          <t>622100014 - BONIF. MOVILIDAD 2023 - LAUDO 2023 SITAPASAM</t>
        </is>
      </c>
      <c r="D949">
        <f>TRIM(MID('BD6'!E949,3,2))</f>
        <v/>
      </c>
      <c r="E949" s="33" t="inlineStr">
        <is>
          <t xml:space="preserve">  01 - 11 - 4</t>
        </is>
      </c>
      <c r="F949" s="32" t="n">
        <v>45919</v>
      </c>
      <c r="G949">
        <f>IF(MID(BD[[#This Row],[Suc - Tipo - Nro]],8,2)="11",LEFT(BD[[#This Row],[REGIMEN]], 1) &amp; LEFT(RIGHT(BD[[#This Row],[REGIMEN]], LEN(BD[[#This Row],[REGIMEN]]) - FIND(" ", BD[[#This Row],[REGIMEN]])), 1),"")</f>
        <v/>
      </c>
      <c r="H949">
        <f>IF(MID(BD[[#This Row],[Suc - Tipo - Nro]],8,2)="11",TRIM(RIGHT(SUBSTITUTE(BD[[#This Row],[Glosa / Proveedor]]," ",REPT(" ",LEN(BD[[#This Row],[Glosa / Proveedor]]))),LEN(BD[[#This Row],[Glosa / Proveedor]])*2)),"")</f>
        <v/>
      </c>
      <c r="I949" s="31" t="inlineStr">
        <is>
          <t>Generacion de Planilla Normal OBRERO ESTABLE</t>
        </is>
      </c>
      <c r="J949" s="38" t="n">
        <v>96</v>
      </c>
      <c r="K949" s="22">
        <f>IF('BD6'!J949=90,"AGUA",IF('BD6'!J949=91,"ALCANTARILLADO",IF('BD6'!J949=93,"ALCANTARILLADO",IF('BD6'!J949=95,"ADMIN",IF('BD6'!J949=96,"COMERCIAL","G_Finan")))))</f>
        <v/>
      </c>
      <c r="L949" s="49" t="n">
        <v>215.94</v>
      </c>
      <c r="M949" s="37" t="n"/>
      <c r="N949" s="51" t="n"/>
      <c r="O949" s="51" t="n"/>
    </row>
    <row r="950">
      <c r="A950" s="39">
        <f>IFERROR(VLOOKUP(BD[[#This Row],[BK]],DICT[[EEFF]:[Ppto]],2,FALSE),"No Encontrado")</f>
        <v/>
      </c>
      <c r="B950">
        <f>MID(BD[[#This Row],[SUC]],2,1)&amp;"-"&amp;BD[[#This Row],[CC]]&amp;"-"&amp;BD[[#This Row],[REGI_RES]]&amp;"-"&amp;MID(BD[[#This Row],[CTA]],1,9)</f>
        <v/>
      </c>
      <c r="C950" t="inlineStr">
        <is>
          <t>622100014 - BONIF. MOVILIDAD 2023 - LAUDO 2023 SITAPASAM</t>
        </is>
      </c>
      <c r="D950">
        <f>TRIM(MID('BD6'!E950,3,2))</f>
        <v/>
      </c>
      <c r="E950" s="33" t="inlineStr">
        <is>
          <t xml:space="preserve">  01 - 11 - 4</t>
        </is>
      </c>
      <c r="F950" s="34" t="n">
        <v>45919</v>
      </c>
      <c r="G950">
        <f>IF(MID(BD[[#This Row],[Suc - Tipo - Nro]],8,2)="11",LEFT(BD[[#This Row],[REGIMEN]], 1) &amp; LEFT(RIGHT(BD[[#This Row],[REGIMEN]], LEN(BD[[#This Row],[REGIMEN]]) - FIND(" ", BD[[#This Row],[REGIMEN]])), 1),"")</f>
        <v/>
      </c>
      <c r="H950">
        <f>IF(MID(BD[[#This Row],[Suc - Tipo - Nro]],8,2)="11",TRIM(RIGHT(SUBSTITUTE(BD[[#This Row],[Glosa / Proveedor]]," ",REPT(" ",LEN(BD[[#This Row],[Glosa / Proveedor]]))),LEN(BD[[#This Row],[Glosa / Proveedor]])*2)),"")</f>
        <v/>
      </c>
      <c r="I950" s="33" t="inlineStr">
        <is>
          <t>Generacion de Planilla Normal OBRERO ESTABLE</t>
        </is>
      </c>
      <c r="J950" s="35" t="n">
        <v>90</v>
      </c>
      <c r="K950" s="22">
        <f>IF('BD6'!J950=90,"AGUA",IF('BD6'!J950=91,"ALCANTARILLADO",IF('BD6'!J950=93,"ALCANTARILLADO",IF('BD6'!J950=95,"ADMIN",IF('BD6'!J950=96,"COMERCIAL","G_Finan")))))</f>
        <v/>
      </c>
      <c r="L950" s="49" t="n">
        <v>45.75</v>
      </c>
      <c r="M950" s="37" t="n"/>
      <c r="N950" s="51" t="n"/>
      <c r="O950" s="51" t="n"/>
    </row>
    <row r="951">
      <c r="A951" s="10">
        <f>IFERROR(VLOOKUP(BD[[#This Row],[BK]],DICT[[EEFF]:[Ppto]],2,FALSE),"No Encontrado")</f>
        <v/>
      </c>
      <c r="B951" s="54">
        <f>MID(BD[[#This Row],[SUC]],2,1)&amp;"-"&amp;BD[[#This Row],[CC]]&amp;"-"&amp;BD[[#This Row],[REGI_RES]]&amp;"-"&amp;MID(BD[[#This Row],[CTA]],1,9)</f>
        <v/>
      </c>
      <c r="C951" t="inlineStr">
        <is>
          <t>622100014 - BONIF. MOVILIDAD 2023 - LAUDO 2023 SITAPASAM</t>
        </is>
      </c>
      <c r="D951" s="54">
        <f>TRIM(MID('BD6'!E951,3,2))</f>
        <v/>
      </c>
      <c r="E951" s="33" t="inlineStr">
        <is>
          <t xml:space="preserve">  01 - 11 - 4</t>
        </is>
      </c>
      <c r="F951" s="34" t="n">
        <v>45919</v>
      </c>
      <c r="G951" s="54">
        <f>IF(MID(BD[[#This Row],[Suc - Tipo - Nro]],8,2)="11",LEFT(BD[[#This Row],[REGIMEN]], 1) &amp; LEFT(RIGHT(BD[[#This Row],[REGIMEN]], LEN(BD[[#This Row],[REGIMEN]]) - FIND(" ", BD[[#This Row],[REGIMEN]])), 1),"")</f>
        <v/>
      </c>
      <c r="H951" s="54">
        <f>IF(MID(BD[[#This Row],[Suc - Tipo - Nro]],8,2)="11",TRIM(RIGHT(SUBSTITUTE(BD[[#This Row],[Glosa / Proveedor]]," ",REPT(" ",LEN(BD[[#This Row],[Glosa / Proveedor]]))),LEN(BD[[#This Row],[Glosa / Proveedor]])*2)),"")</f>
        <v/>
      </c>
      <c r="I951" s="33" t="inlineStr">
        <is>
          <t>Generacion de Planilla Normal OBRERO ESTABLE</t>
        </is>
      </c>
      <c r="J951" s="35" t="n">
        <v>90</v>
      </c>
      <c r="K951" s="36">
        <f>IF('BD6'!J951=90,"AGUA",IF('BD6'!J951=91,"ALCANTARILLADO",IF('BD6'!J951=93,"ALCANTARILLADO",IF('BD6'!J951=95,"ADMIN",IF('BD6'!J951=96,"COMERCIAL","G_Finan")))))</f>
        <v/>
      </c>
      <c r="L951" s="40" t="n">
        <v>43.92</v>
      </c>
      <c r="M951" s="37" t="n"/>
      <c r="N951" s="51" t="n"/>
      <c r="O951" s="51" t="n"/>
    </row>
    <row r="952">
      <c r="A952" s="39">
        <f>IFERROR(VLOOKUP(BD[[#This Row],[BK]],DICT[[EEFF]:[Ppto]],2,FALSE),"No Encontrado")</f>
        <v/>
      </c>
      <c r="B952">
        <f>MID(BD[[#This Row],[SUC]],2,1)&amp;"-"&amp;BD[[#This Row],[CC]]&amp;"-"&amp;BD[[#This Row],[REGI_RES]]&amp;"-"&amp;MID(BD[[#This Row],[CTA]],1,9)</f>
        <v/>
      </c>
      <c r="C952" t="inlineStr">
        <is>
          <t>622100014 - BONIF. MOVILIDAD 2023 - LAUDO 2023 SITAPASAM</t>
        </is>
      </c>
      <c r="D952">
        <f>TRIM(MID('BD6'!E952,3,2))</f>
        <v/>
      </c>
      <c r="E952" s="33" t="inlineStr">
        <is>
          <t xml:space="preserve">  01 - 11 - 4</t>
        </is>
      </c>
      <c r="F952" s="34" t="n">
        <v>45919</v>
      </c>
      <c r="G952">
        <f>IF(MID(BD[[#This Row],[Suc - Tipo - Nro]],8,2)="11",LEFT(BD[[#This Row],[REGIMEN]], 1) &amp; LEFT(RIGHT(BD[[#This Row],[REGIMEN]], LEN(BD[[#This Row],[REGIMEN]]) - FIND(" ", BD[[#This Row],[REGIMEN]])), 1),"")</f>
        <v/>
      </c>
      <c r="H952">
        <f>IF(MID(BD[[#This Row],[Suc - Tipo - Nro]],8,2)="11",TRIM(RIGHT(SUBSTITUTE(BD[[#This Row],[Glosa / Proveedor]]," ",REPT(" ",LEN(BD[[#This Row],[Glosa / Proveedor]]))),LEN(BD[[#This Row],[Glosa / Proveedor]])*2)),"")</f>
        <v/>
      </c>
      <c r="I952" s="33" t="inlineStr">
        <is>
          <t>Generacion de Planilla Normal OBRERO ESTABLE</t>
        </is>
      </c>
      <c r="J952" s="35" t="n">
        <v>90</v>
      </c>
      <c r="K952" s="22">
        <f>IF('BD6'!J952=90,"AGUA",IF('BD6'!J952=91,"ALCANTARILLADO",IF('BD6'!J952=93,"ALCANTARILLADO",IF('BD6'!J952=95,"ADMIN",IF('BD6'!J952=96,"COMERCIAL","G_Finan")))))</f>
        <v/>
      </c>
      <c r="L952" s="49" t="n">
        <v>3.66</v>
      </c>
      <c r="M952" s="37" t="n"/>
      <c r="N952" s="51" t="n"/>
      <c r="O952" s="51" t="n"/>
    </row>
    <row r="953">
      <c r="A953">
        <f>IFERROR(VLOOKUP(BD[[#This Row],[BK]],DICT[[EEFF]:[Ppto]],2,FALSE),"No Encontrado")</f>
        <v/>
      </c>
      <c r="B953">
        <f>MID(BD[[#This Row],[SUC]],2,1)&amp;"-"&amp;BD[[#This Row],[CC]]&amp;"-"&amp;BD[[#This Row],[REGI_RES]]&amp;"-"&amp;MID(BD[[#This Row],[CTA]],1,9)</f>
        <v/>
      </c>
      <c r="C953" t="inlineStr">
        <is>
          <t>622100014 - BONIF. MOVILIDAD 2023 - LAUDO 2023 SITAPASAM</t>
        </is>
      </c>
      <c r="D953">
        <f>TRIM(MID('BD6'!E953,3,2))</f>
        <v/>
      </c>
      <c r="E953" s="33" t="inlineStr">
        <is>
          <t xml:space="preserve">  01 - 11 - 4</t>
        </is>
      </c>
      <c r="F953" s="32" t="n">
        <v>45919</v>
      </c>
      <c r="G953">
        <f>IF(MID(BD[[#This Row],[Suc - Tipo - Nro]],8,2)="11",LEFT(BD[[#This Row],[REGIMEN]], 1) &amp; LEFT(RIGHT(BD[[#This Row],[REGIMEN]], LEN(BD[[#This Row],[REGIMEN]]) - FIND(" ", BD[[#This Row],[REGIMEN]])), 1),"")</f>
        <v/>
      </c>
      <c r="H953">
        <f>IF(MID(BD[[#This Row],[Suc - Tipo - Nro]],8,2)="11",TRIM(RIGHT(SUBSTITUTE(BD[[#This Row],[Glosa / Proveedor]]," ",REPT(" ",LEN(BD[[#This Row],[Glosa / Proveedor]]))),LEN(BD[[#This Row],[Glosa / Proveedor]])*2)),"")</f>
        <v/>
      </c>
      <c r="I953" s="31" t="inlineStr">
        <is>
          <t>Generacion de Planilla Normal OBRERO ESTABLE</t>
        </is>
      </c>
      <c r="J953" s="38" t="n">
        <v>90</v>
      </c>
      <c r="K953" s="22">
        <f>IF('BD6'!J953=90,"AGUA",IF('BD6'!J953=91,"ALCANTARILLADO",IF('BD6'!J953=93,"ALCANTARILLADO",IF('BD6'!J953=95,"ADMIN",IF('BD6'!J953=96,"COMERCIAL","G_Finan")))))</f>
        <v/>
      </c>
      <c r="L953" s="49" t="n">
        <v>42.09</v>
      </c>
      <c r="M953" s="37" t="n"/>
      <c r="N953" s="51" t="n"/>
      <c r="O953" s="51" t="n"/>
    </row>
    <row r="954">
      <c r="A954" s="10">
        <f>IFERROR(VLOOKUP(BD[[#This Row],[BK]],DICT[[EEFF]:[Ppto]],2,FALSE),"No Encontrado")</f>
        <v/>
      </c>
      <c r="B954" s="54">
        <f>MID(BD[[#This Row],[SUC]],2,1)&amp;"-"&amp;BD[[#This Row],[CC]]&amp;"-"&amp;BD[[#This Row],[REGI_RES]]&amp;"-"&amp;MID(BD[[#This Row],[CTA]],1,9)</f>
        <v/>
      </c>
      <c r="C954" t="inlineStr">
        <is>
          <t>622100014 - BONIF. MOVILIDAD 2023 - LAUDO 2023 SITAPASAM</t>
        </is>
      </c>
      <c r="D954" s="54">
        <f>TRIM(MID('BD6'!E954,3,2))</f>
        <v/>
      </c>
      <c r="E954" s="33" t="inlineStr">
        <is>
          <t xml:space="preserve">  01 - 11 - 4</t>
        </is>
      </c>
      <c r="F954" s="34" t="n">
        <v>45919</v>
      </c>
      <c r="G954" s="54">
        <f>IF(MID(BD[[#This Row],[Suc - Tipo - Nro]],8,2)="11",LEFT(BD[[#This Row],[REGIMEN]], 1) &amp; LEFT(RIGHT(BD[[#This Row],[REGIMEN]], LEN(BD[[#This Row],[REGIMEN]]) - FIND(" ", BD[[#This Row],[REGIMEN]])), 1),"")</f>
        <v/>
      </c>
      <c r="H954" s="54">
        <f>IF(MID(BD[[#This Row],[Suc - Tipo - Nro]],8,2)="11",TRIM(RIGHT(SUBSTITUTE(BD[[#This Row],[Glosa / Proveedor]]," ",REPT(" ",LEN(BD[[#This Row],[Glosa / Proveedor]]))),LEN(BD[[#This Row],[Glosa / Proveedor]])*2)),"")</f>
        <v/>
      </c>
      <c r="I954" s="33" t="inlineStr">
        <is>
          <t>Generacion de Planilla Normal OBRERO ESTABLE</t>
        </is>
      </c>
      <c r="J954" s="35" t="n">
        <v>95</v>
      </c>
      <c r="K954" s="36">
        <f>IF('BD6'!J954=90,"AGUA",IF('BD6'!J954=91,"ALCANTARILLADO",IF('BD6'!J954=93,"ALCANTARILLADO",IF('BD6'!J954=95,"ADMIN",IF('BD6'!J954=96,"COMERCIAL","G_Finan")))))</f>
        <v/>
      </c>
      <c r="L954" s="40" t="n">
        <v>45.75</v>
      </c>
      <c r="M954" s="37" t="n"/>
      <c r="N954" s="51" t="n"/>
      <c r="O954" s="51" t="n"/>
    </row>
    <row r="955">
      <c r="A955" s="10">
        <f>IFERROR(VLOOKUP(BD[[#This Row],[BK]],DICT[[EEFF]:[Ppto]],2,FALSE),"No Encontrado")</f>
        <v/>
      </c>
      <c r="B955" s="54">
        <f>MID(BD[[#This Row],[SUC]],2,1)&amp;"-"&amp;BD[[#This Row],[CC]]&amp;"-"&amp;BD[[#This Row],[REGI_RES]]&amp;"-"&amp;MID(BD[[#This Row],[CTA]],1,9)</f>
        <v/>
      </c>
      <c r="C955" t="inlineStr">
        <is>
          <t>622100014 - BONIF. MOVILIDAD 2023 - LAUDO 2023 SITAPASAM</t>
        </is>
      </c>
      <c r="D955" s="54">
        <f>TRIM(MID('BD6'!E955,3,2))</f>
        <v/>
      </c>
      <c r="E955" s="33" t="inlineStr">
        <is>
          <t xml:space="preserve">  01 - 11 - 4</t>
        </is>
      </c>
      <c r="F955" s="34" t="n">
        <v>45919</v>
      </c>
      <c r="G955" s="54">
        <f>IF(MID(BD[[#This Row],[Suc - Tipo - Nro]],8,2)="11",LEFT(BD[[#This Row],[REGIMEN]], 1) &amp; LEFT(RIGHT(BD[[#This Row],[REGIMEN]], LEN(BD[[#This Row],[REGIMEN]]) - FIND(" ", BD[[#This Row],[REGIMEN]])), 1),"")</f>
        <v/>
      </c>
      <c r="H955" s="54">
        <f>IF(MID(BD[[#This Row],[Suc - Tipo - Nro]],8,2)="11",TRIM(RIGHT(SUBSTITUTE(BD[[#This Row],[Glosa / Proveedor]]," ",REPT(" ",LEN(BD[[#This Row],[Glosa / Proveedor]]))),LEN(BD[[#This Row],[Glosa / Proveedor]])*2)),"")</f>
        <v/>
      </c>
      <c r="I955" s="33" t="inlineStr">
        <is>
          <t>Generacion de Planilla Normal OBRERO ESTABLE</t>
        </is>
      </c>
      <c r="J955" s="35" t="n">
        <v>95</v>
      </c>
      <c r="K955" s="36">
        <f>IF('BD6'!J955=90,"AGUA",IF('BD6'!J955=91,"ALCANTARILLADO",IF('BD6'!J955=93,"ALCANTARILLADO",IF('BD6'!J955=95,"ADMIN",IF('BD6'!J955=96,"COMERCIAL","G_Finan")))))</f>
        <v/>
      </c>
      <c r="L955" s="40" t="n">
        <v>87.84</v>
      </c>
      <c r="M955" s="37" t="n"/>
      <c r="N955" s="51" t="n"/>
      <c r="O955" s="51" t="n"/>
    </row>
    <row r="956">
      <c r="A956" s="10">
        <f>IFERROR(VLOOKUP(BD[[#This Row],[BK]],DICT[[EEFF]:[Ppto]],2,FALSE),"No Encontrado")</f>
        <v/>
      </c>
      <c r="B956" s="54">
        <f>MID(BD[[#This Row],[SUC]],2,1)&amp;"-"&amp;BD[[#This Row],[CC]]&amp;"-"&amp;BD[[#This Row],[REGI_RES]]&amp;"-"&amp;MID(BD[[#This Row],[CTA]],1,9)</f>
        <v/>
      </c>
      <c r="C956" t="inlineStr">
        <is>
          <t>622100014 - BONIF. MOVILIDAD 2023 - LAUDO 2023 SITAPASAM</t>
        </is>
      </c>
      <c r="D956" s="54">
        <f>TRIM(MID('BD6'!E956,3,2))</f>
        <v/>
      </c>
      <c r="E956" s="33" t="inlineStr">
        <is>
          <t xml:space="preserve">  01 - 11 - 4</t>
        </is>
      </c>
      <c r="F956" s="34" t="n">
        <v>45919</v>
      </c>
      <c r="G956" s="54">
        <f>IF(MID(BD[[#This Row],[Suc - Tipo - Nro]],8,2)="11",LEFT(BD[[#This Row],[REGIMEN]], 1) &amp; LEFT(RIGHT(BD[[#This Row],[REGIMEN]], LEN(BD[[#This Row],[REGIMEN]]) - FIND(" ", BD[[#This Row],[REGIMEN]])), 1),"")</f>
        <v/>
      </c>
      <c r="H956" s="54">
        <f>IF(MID(BD[[#This Row],[Suc - Tipo - Nro]],8,2)="11",TRIM(RIGHT(SUBSTITUTE(BD[[#This Row],[Glosa / Proveedor]]," ",REPT(" ",LEN(BD[[#This Row],[Glosa / Proveedor]]))),LEN(BD[[#This Row],[Glosa / Proveedor]])*2)),"")</f>
        <v/>
      </c>
      <c r="I956" s="33" t="inlineStr">
        <is>
          <t>Generacion de Planilla Normal OBRERO ESTABLE</t>
        </is>
      </c>
      <c r="J956" s="35" t="n">
        <v>96</v>
      </c>
      <c r="K956" s="36">
        <f>IF('BD6'!J956=90,"AGUA",IF('BD6'!J956=91,"ALCANTARILLADO",IF('BD6'!J956=93,"ALCANTARILLADO",IF('BD6'!J956=95,"ADMIN",IF('BD6'!J956=96,"COMERCIAL","G_Finan")))))</f>
        <v/>
      </c>
      <c r="L956" s="40" t="n">
        <v>43.92</v>
      </c>
      <c r="M956" s="40" t="n"/>
      <c r="N956" s="51" t="n"/>
      <c r="O956" s="51" t="n"/>
    </row>
    <row r="957">
      <c r="A957" s="39">
        <f>IFERROR(VLOOKUP(BD[[#This Row],[BK]],DICT[[EEFF]:[Ppto]],2,FALSE),"No Encontrado")</f>
        <v/>
      </c>
      <c r="B957">
        <f>MID(BD[[#This Row],[SUC]],2,1)&amp;"-"&amp;BD[[#This Row],[CC]]&amp;"-"&amp;BD[[#This Row],[REGI_RES]]&amp;"-"&amp;MID(BD[[#This Row],[CTA]],1,9)</f>
        <v/>
      </c>
      <c r="C957" t="inlineStr">
        <is>
          <t>622100014 - BONIF. MOVILIDAD 2023 - LAUDO 2023 SITAPASAM</t>
        </is>
      </c>
      <c r="D957">
        <f>TRIM(MID('BD6'!E957,3,2))</f>
        <v/>
      </c>
      <c r="E957" s="33" t="inlineStr">
        <is>
          <t xml:space="preserve">  01 - 11 - 4</t>
        </is>
      </c>
      <c r="F957" s="34" t="n">
        <v>45919</v>
      </c>
      <c r="G957">
        <f>IF(MID(BD[[#This Row],[Suc - Tipo - Nro]],8,2)="11",LEFT(BD[[#This Row],[REGIMEN]], 1) &amp; LEFT(RIGHT(BD[[#This Row],[REGIMEN]], LEN(BD[[#This Row],[REGIMEN]]) - FIND(" ", BD[[#This Row],[REGIMEN]])), 1),"")</f>
        <v/>
      </c>
      <c r="H957">
        <f>IF(MID(BD[[#This Row],[Suc - Tipo - Nro]],8,2)="11",TRIM(RIGHT(SUBSTITUTE(BD[[#This Row],[Glosa / Proveedor]]," ",REPT(" ",LEN(BD[[#This Row],[Glosa / Proveedor]]))),LEN(BD[[#This Row],[Glosa / Proveedor]])*2)),"")</f>
        <v/>
      </c>
      <c r="I957" s="33" t="inlineStr">
        <is>
          <t>Generacion de Planilla Normal OBRERO ESTABLE</t>
        </is>
      </c>
      <c r="J957" s="35" t="n">
        <v>90</v>
      </c>
      <c r="K957" s="22">
        <f>IF('BD6'!J957=90,"AGUA",IF('BD6'!J957=91,"ALCANTARILLADO",IF('BD6'!J957=93,"ALCANTARILLADO",IF('BD6'!J957=95,"ADMIN",IF('BD6'!J957=96,"COMERCIAL","G_Finan")))))</f>
        <v/>
      </c>
      <c r="L957" s="49" t="n">
        <v>45.75</v>
      </c>
      <c r="M957" s="37" t="n"/>
      <c r="N957" s="51" t="n"/>
      <c r="O957" s="51" t="n"/>
    </row>
    <row r="958">
      <c r="A958" s="42">
        <f>IFERROR(VLOOKUP(BD[[#This Row],[BK]],DICT[[EEFF]:[Ppto]],2,FALSE),"No Encontrado")</f>
        <v/>
      </c>
      <c r="B958">
        <f>MID(BD[[#This Row],[SUC]],2,1)&amp;"-"&amp;BD[[#This Row],[CC]]&amp;"-"&amp;BD[[#This Row],[REGI_RES]]&amp;"-"&amp;MID(BD[[#This Row],[CTA]],1,9)</f>
        <v/>
      </c>
      <c r="C958" t="inlineStr">
        <is>
          <t>622100014 - BONIF. MOVILIDAD 2023 - LAUDO 2023 SITAPASAM</t>
        </is>
      </c>
      <c r="D958">
        <f>TRIM(MID('BD6'!E958,3,2))</f>
        <v/>
      </c>
      <c r="E958" s="33" t="inlineStr">
        <is>
          <t xml:space="preserve">  01 - 11 - 8</t>
        </is>
      </c>
      <c r="F958" s="32" t="n">
        <v>45919</v>
      </c>
      <c r="G958">
        <f>IF(MID(BD[[#This Row],[Suc - Tipo - Nro]],8,2)="11",LEFT(BD[[#This Row],[REGIMEN]], 1) &amp; LEFT(RIGHT(BD[[#This Row],[REGIMEN]], LEN(BD[[#This Row],[REGIMEN]]) - FIND(" ", BD[[#This Row],[REGIMEN]])), 1),"")</f>
        <v/>
      </c>
      <c r="H958">
        <f>IF(MID(BD[[#This Row],[Suc - Tipo - Nro]],8,2)="11",TRIM(RIGHT(SUBSTITUTE(BD[[#This Row],[Glosa / Proveedor]]," ",REPT(" ",LEN(BD[[#This Row],[Glosa / Proveedor]]))),LEN(BD[[#This Row],[Glosa / Proveedor]])*2)),"")</f>
        <v/>
      </c>
      <c r="I958" s="31" t="inlineStr">
        <is>
          <t>Generacion de Planilla Vacaciones OBRERO ESTABLE</t>
        </is>
      </c>
      <c r="J958" s="38" t="n">
        <v>90</v>
      </c>
      <c r="K958" s="22">
        <f>IF('BD6'!J958=90,"AGUA",IF('BD6'!J958=91,"ALCANTARILLADO",IF('BD6'!J958=93,"ALCANTARILLADO",IF('BD6'!J958=95,"ADMIN",IF('BD6'!J958=96,"COMERCIAL","G_Finan")))))</f>
        <v/>
      </c>
      <c r="L958" s="49" t="n">
        <v>32.94</v>
      </c>
      <c r="M958" s="37" t="n"/>
      <c r="N958" s="51" t="n"/>
      <c r="O958" s="51" t="n"/>
    </row>
    <row r="959">
      <c r="A959" s="39">
        <f>IFERROR(VLOOKUP(BD[[#This Row],[BK]],DICT[[EEFF]:[Ppto]],2,FALSE),"No Encontrado")</f>
        <v/>
      </c>
      <c r="B959">
        <f>MID(BD[[#This Row],[SUC]],2,1)&amp;"-"&amp;BD[[#This Row],[CC]]&amp;"-"&amp;BD[[#This Row],[REGI_RES]]&amp;"-"&amp;MID(BD[[#This Row],[CTA]],1,9)</f>
        <v/>
      </c>
      <c r="C959" t="inlineStr">
        <is>
          <t>622100014 - BONIF. MOVILIDAD 2023 - LAUDO 2023 SITAPASAM</t>
        </is>
      </c>
      <c r="D959">
        <f>TRIM(MID('BD6'!E959,3,2))</f>
        <v/>
      </c>
      <c r="E959" s="33" t="inlineStr">
        <is>
          <t xml:space="preserve">  01 - 11 - 8</t>
        </is>
      </c>
      <c r="F959" s="34" t="n">
        <v>45919</v>
      </c>
      <c r="G959">
        <f>IF(MID(BD[[#This Row],[Suc - Tipo - Nro]],8,2)="11",LEFT(BD[[#This Row],[REGIMEN]], 1) &amp; LEFT(RIGHT(BD[[#This Row],[REGIMEN]], LEN(BD[[#This Row],[REGIMEN]]) - FIND(" ", BD[[#This Row],[REGIMEN]])), 1),"")</f>
        <v/>
      </c>
      <c r="H959">
        <f>IF(MID(BD[[#This Row],[Suc - Tipo - Nro]],8,2)="11",TRIM(RIGHT(SUBSTITUTE(BD[[#This Row],[Glosa / Proveedor]]," ",REPT(" ",LEN(BD[[#This Row],[Glosa / Proveedor]]))),LEN(BD[[#This Row],[Glosa / Proveedor]])*2)),"")</f>
        <v/>
      </c>
      <c r="I959" s="33" t="inlineStr">
        <is>
          <t>Generacion de Planilla Vacaciones OBRERO ESTABLE</t>
        </is>
      </c>
      <c r="J959" s="35" t="n">
        <v>96</v>
      </c>
      <c r="K959" s="22">
        <f>IF('BD6'!J959=90,"AGUA",IF('BD6'!J959=91,"ALCANTARILLADO",IF('BD6'!J959=93,"ALCANTARILLADO",IF('BD6'!J959=95,"ADMIN",IF('BD6'!J959=96,"COMERCIAL","G_Finan")))))</f>
        <v/>
      </c>
      <c r="L959" s="49" t="n">
        <v>20.13</v>
      </c>
      <c r="M959" s="37" t="n"/>
      <c r="N959" s="51" t="n"/>
      <c r="O959" s="51" t="n"/>
    </row>
    <row r="960">
      <c r="A960" s="10">
        <f>IFERROR(VLOOKUP(BD[[#This Row],[BK]],DICT[[EEFF]:[Ppto]],2,FALSE),"No Encontrado")</f>
        <v/>
      </c>
      <c r="B960" s="54">
        <f>MID(BD[[#This Row],[SUC]],2,1)&amp;"-"&amp;BD[[#This Row],[CC]]&amp;"-"&amp;BD[[#This Row],[REGI_RES]]&amp;"-"&amp;MID(BD[[#This Row],[CTA]],1,9)</f>
        <v/>
      </c>
      <c r="C960" t="inlineStr">
        <is>
          <t>622100014 - BONIF. MOVILIDAD 2023 - LAUDO 2023 SITAPASAM</t>
        </is>
      </c>
      <c r="D960" s="54">
        <f>TRIM(MID('BD6'!E960,3,2))</f>
        <v/>
      </c>
      <c r="E960" s="33" t="inlineStr">
        <is>
          <t xml:space="preserve">  05 - 11 - 1</t>
        </is>
      </c>
      <c r="F960" s="34" t="n">
        <v>45919</v>
      </c>
      <c r="G960" s="54">
        <f>IF(MID(BD[[#This Row],[Suc - Tipo - Nro]],8,2)="11",LEFT(BD[[#This Row],[REGIMEN]], 1) &amp; LEFT(RIGHT(BD[[#This Row],[REGIMEN]], LEN(BD[[#This Row],[REGIMEN]]) - FIND(" ", BD[[#This Row],[REGIMEN]])), 1),"")</f>
        <v/>
      </c>
      <c r="H960" s="54">
        <f>IF(MID(BD[[#This Row],[Suc - Tipo - Nro]],8,2)="11",TRIM(RIGHT(SUBSTITUTE(BD[[#This Row],[Glosa / Proveedor]]," ",REPT(" ",LEN(BD[[#This Row],[Glosa / Proveedor]]))),LEN(BD[[#This Row],[Glosa / Proveedor]])*2)),"")</f>
        <v/>
      </c>
      <c r="I960" s="33" t="inlineStr">
        <is>
          <t>Generacion de Planilla Normal EMPLEADO ESTABLE</t>
        </is>
      </c>
      <c r="J960" s="35" t="n">
        <v>90</v>
      </c>
      <c r="K960" s="36">
        <f>IF('BD6'!J960=90,"AGUA",IF('BD6'!J960=91,"ALCANTARILLADO",IF('BD6'!J960=93,"ALCANTARILLADO",IF('BD6'!J960=95,"ADMIN",IF('BD6'!J960=96,"COMERCIAL","G_Finan")))))</f>
        <v/>
      </c>
      <c r="L960" s="40" t="n">
        <v>38.43</v>
      </c>
      <c r="M960" s="37" t="n"/>
      <c r="N960" s="51" t="n"/>
      <c r="O960" s="51" t="n"/>
    </row>
    <row r="961">
      <c r="A961" s="39">
        <f>IFERROR(VLOOKUP(BD[[#This Row],[BK]],DICT[[EEFF]:[Ppto]],2,FALSE),"No Encontrado")</f>
        <v/>
      </c>
      <c r="B961">
        <f>MID(BD[[#This Row],[SUC]],2,1)&amp;"-"&amp;BD[[#This Row],[CC]]&amp;"-"&amp;BD[[#This Row],[REGI_RES]]&amp;"-"&amp;MID(BD[[#This Row],[CTA]],1,9)</f>
        <v/>
      </c>
      <c r="C961" t="inlineStr">
        <is>
          <t>622100014 - BONIF. MOVILIDAD 2023 - LAUDO 2023 SITAPASAM</t>
        </is>
      </c>
      <c r="D961">
        <f>TRIM(MID('BD6'!E961,3,2))</f>
        <v/>
      </c>
      <c r="E961" s="33" t="inlineStr">
        <is>
          <t xml:space="preserve">  05 - 11 - 2</t>
        </is>
      </c>
      <c r="F961" s="34" t="n">
        <v>45919</v>
      </c>
      <c r="G961">
        <f>IF(MID(BD[[#This Row],[Suc - Tipo - Nro]],8,2)="11",LEFT(BD[[#This Row],[REGIMEN]], 1) &amp; LEFT(RIGHT(BD[[#This Row],[REGIMEN]], LEN(BD[[#This Row],[REGIMEN]]) - FIND(" ", BD[[#This Row],[REGIMEN]])), 1),"")</f>
        <v/>
      </c>
      <c r="H961">
        <f>IF(MID(BD[[#This Row],[Suc - Tipo - Nro]],8,2)="11",TRIM(RIGHT(SUBSTITUTE(BD[[#This Row],[Glosa / Proveedor]]," ",REPT(" ",LEN(BD[[#This Row],[Glosa / Proveedor]]))),LEN(BD[[#This Row],[Glosa / Proveedor]])*2)),"")</f>
        <v/>
      </c>
      <c r="I961" s="33" t="inlineStr">
        <is>
          <t>Generacion de Planilla Normal OBRERO CONTRATADO</t>
        </is>
      </c>
      <c r="J961" s="35" t="n">
        <v>90</v>
      </c>
      <c r="K961" s="22">
        <f>IF('BD6'!J961=90,"AGUA",IF('BD6'!J961=91,"ALCANTARILLADO",IF('BD6'!J961=93,"ALCANTARILLADO",IF('BD6'!J961=95,"ADMIN",IF('BD6'!J961=96,"COMERCIAL","G_Finan")))))</f>
        <v/>
      </c>
      <c r="L961" s="49" t="n">
        <v>43.92</v>
      </c>
      <c r="M961" s="37" t="n"/>
      <c r="N961" s="51" t="n"/>
      <c r="O961" s="51" t="n"/>
    </row>
    <row r="962">
      <c r="A962">
        <f>IFERROR(VLOOKUP(BD[[#This Row],[BK]],DICT[[EEFF]:[Ppto]],2,FALSE),"No Encontrado")</f>
        <v/>
      </c>
      <c r="B962">
        <f>MID(BD[[#This Row],[SUC]],2,1)&amp;"-"&amp;BD[[#This Row],[CC]]&amp;"-"&amp;BD[[#This Row],[REGI_RES]]&amp;"-"&amp;MID(BD[[#This Row],[CTA]],1,9)</f>
        <v/>
      </c>
      <c r="C962" t="inlineStr">
        <is>
          <t>622100014 - BONIF. MOVILIDAD 2023 - LAUDO 2023 SITAPASAM</t>
        </is>
      </c>
      <c r="D962">
        <f>TRIM(MID('BD6'!E962,3,2))</f>
        <v/>
      </c>
      <c r="E962" s="33" t="inlineStr">
        <is>
          <t xml:space="preserve">  05 - 11 - 2</t>
        </is>
      </c>
      <c r="F962" s="32" t="n">
        <v>45919</v>
      </c>
      <c r="G962">
        <f>IF(MID(BD[[#This Row],[Suc - Tipo - Nro]],8,2)="11",LEFT(BD[[#This Row],[REGIMEN]], 1) &amp; LEFT(RIGHT(BD[[#This Row],[REGIMEN]], LEN(BD[[#This Row],[REGIMEN]]) - FIND(" ", BD[[#This Row],[REGIMEN]])), 1),"")</f>
        <v/>
      </c>
      <c r="H962">
        <f>IF(MID(BD[[#This Row],[Suc - Tipo - Nro]],8,2)="11",TRIM(RIGHT(SUBSTITUTE(BD[[#This Row],[Glosa / Proveedor]]," ",REPT(" ",LEN(BD[[#This Row],[Glosa / Proveedor]]))),LEN(BD[[#This Row],[Glosa / Proveedor]])*2)),"")</f>
        <v/>
      </c>
      <c r="I962" s="31" t="inlineStr">
        <is>
          <t>Generacion de Planilla Normal OBRERO CONTRATADO</t>
        </is>
      </c>
      <c r="J962" s="38" t="n">
        <v>90</v>
      </c>
      <c r="K962" s="22">
        <f>IF('BD6'!J962=90,"AGUA",IF('BD6'!J962=91,"ALCANTARILLADO",IF('BD6'!J962=93,"ALCANTARILLADO",IF('BD6'!J962=95,"ADMIN",IF('BD6'!J962=96,"COMERCIAL","G_Finan")))))</f>
        <v/>
      </c>
      <c r="L962" s="49" t="n">
        <v>137.25</v>
      </c>
      <c r="M962" s="37" t="n"/>
      <c r="N962" s="51" t="n"/>
      <c r="O962" s="51" t="n"/>
    </row>
    <row r="963">
      <c r="A963" s="39">
        <f>IFERROR(VLOOKUP(BD[[#This Row],[BK]],DICT[[EEFF]:[Ppto]],2,FALSE),"No Encontrado")</f>
        <v/>
      </c>
      <c r="B963">
        <f>MID(BD[[#This Row],[SUC]],2,1)&amp;"-"&amp;BD[[#This Row],[CC]]&amp;"-"&amp;BD[[#This Row],[REGI_RES]]&amp;"-"&amp;MID(BD[[#This Row],[CTA]],1,9)</f>
        <v/>
      </c>
      <c r="C963" t="inlineStr">
        <is>
          <t>622100014 - BONIF. MOVILIDAD 2023 - LAUDO 2023 SITAPASAM</t>
        </is>
      </c>
      <c r="D963">
        <f>TRIM(MID('BD6'!E963,3,2))</f>
        <v/>
      </c>
      <c r="E963" s="33" t="inlineStr">
        <is>
          <t xml:space="preserve">  05 - 11 - 3</t>
        </is>
      </c>
      <c r="F963" s="34" t="n">
        <v>45919</v>
      </c>
      <c r="G963">
        <f>IF(MID(BD[[#This Row],[Suc - Tipo - Nro]],8,2)="11",LEFT(BD[[#This Row],[REGIMEN]], 1) &amp; LEFT(RIGHT(BD[[#This Row],[REGIMEN]], LEN(BD[[#This Row],[REGIMEN]]) - FIND(" ", BD[[#This Row],[REGIMEN]])), 1),"")</f>
        <v/>
      </c>
      <c r="H963">
        <f>IF(MID(BD[[#This Row],[Suc - Tipo - Nro]],8,2)="11",TRIM(RIGHT(SUBSTITUTE(BD[[#This Row],[Glosa / Proveedor]]," ",REPT(" ",LEN(BD[[#This Row],[Glosa / Proveedor]]))),LEN(BD[[#This Row],[Glosa / Proveedor]])*2)),"")</f>
        <v/>
      </c>
      <c r="I963" s="33" t="inlineStr">
        <is>
          <t>Generacion de Planilla Normal OBRERO ESTABLE</t>
        </is>
      </c>
      <c r="J963" s="35" t="n">
        <v>95</v>
      </c>
      <c r="K963" s="22">
        <f>IF('BD6'!J963=90,"AGUA",IF('BD6'!J963=91,"ALCANTARILLADO",IF('BD6'!J963=93,"ALCANTARILLADO",IF('BD6'!J963=95,"ADMIN",IF('BD6'!J963=96,"COMERCIAL","G_Finan")))))</f>
        <v/>
      </c>
      <c r="L963" s="49" t="n">
        <v>45.75</v>
      </c>
      <c r="M963" s="37" t="n"/>
      <c r="N963" s="51" t="n"/>
      <c r="O963" s="51" t="n"/>
    </row>
    <row r="964">
      <c r="A964">
        <f>IFERROR(VLOOKUP(BD[[#This Row],[BK]],DICT[[EEFF]:[Ppto]],2,FALSE),"No Encontrado")</f>
        <v/>
      </c>
      <c r="B964">
        <f>MID(BD[[#This Row],[SUC]],2,1)&amp;"-"&amp;BD[[#This Row],[CC]]&amp;"-"&amp;BD[[#This Row],[REGI_RES]]&amp;"-"&amp;MID(BD[[#This Row],[CTA]],1,9)</f>
        <v/>
      </c>
      <c r="C964" t="inlineStr">
        <is>
          <t>622100014 - BONIF. MOVILIDAD 2023 - LAUDO 2023 SITAPASAM</t>
        </is>
      </c>
      <c r="D964">
        <f>TRIM(MID('BD6'!E964,3,2))</f>
        <v/>
      </c>
      <c r="E964" s="33" t="inlineStr">
        <is>
          <t xml:space="preserve">  05 - 11 - 3</t>
        </is>
      </c>
      <c r="F964" s="32" t="n">
        <v>45919</v>
      </c>
      <c r="G964">
        <f>IF(MID(BD[[#This Row],[Suc - Tipo - Nro]],8,2)="11",LEFT(BD[[#This Row],[REGIMEN]], 1) &amp; LEFT(RIGHT(BD[[#This Row],[REGIMEN]], LEN(BD[[#This Row],[REGIMEN]]) - FIND(" ", BD[[#This Row],[REGIMEN]])), 1),"")</f>
        <v/>
      </c>
      <c r="H964">
        <f>IF(MID(BD[[#This Row],[Suc - Tipo - Nro]],8,2)="11",TRIM(RIGHT(SUBSTITUTE(BD[[#This Row],[Glosa / Proveedor]]," ",REPT(" ",LEN(BD[[#This Row],[Glosa / Proveedor]]))),LEN(BD[[#This Row],[Glosa / Proveedor]])*2)),"")</f>
        <v/>
      </c>
      <c r="I964" s="31" t="inlineStr">
        <is>
          <t>Generacion de Planilla Normal OBRERO ESTABLE</t>
        </is>
      </c>
      <c r="J964" s="38" t="n">
        <v>90</v>
      </c>
      <c r="K964" s="22">
        <f>IF('BD6'!J964=90,"AGUA",IF('BD6'!J964=91,"ALCANTARILLADO",IF('BD6'!J964=93,"ALCANTARILLADO",IF('BD6'!J964=95,"ADMIN",IF('BD6'!J964=96,"COMERCIAL","G_Finan")))))</f>
        <v/>
      </c>
      <c r="L964" s="49" t="n">
        <v>69.54000000000001</v>
      </c>
      <c r="M964" s="37" t="n"/>
      <c r="N964" s="51" t="n"/>
      <c r="O964" s="51" t="n"/>
    </row>
    <row r="965">
      <c r="A965" s="10">
        <f>IFERROR(VLOOKUP(BD[[#This Row],[BK]],DICT[[EEFF]:[Ppto]],2,FALSE),"No Encontrado")</f>
        <v/>
      </c>
      <c r="B965" s="54">
        <f>MID(BD[[#This Row],[SUC]],2,1)&amp;"-"&amp;BD[[#This Row],[CC]]&amp;"-"&amp;BD[[#This Row],[REGI_RES]]&amp;"-"&amp;MID(BD[[#This Row],[CTA]],1,9)</f>
        <v/>
      </c>
      <c r="C965" t="inlineStr">
        <is>
          <t>622100014 - BONIF. MOVILIDAD 2023 - LAUDO 2023 SITAPASAM</t>
        </is>
      </c>
      <c r="D965" s="54">
        <f>TRIM(MID('BD6'!E965,3,2))</f>
        <v/>
      </c>
      <c r="E965" s="33" t="inlineStr">
        <is>
          <t xml:space="preserve">  06 - 11 - 2</t>
        </is>
      </c>
      <c r="F965" s="34" t="n">
        <v>45919</v>
      </c>
      <c r="G965" s="54">
        <f>IF(MID(BD[[#This Row],[Suc - Tipo - Nro]],8,2)="11",LEFT(BD[[#This Row],[REGIMEN]], 1) &amp; LEFT(RIGHT(BD[[#This Row],[REGIMEN]], LEN(BD[[#This Row],[REGIMEN]]) - FIND(" ", BD[[#This Row],[REGIMEN]])), 1),"")</f>
        <v/>
      </c>
      <c r="H965" s="54">
        <f>IF(MID(BD[[#This Row],[Suc - Tipo - Nro]],8,2)="11",TRIM(RIGHT(SUBSTITUTE(BD[[#This Row],[Glosa / Proveedor]]," ",REPT(" ",LEN(BD[[#This Row],[Glosa / Proveedor]]))),LEN(BD[[#This Row],[Glosa / Proveedor]])*2)),"")</f>
        <v/>
      </c>
      <c r="I965" s="33" t="inlineStr">
        <is>
          <t>Generacion de Planilla Normal OBRERO CONTRATADO</t>
        </is>
      </c>
      <c r="J965" s="35" t="n">
        <v>90</v>
      </c>
      <c r="K965" s="36">
        <f>IF('BD6'!J965=90,"AGUA",IF('BD6'!J965=91,"ALCANTARILLADO",IF('BD6'!J965=93,"ALCANTARILLADO",IF('BD6'!J965=95,"ADMIN",IF('BD6'!J965=96,"COMERCIAL","G_Finan")))))</f>
        <v/>
      </c>
      <c r="L965" s="40" t="n">
        <v>9.15</v>
      </c>
      <c r="M965" s="37" t="n"/>
      <c r="N965" s="51" t="n"/>
      <c r="O965" s="51" t="n"/>
    </row>
    <row r="966">
      <c r="A966">
        <f>IFERROR(VLOOKUP(BD[[#This Row],[BK]],DICT[[EEFF]:[Ppto]],2,FALSE),"No Encontrado")</f>
        <v/>
      </c>
      <c r="B966">
        <f>MID(BD[[#This Row],[SUC]],2,1)&amp;"-"&amp;BD[[#This Row],[CC]]&amp;"-"&amp;BD[[#This Row],[REGI_RES]]&amp;"-"&amp;MID(BD[[#This Row],[CTA]],1,9)</f>
        <v/>
      </c>
      <c r="C966" t="inlineStr">
        <is>
          <t>622100014 - BONIF. MOVILIDAD 2023 - LAUDO 2023 SITAPASAM</t>
        </is>
      </c>
      <c r="D966">
        <f>TRIM(MID('BD6'!E966,3,2))</f>
        <v/>
      </c>
      <c r="E966" s="33" t="inlineStr">
        <is>
          <t xml:space="preserve">  06 - 11 - 3</t>
        </is>
      </c>
      <c r="F966" s="32" t="n">
        <v>45919</v>
      </c>
      <c r="G966">
        <f>IF(MID(BD[[#This Row],[Suc - Tipo - Nro]],8,2)="11",LEFT(BD[[#This Row],[REGIMEN]], 1) &amp; LEFT(RIGHT(BD[[#This Row],[REGIMEN]], LEN(BD[[#This Row],[REGIMEN]]) - FIND(" ", BD[[#This Row],[REGIMEN]])), 1),"")</f>
        <v/>
      </c>
      <c r="H966">
        <f>IF(MID(BD[[#This Row],[Suc - Tipo - Nro]],8,2)="11",TRIM(RIGHT(SUBSTITUTE(BD[[#This Row],[Glosa / Proveedor]]," ",REPT(" ",LEN(BD[[#This Row],[Glosa / Proveedor]]))),LEN(BD[[#This Row],[Glosa / Proveedor]])*2)),"")</f>
        <v/>
      </c>
      <c r="I966" s="31" t="inlineStr">
        <is>
          <t>Generacion de Planilla Normal OBRERO ESTABLE</t>
        </is>
      </c>
      <c r="J966" s="38" t="n">
        <v>91</v>
      </c>
      <c r="K966" s="22">
        <f>IF('BD6'!J966=90,"AGUA",IF('BD6'!J966=91,"ALCANTARILLADO",IF('BD6'!J966=93,"ALCANTARILLADO",IF('BD6'!J966=95,"ADMIN",IF('BD6'!J966=96,"COMERCIAL","G_Finan")))))</f>
        <v/>
      </c>
      <c r="L966" s="49" t="n">
        <v>43.92</v>
      </c>
      <c r="M966" s="37" t="n"/>
      <c r="N966" s="51" t="n"/>
      <c r="O966" s="51" t="n"/>
    </row>
    <row r="967">
      <c r="A967" s="39">
        <f>IFERROR(VLOOKUP(BD[[#This Row],[BK]],DICT[[EEFF]:[Ppto]],2,FALSE),"No Encontrado")</f>
        <v/>
      </c>
      <c r="B967">
        <f>MID(BD[[#This Row],[SUC]],2,1)&amp;"-"&amp;BD[[#This Row],[CC]]&amp;"-"&amp;BD[[#This Row],[REGI_RES]]&amp;"-"&amp;MID(BD[[#This Row],[CTA]],1,9)</f>
        <v/>
      </c>
      <c r="C967" t="inlineStr">
        <is>
          <t>622100014 - BONIF. MOVILIDAD 2023 - LAUDO 2023 SITAPASAM</t>
        </is>
      </c>
      <c r="D967">
        <f>TRIM(MID('BD6'!E967,3,2))</f>
        <v/>
      </c>
      <c r="E967" s="33" t="inlineStr">
        <is>
          <t xml:space="preserve">  06 - 11 - 3</t>
        </is>
      </c>
      <c r="F967" s="34" t="n">
        <v>45919</v>
      </c>
      <c r="G967">
        <f>IF(MID(BD[[#This Row],[Suc - Tipo - Nro]],8,2)="11",LEFT(BD[[#This Row],[REGIMEN]], 1) &amp; LEFT(RIGHT(BD[[#This Row],[REGIMEN]], LEN(BD[[#This Row],[REGIMEN]]) - FIND(" ", BD[[#This Row],[REGIMEN]])), 1),"")</f>
        <v/>
      </c>
      <c r="H967">
        <f>IF(MID(BD[[#This Row],[Suc - Tipo - Nro]],8,2)="11",TRIM(RIGHT(SUBSTITUTE(BD[[#This Row],[Glosa / Proveedor]]," ",REPT(" ",LEN(BD[[#This Row],[Glosa / Proveedor]]))),LEN(BD[[#This Row],[Glosa / Proveedor]])*2)),"")</f>
        <v/>
      </c>
      <c r="I967" s="33" t="inlineStr">
        <is>
          <t>Generacion de Planilla Normal OBRERO ESTABLE</t>
        </is>
      </c>
      <c r="J967" s="35" t="n">
        <v>90</v>
      </c>
      <c r="K967" s="22">
        <f>IF('BD6'!J967=90,"AGUA",IF('BD6'!J967=91,"ALCANTARILLADO",IF('BD6'!J967=93,"ALCANTARILLADO",IF('BD6'!J967=95,"ADMIN",IF('BD6'!J967=96,"COMERCIAL","G_Finan")))))</f>
        <v/>
      </c>
      <c r="L967" s="49" t="n">
        <v>42.09</v>
      </c>
      <c r="M967" s="37" t="n"/>
      <c r="N967" s="51" t="n"/>
      <c r="O967" s="51" t="n"/>
    </row>
    <row r="968">
      <c r="A968" s="39">
        <f>IFERROR(VLOOKUP(BD[[#This Row],[BK]],DICT[[EEFF]:[Ppto]],2,FALSE),"No Encontrado")</f>
        <v/>
      </c>
      <c r="B968">
        <f>MID(BD[[#This Row],[SUC]],2,1)&amp;"-"&amp;BD[[#This Row],[CC]]&amp;"-"&amp;BD[[#This Row],[REGI_RES]]&amp;"-"&amp;MID(BD[[#This Row],[CTA]],1,9)</f>
        <v/>
      </c>
      <c r="C968" t="inlineStr">
        <is>
          <t>622100014 - BONIF. MOVILIDAD 2023 - LAUDO 2023 SITAPASAM</t>
        </is>
      </c>
      <c r="D968">
        <f>TRIM(MID('BD6'!E968,3,2))</f>
        <v/>
      </c>
      <c r="E968" s="33" t="inlineStr">
        <is>
          <t xml:space="preserve">  06 - 11 - 3</t>
        </is>
      </c>
      <c r="F968" s="34" t="n">
        <v>45919</v>
      </c>
      <c r="G968">
        <f>IF(MID(BD[[#This Row],[Suc - Tipo - Nro]],8,2)="11",LEFT(BD[[#This Row],[REGIMEN]], 1) &amp; LEFT(RIGHT(BD[[#This Row],[REGIMEN]], LEN(BD[[#This Row],[REGIMEN]]) - FIND(" ", BD[[#This Row],[REGIMEN]])), 1),"")</f>
        <v/>
      </c>
      <c r="H968">
        <f>IF(MID(BD[[#This Row],[Suc - Tipo - Nro]],8,2)="11",TRIM(RIGHT(SUBSTITUTE(BD[[#This Row],[Glosa / Proveedor]]," ",REPT(" ",LEN(BD[[#This Row],[Glosa / Proveedor]]))),LEN(BD[[#This Row],[Glosa / Proveedor]])*2)),"")</f>
        <v/>
      </c>
      <c r="I968" s="33" t="inlineStr">
        <is>
          <t>Generacion de Planilla Normal OBRERO ESTABLE</t>
        </is>
      </c>
      <c r="J968" s="35" t="n">
        <v>90</v>
      </c>
      <c r="K968" s="22">
        <f>IF('BD6'!J968=90,"AGUA",IF('BD6'!J968=91,"ALCANTARILLADO",IF('BD6'!J968=93,"ALCANTARILLADO",IF('BD6'!J968=95,"ADMIN",IF('BD6'!J968=96,"COMERCIAL","G_Finan")))))</f>
        <v/>
      </c>
      <c r="L968" s="49" t="n">
        <v>86.01000000000001</v>
      </c>
      <c r="M968" s="37" t="n"/>
      <c r="N968" s="51" t="n"/>
      <c r="O968" s="51" t="n"/>
    </row>
    <row r="969">
      <c r="A969" s="10">
        <f>IFERROR(VLOOKUP(BD[[#This Row],[BK]],DICT[[EEFF]:[Ppto]],2,FALSE),"No Encontrado")</f>
        <v/>
      </c>
      <c r="B969" s="54">
        <f>MID(BD[[#This Row],[SUC]],2,1)&amp;"-"&amp;BD[[#This Row],[CC]]&amp;"-"&amp;BD[[#This Row],[REGI_RES]]&amp;"-"&amp;MID(BD[[#This Row],[CTA]],1,9)</f>
        <v/>
      </c>
      <c r="C969" t="inlineStr">
        <is>
          <t>622100014 - BONIF. MOVILIDAD 2023 - LAUDO 2023 SITAPASAM</t>
        </is>
      </c>
      <c r="D969" s="54">
        <f>TRIM(MID('BD6'!E969,3,2))</f>
        <v/>
      </c>
      <c r="E969" s="33" t="inlineStr">
        <is>
          <t xml:space="preserve">  06 - 11 - 3</t>
        </is>
      </c>
      <c r="F969" s="34" t="n">
        <v>45919</v>
      </c>
      <c r="G969" s="54">
        <f>IF(MID(BD[[#This Row],[Suc - Tipo - Nro]],8,2)="11",LEFT(BD[[#This Row],[REGIMEN]], 1) &amp; LEFT(RIGHT(BD[[#This Row],[REGIMEN]], LEN(BD[[#This Row],[REGIMEN]]) - FIND(" ", BD[[#This Row],[REGIMEN]])), 1),"")</f>
        <v/>
      </c>
      <c r="H969" s="54">
        <f>IF(MID(BD[[#This Row],[Suc - Tipo - Nro]],8,2)="11",TRIM(RIGHT(SUBSTITUTE(BD[[#This Row],[Glosa / Proveedor]]," ",REPT(" ",LEN(BD[[#This Row],[Glosa / Proveedor]]))),LEN(BD[[#This Row],[Glosa / Proveedor]])*2)),"")</f>
        <v/>
      </c>
      <c r="I969" s="33" t="inlineStr">
        <is>
          <t>Generacion de Planilla Normal OBRERO ESTABLE</t>
        </is>
      </c>
      <c r="J969" s="35" t="n">
        <v>93</v>
      </c>
      <c r="K969" s="36">
        <f>IF('BD6'!J969=90,"AGUA",IF('BD6'!J969=91,"ALCANTARILLADO",IF('BD6'!J969=93,"ALCANTARILLADO",IF('BD6'!J969=95,"ADMIN",IF('BD6'!J969=96,"COMERCIAL","G_Finan")))))</f>
        <v/>
      </c>
      <c r="L969" s="40" t="n">
        <v>20.13</v>
      </c>
      <c r="M969" s="37" t="n"/>
      <c r="N969" s="51" t="n"/>
      <c r="O969" s="51" t="n"/>
    </row>
    <row r="970">
      <c r="A970" s="42">
        <f>IFERROR(VLOOKUP(BD[[#This Row],[BK]],DICT[[EEFF]:[Ppto]],2,FALSE),"No Encontrado")</f>
        <v/>
      </c>
      <c r="B970">
        <f>MID(BD[[#This Row],[SUC]],2,1)&amp;"-"&amp;BD[[#This Row],[CC]]&amp;"-"&amp;BD[[#This Row],[REGI_RES]]&amp;"-"&amp;MID(BD[[#This Row],[CTA]],1,9)</f>
        <v/>
      </c>
      <c r="C970" t="inlineStr">
        <is>
          <t>622100014 - BONIF. MOVILIDAD 2023 - LAUDO 2023 SITAPASAM</t>
        </is>
      </c>
      <c r="D970">
        <f>TRIM(MID('BD6'!E970,3,2))</f>
        <v/>
      </c>
      <c r="E970" s="33" t="inlineStr">
        <is>
          <t xml:space="preserve">  06 - 11 - 4</t>
        </is>
      </c>
      <c r="F970" s="32" t="n">
        <v>45919</v>
      </c>
      <c r="G970">
        <f>IF(MID(BD[[#This Row],[Suc - Tipo - Nro]],8,2)="11",LEFT(BD[[#This Row],[REGIMEN]], 1) &amp; LEFT(RIGHT(BD[[#This Row],[REGIMEN]], LEN(BD[[#This Row],[REGIMEN]]) - FIND(" ", BD[[#This Row],[REGIMEN]])), 1),"")</f>
        <v/>
      </c>
      <c r="H970">
        <f>IF(MID(BD[[#This Row],[Suc - Tipo - Nro]],8,2)="11",TRIM(RIGHT(SUBSTITUTE(BD[[#This Row],[Glosa / Proveedor]]," ",REPT(" ",LEN(BD[[#This Row],[Glosa / Proveedor]]))),LEN(BD[[#This Row],[Glosa / Proveedor]])*2)),"")</f>
        <v/>
      </c>
      <c r="I970" s="31" t="inlineStr">
        <is>
          <t>Generacion de Planilla Vacaciones OBRERO ESTABLE</t>
        </is>
      </c>
      <c r="J970" s="38" t="n">
        <v>90</v>
      </c>
      <c r="K970" s="22">
        <f>IF('BD6'!J970=90,"AGUA",IF('BD6'!J970=91,"ALCANTARILLADO",IF('BD6'!J970=93,"ALCANTARILLADO",IF('BD6'!J970=95,"ADMIN",IF('BD6'!J970=96,"COMERCIAL","G_Finan")))))</f>
        <v/>
      </c>
      <c r="L970" s="49" t="n">
        <v>20.13</v>
      </c>
      <c r="M970" s="37" t="n"/>
      <c r="N970" s="51" t="n"/>
      <c r="O970" s="51" t="n"/>
    </row>
    <row r="971">
      <c r="A971" s="10">
        <f>IFERROR(VLOOKUP(BD[[#This Row],[BK]],DICT[[EEFF]:[Ppto]],2,FALSE),"No Encontrado")</f>
        <v/>
      </c>
      <c r="B971" s="54">
        <f>MID(BD[[#This Row],[SUC]],2,1)&amp;"-"&amp;BD[[#This Row],[CC]]&amp;"-"&amp;BD[[#This Row],[REGI_RES]]&amp;"-"&amp;MID(BD[[#This Row],[CTA]],1,9)</f>
        <v/>
      </c>
      <c r="C971" t="inlineStr">
        <is>
          <t>622100014 - BONIF. MOVILIDAD 2023 - LAUDO 2023 SITAPASAM</t>
        </is>
      </c>
      <c r="D971" s="54">
        <f>TRIM(MID('BD6'!E971,3,2))</f>
        <v/>
      </c>
      <c r="E971" s="33" t="inlineStr">
        <is>
          <t xml:space="preserve">  08 - 11 - 2</t>
        </is>
      </c>
      <c r="F971" s="34" t="n">
        <v>45919</v>
      </c>
      <c r="G971" s="54">
        <f>IF(MID(BD[[#This Row],[Suc - Tipo - Nro]],8,2)="11",LEFT(BD[[#This Row],[REGIMEN]], 1) &amp; LEFT(RIGHT(BD[[#This Row],[REGIMEN]], LEN(BD[[#This Row],[REGIMEN]]) - FIND(" ", BD[[#This Row],[REGIMEN]])), 1),"")</f>
        <v/>
      </c>
      <c r="H971" s="54">
        <f>IF(MID(BD[[#This Row],[Suc - Tipo - Nro]],8,2)="11",TRIM(RIGHT(SUBSTITUTE(BD[[#This Row],[Glosa / Proveedor]]," ",REPT(" ",LEN(BD[[#This Row],[Glosa / Proveedor]]))),LEN(BD[[#This Row],[Glosa / Proveedor]])*2)),"")</f>
        <v/>
      </c>
      <c r="I971" s="33" t="inlineStr">
        <is>
          <t>Generacion de Planilla Normal OBRERO CONTRATADO</t>
        </is>
      </c>
      <c r="J971" s="35" t="n">
        <v>90</v>
      </c>
      <c r="K971" s="36">
        <f>IF('BD6'!J971=90,"AGUA",IF('BD6'!J971=91,"ALCANTARILLADO",IF('BD6'!J971=93,"ALCANTARILLADO",IF('BD6'!J971=95,"ADMIN",IF('BD6'!J971=96,"COMERCIAL","G_Finan")))))</f>
        <v/>
      </c>
      <c r="L971" s="40" t="n">
        <v>45.75</v>
      </c>
      <c r="M971" s="37" t="n"/>
      <c r="N971" s="51" t="n"/>
      <c r="O971" s="51" t="n"/>
    </row>
    <row r="972">
      <c r="A972" s="39">
        <f>IFERROR(VLOOKUP(BD[[#This Row],[BK]],DICT[[EEFF]:[Ppto]],2,FALSE),"No Encontrado")</f>
        <v/>
      </c>
      <c r="B972">
        <f>MID(BD[[#This Row],[SUC]],2,1)&amp;"-"&amp;BD[[#This Row],[CC]]&amp;"-"&amp;BD[[#This Row],[REGI_RES]]&amp;"-"&amp;MID(BD[[#This Row],[CTA]],1,9)</f>
        <v/>
      </c>
      <c r="C972" t="inlineStr">
        <is>
          <t>622100014 - BONIF. MOVILIDAD 2023 - LAUDO 2023 SITAPASAM</t>
        </is>
      </c>
      <c r="D972">
        <f>TRIM(MID('BD6'!E972,3,2))</f>
        <v/>
      </c>
      <c r="E972" s="33" t="inlineStr">
        <is>
          <t xml:space="preserve">  08 - 11 - 2</t>
        </is>
      </c>
      <c r="F972" s="34" t="n">
        <v>45919</v>
      </c>
      <c r="G972">
        <f>IF(MID(BD[[#This Row],[Suc - Tipo - Nro]],8,2)="11",LEFT(BD[[#This Row],[REGIMEN]], 1) &amp; LEFT(RIGHT(BD[[#This Row],[REGIMEN]], LEN(BD[[#This Row],[REGIMEN]]) - FIND(" ", BD[[#This Row],[REGIMEN]])), 1),"")</f>
        <v/>
      </c>
      <c r="H972">
        <f>IF(MID(BD[[#This Row],[Suc - Tipo - Nro]],8,2)="11",TRIM(RIGHT(SUBSTITUTE(BD[[#This Row],[Glosa / Proveedor]]," ",REPT(" ",LEN(BD[[#This Row],[Glosa / Proveedor]]))),LEN(BD[[#This Row],[Glosa / Proveedor]])*2)),"")</f>
        <v/>
      </c>
      <c r="I972" s="33" t="inlineStr">
        <is>
          <t>Generacion de Planilla Normal OBRERO CONTRATADO</t>
        </is>
      </c>
      <c r="J972" s="35" t="n">
        <v>90</v>
      </c>
      <c r="K972" s="22">
        <f>IF('BD6'!J972=90,"AGUA",IF('BD6'!J972=91,"ALCANTARILLADO",IF('BD6'!J972=93,"ALCANTARILLADO",IF('BD6'!J972=95,"ADMIN",IF('BD6'!J972=96,"COMERCIAL","G_Finan")))))</f>
        <v/>
      </c>
      <c r="L972" s="49" t="n">
        <v>45.75</v>
      </c>
      <c r="M972" s="37" t="n"/>
      <c r="N972" s="51" t="n"/>
      <c r="O972" s="51" t="n"/>
    </row>
    <row r="973">
      <c r="A973" s="39">
        <f>IFERROR(VLOOKUP(BD[[#This Row],[BK]],DICT[[EEFF]:[Ppto]],2,FALSE),"No Encontrado")</f>
        <v/>
      </c>
      <c r="B973">
        <f>MID(BD[[#This Row],[SUC]],2,1)&amp;"-"&amp;BD[[#This Row],[CC]]&amp;"-"&amp;BD[[#This Row],[REGI_RES]]&amp;"-"&amp;MID(BD[[#This Row],[CTA]],1,9)</f>
        <v/>
      </c>
      <c r="C973" t="inlineStr">
        <is>
          <t>622100014 - BONIF. MOVILIDAD 2023 - LAUDO 2023 SITAPASAM</t>
        </is>
      </c>
      <c r="D973">
        <f>TRIM(MID('BD6'!E973,3,2))</f>
        <v/>
      </c>
      <c r="E973" s="33" t="inlineStr">
        <is>
          <t xml:space="preserve">  08 - 11 - 3</t>
        </is>
      </c>
      <c r="F973" s="34" t="n">
        <v>45919</v>
      </c>
      <c r="G973">
        <f>IF(MID(BD[[#This Row],[Suc - Tipo - Nro]],8,2)="11",LEFT(BD[[#This Row],[REGIMEN]], 1) &amp; LEFT(RIGHT(BD[[#This Row],[REGIMEN]], LEN(BD[[#This Row],[REGIMEN]]) - FIND(" ", BD[[#This Row],[REGIMEN]])), 1),"")</f>
        <v/>
      </c>
      <c r="H973">
        <f>IF(MID(BD[[#This Row],[Suc - Tipo - Nro]],8,2)="11",TRIM(RIGHT(SUBSTITUTE(BD[[#This Row],[Glosa / Proveedor]]," ",REPT(" ",LEN(BD[[#This Row],[Glosa / Proveedor]]))),LEN(BD[[#This Row],[Glosa / Proveedor]])*2)),"")</f>
        <v/>
      </c>
      <c r="I973" s="33" t="inlineStr">
        <is>
          <t>Generacion de Planilla Normal OBRERO ESTABLE</t>
        </is>
      </c>
      <c r="J973" s="35" t="n">
        <v>90</v>
      </c>
      <c r="K973" s="22">
        <f>IF('BD6'!J973=90,"AGUA",IF('BD6'!J973=91,"ALCANTARILLADO",IF('BD6'!J973=93,"ALCANTARILLADO",IF('BD6'!J973=95,"ADMIN",IF('BD6'!J973=96,"COMERCIAL","G_Finan")))))</f>
        <v/>
      </c>
      <c r="L973" s="49" t="n">
        <v>73.2</v>
      </c>
      <c r="M973" s="37" t="n"/>
      <c r="N973" s="51" t="n"/>
      <c r="O973" s="51" t="n"/>
    </row>
    <row r="974">
      <c r="A974" s="10">
        <f>IFERROR(VLOOKUP(BD[[#This Row],[BK]],DICT[[EEFF]:[Ppto]],2,FALSE),"No Encontrado")</f>
        <v/>
      </c>
      <c r="B974" s="54">
        <f>MID(BD[[#This Row],[SUC]],2,1)&amp;"-"&amp;BD[[#This Row],[CC]]&amp;"-"&amp;BD[[#This Row],[REGI_RES]]&amp;"-"&amp;MID(BD[[#This Row],[CTA]],1,9)</f>
        <v/>
      </c>
      <c r="C974" t="inlineStr">
        <is>
          <t>622100014 - BONIF. MOVILIDAD 2023 - LAUDO 2023 SITAPASAM</t>
        </is>
      </c>
      <c r="D974" s="54">
        <f>TRIM(MID('BD6'!E974,3,2))</f>
        <v/>
      </c>
      <c r="E974" s="33" t="inlineStr">
        <is>
          <t xml:space="preserve">  08 - 11 - 3</t>
        </is>
      </c>
      <c r="F974" s="34" t="n">
        <v>45919</v>
      </c>
      <c r="G974" s="54">
        <f>IF(MID(BD[[#This Row],[Suc - Tipo - Nro]],8,2)="11",LEFT(BD[[#This Row],[REGIMEN]], 1) &amp; LEFT(RIGHT(BD[[#This Row],[REGIMEN]], LEN(BD[[#This Row],[REGIMEN]]) - FIND(" ", BD[[#This Row],[REGIMEN]])), 1),"")</f>
        <v/>
      </c>
      <c r="H974" s="54">
        <f>IF(MID(BD[[#This Row],[Suc - Tipo - Nro]],8,2)="11",TRIM(RIGHT(SUBSTITUTE(BD[[#This Row],[Glosa / Proveedor]]," ",REPT(" ",LEN(BD[[#This Row],[Glosa / Proveedor]]))),LEN(BD[[#This Row],[Glosa / Proveedor]])*2)),"")</f>
        <v/>
      </c>
      <c r="I974" s="33" t="inlineStr">
        <is>
          <t>Generacion de Planilla Normal OBRERO ESTABLE</t>
        </is>
      </c>
      <c r="J974" s="35" t="n">
        <v>90</v>
      </c>
      <c r="K974" s="36">
        <f>IF('BD6'!J974=90,"AGUA",IF('BD6'!J974=91,"ALCANTARILLADO",IF('BD6'!J974=93,"ALCANTARILLADO",IF('BD6'!J974=95,"ADMIN",IF('BD6'!J974=96,"COMERCIAL","G_Finan")))))</f>
        <v/>
      </c>
      <c r="L974" s="40" t="n">
        <v>78.69</v>
      </c>
      <c r="M974" s="37" t="n"/>
      <c r="N974" s="51" t="n"/>
      <c r="O974" s="51" t="n"/>
    </row>
    <row r="975">
      <c r="A975" s="10">
        <f>IFERROR(VLOOKUP(BD[[#This Row],[BK]],DICT[[EEFF]:[Ppto]],2,FALSE),"No Encontrado")</f>
        <v/>
      </c>
      <c r="B975" s="54">
        <f>MID(BD[[#This Row],[SUC]],2,1)&amp;"-"&amp;BD[[#This Row],[CC]]&amp;"-"&amp;BD[[#This Row],[REGI_RES]]&amp;"-"&amp;MID(BD[[#This Row],[CTA]],1,9)</f>
        <v/>
      </c>
      <c r="C975" t="inlineStr">
        <is>
          <t>622100014 - BONIF. MOVILIDAD 2023 - LAUDO 2023 SITAPASAM</t>
        </is>
      </c>
      <c r="D975" s="54">
        <f>TRIM(MID('BD6'!E975,3,2))</f>
        <v/>
      </c>
      <c r="E975" s="33" t="inlineStr">
        <is>
          <t xml:space="preserve">  08 - 11 - 4</t>
        </is>
      </c>
      <c r="F975" s="34" t="n">
        <v>45919</v>
      </c>
      <c r="G975" s="54">
        <f>IF(MID(BD[[#This Row],[Suc - Tipo - Nro]],8,2)="11",LEFT(BD[[#This Row],[REGIMEN]], 1) &amp; LEFT(RIGHT(BD[[#This Row],[REGIMEN]], LEN(BD[[#This Row],[REGIMEN]]) - FIND(" ", BD[[#This Row],[REGIMEN]])), 1),"")</f>
        <v/>
      </c>
      <c r="H975" s="54">
        <f>IF(MID(BD[[#This Row],[Suc - Tipo - Nro]],8,2)="11",TRIM(RIGHT(SUBSTITUTE(BD[[#This Row],[Glosa / Proveedor]]," ",REPT(" ",LEN(BD[[#This Row],[Glosa / Proveedor]]))),LEN(BD[[#This Row],[Glosa / Proveedor]])*2)),"")</f>
        <v/>
      </c>
      <c r="I975" s="33" t="inlineStr">
        <is>
          <t>Generacion de Planilla Vacaciones OBRERO ESTABLE</t>
        </is>
      </c>
      <c r="J975" s="35" t="n">
        <v>90</v>
      </c>
      <c r="K975" s="36">
        <f>IF('BD6'!J975=90,"AGUA",IF('BD6'!J975=91,"ALCANTARILLADO",IF('BD6'!J975=93,"ALCANTARILLADO",IF('BD6'!J975=95,"ADMIN",IF('BD6'!J975=96,"COMERCIAL","G_Finan")))))</f>
        <v/>
      </c>
      <c r="L975" s="40" t="n">
        <v>32.94</v>
      </c>
      <c r="M975" s="37" t="n"/>
      <c r="N975" s="51" t="n"/>
      <c r="O975" s="51" t="n"/>
    </row>
    <row r="976">
      <c r="A976" s="10">
        <f>IFERROR(VLOOKUP(BD[[#This Row],[BK]],DICT[[EEFF]:[Ppto]],2,FALSE),"No Encontrado")</f>
        <v/>
      </c>
      <c r="B976" s="54">
        <f>MID(BD[[#This Row],[SUC]],2,1)&amp;"-"&amp;BD[[#This Row],[CC]]&amp;"-"&amp;BD[[#This Row],[REGI_RES]]&amp;"-"&amp;MID(BD[[#This Row],[CTA]],1,9)</f>
        <v/>
      </c>
      <c r="C976" t="inlineStr">
        <is>
          <t>622100014 - BONIF. MOVILIDAD 2023 - LAUDO 2023 SITAPASAM</t>
        </is>
      </c>
      <c r="D976" s="54">
        <f>TRIM(MID('BD6'!E976,3,2))</f>
        <v/>
      </c>
      <c r="E976" s="33" t="inlineStr">
        <is>
          <t xml:space="preserve">  09 - 11 - 2</t>
        </is>
      </c>
      <c r="F976" s="34" t="n">
        <v>45919</v>
      </c>
      <c r="G976" s="54">
        <f>IF(MID(BD[[#This Row],[Suc - Tipo - Nro]],8,2)="11",LEFT(BD[[#This Row],[REGIMEN]], 1) &amp; LEFT(RIGHT(BD[[#This Row],[REGIMEN]], LEN(BD[[#This Row],[REGIMEN]]) - FIND(" ", BD[[#This Row],[REGIMEN]])), 1),"")</f>
        <v/>
      </c>
      <c r="H976" s="54">
        <f>IF(MID(BD[[#This Row],[Suc - Tipo - Nro]],8,2)="11",TRIM(RIGHT(SUBSTITUTE(BD[[#This Row],[Glosa / Proveedor]]," ",REPT(" ",LEN(BD[[#This Row],[Glosa / Proveedor]]))),LEN(BD[[#This Row],[Glosa / Proveedor]])*2)),"")</f>
        <v/>
      </c>
      <c r="I976" s="33" t="inlineStr">
        <is>
          <t>Generacion de Planilla Normal EMPLEADO ESTABLE</t>
        </is>
      </c>
      <c r="J976" s="35" t="n">
        <v>96</v>
      </c>
      <c r="K976" s="36">
        <f>IF('BD6'!J976=90,"AGUA",IF('BD6'!J976=91,"ALCANTARILLADO",IF('BD6'!J976=93,"ALCANTARILLADO",IF('BD6'!J976=95,"ADMIN",IF('BD6'!J976=96,"COMERCIAL","G_Finan")))))</f>
        <v/>
      </c>
      <c r="L976" s="40" t="n">
        <v>38.43</v>
      </c>
      <c r="M976" s="37" t="n"/>
      <c r="N976" s="51" t="n"/>
      <c r="O976" s="51" t="n"/>
    </row>
    <row r="977">
      <c r="A977" s="39">
        <f>IFERROR(VLOOKUP(BD[[#This Row],[BK]],DICT[[EEFF]:[Ppto]],2,FALSE),"No Encontrado")</f>
        <v/>
      </c>
      <c r="B977">
        <f>MID(BD[[#This Row],[SUC]],2,1)&amp;"-"&amp;BD[[#This Row],[CC]]&amp;"-"&amp;BD[[#This Row],[REGI_RES]]&amp;"-"&amp;MID(BD[[#This Row],[CTA]],1,9)</f>
        <v/>
      </c>
      <c r="C977" t="inlineStr">
        <is>
          <t>622100014 - BONIF. MOVILIDAD 2023 - LAUDO 2023 SITAPASAM</t>
        </is>
      </c>
      <c r="D977">
        <f>TRIM(MID('BD6'!E977,3,2))</f>
        <v/>
      </c>
      <c r="E977" s="33" t="inlineStr">
        <is>
          <t xml:space="preserve">  09 - 11 - 3</t>
        </is>
      </c>
      <c r="F977" s="34" t="n">
        <v>45919</v>
      </c>
      <c r="G977">
        <f>IF(MID(BD[[#This Row],[Suc - Tipo - Nro]],8,2)="11",LEFT(BD[[#This Row],[REGIMEN]], 1) &amp; LEFT(RIGHT(BD[[#This Row],[REGIMEN]], LEN(BD[[#This Row],[REGIMEN]]) - FIND(" ", BD[[#This Row],[REGIMEN]])), 1),"")</f>
        <v/>
      </c>
      <c r="H977">
        <f>IF(MID(BD[[#This Row],[Suc - Tipo - Nro]],8,2)="11",TRIM(RIGHT(SUBSTITUTE(BD[[#This Row],[Glosa / Proveedor]]," ",REPT(" ",LEN(BD[[#This Row],[Glosa / Proveedor]]))),LEN(BD[[#This Row],[Glosa / Proveedor]])*2)),"")</f>
        <v/>
      </c>
      <c r="I977" s="33" t="inlineStr">
        <is>
          <t>Generacion de Planilla Normal OBRERO ESTABLE</t>
        </is>
      </c>
      <c r="J977" s="35" t="n">
        <v>90</v>
      </c>
      <c r="K977" s="22">
        <f>IF('BD6'!J977=90,"AGUA",IF('BD6'!J977=91,"ALCANTARILLADO",IF('BD6'!J977=93,"ALCANTARILLADO",IF('BD6'!J977=95,"ADMIN",IF('BD6'!J977=96,"COMERCIAL","G_Finan")))))</f>
        <v/>
      </c>
      <c r="L977" s="49" t="n">
        <v>86.01000000000001</v>
      </c>
      <c r="M977" s="37" t="n"/>
      <c r="N977" s="51" t="n"/>
      <c r="O977" s="51" t="n"/>
    </row>
    <row r="978">
      <c r="A978" s="39">
        <f>IFERROR(VLOOKUP(BD[[#This Row],[BK]],DICT[[EEFF]:[Ppto]],2,FALSE),"No Encontrado")</f>
        <v/>
      </c>
      <c r="B978">
        <f>MID(BD[[#This Row],[SUC]],2,1)&amp;"-"&amp;BD[[#This Row],[CC]]&amp;"-"&amp;BD[[#This Row],[REGI_RES]]&amp;"-"&amp;MID(BD[[#This Row],[CTA]],1,9)</f>
        <v/>
      </c>
      <c r="C978" t="inlineStr">
        <is>
          <t>622100014 - BONIF. MOVILIDAD 2023 - LAUDO 2023 SITAPASAM</t>
        </is>
      </c>
      <c r="D978">
        <f>TRIM(MID('BD6'!E978,3,2))</f>
        <v/>
      </c>
      <c r="E978" s="33" t="inlineStr">
        <is>
          <t xml:space="preserve">  09 - 11 - 3</t>
        </is>
      </c>
      <c r="F978" s="34" t="n">
        <v>45919</v>
      </c>
      <c r="G978">
        <f>IF(MID(BD[[#This Row],[Suc - Tipo - Nro]],8,2)="11",LEFT(BD[[#This Row],[REGIMEN]], 1) &amp; LEFT(RIGHT(BD[[#This Row],[REGIMEN]], LEN(BD[[#This Row],[REGIMEN]]) - FIND(" ", BD[[#This Row],[REGIMEN]])), 1),"")</f>
        <v/>
      </c>
      <c r="H978">
        <f>IF(MID(BD[[#This Row],[Suc - Tipo - Nro]],8,2)="11",TRIM(RIGHT(SUBSTITUTE(BD[[#This Row],[Glosa / Proveedor]]," ",REPT(" ",LEN(BD[[#This Row],[Glosa / Proveedor]]))),LEN(BD[[#This Row],[Glosa / Proveedor]])*2)),"")</f>
        <v/>
      </c>
      <c r="I978" s="33" t="inlineStr">
        <is>
          <t>Generacion de Planilla Normal OBRERO ESTABLE</t>
        </is>
      </c>
      <c r="J978" s="35" t="n">
        <v>90</v>
      </c>
      <c r="K978" s="22">
        <f>IF('BD6'!J978=90,"AGUA",IF('BD6'!J978=91,"ALCANTARILLADO",IF('BD6'!J978=93,"ALCANTARILLADO",IF('BD6'!J978=95,"ADMIN",IF('BD6'!J978=96,"COMERCIAL","G_Finan")))))</f>
        <v/>
      </c>
      <c r="L978" s="49" t="n">
        <v>71.37</v>
      </c>
      <c r="M978" s="37" t="n"/>
      <c r="N978" s="51" t="n"/>
      <c r="O978" s="51" t="n"/>
    </row>
    <row r="979">
      <c r="A979" s="10">
        <f>IFERROR(VLOOKUP(BD[[#This Row],[BK]],DICT[[EEFF]:[Ppto]],2,FALSE),"No Encontrado")</f>
        <v/>
      </c>
      <c r="B979" s="54">
        <f>MID(BD[[#This Row],[SUC]],2,1)&amp;"-"&amp;BD[[#This Row],[CC]]&amp;"-"&amp;BD[[#This Row],[REGI_RES]]&amp;"-"&amp;MID(BD[[#This Row],[CTA]],1,9)</f>
        <v/>
      </c>
      <c r="C979" t="inlineStr">
        <is>
          <t>622100014 - BONIF. MOVILIDAD 2023 - LAUDO 2023 SITAPASAM</t>
        </is>
      </c>
      <c r="D979" s="54">
        <f>TRIM(MID('BD6'!E979,3,2))</f>
        <v/>
      </c>
      <c r="E979" s="33" t="inlineStr">
        <is>
          <t xml:space="preserve">  09 - 11 - 3</t>
        </is>
      </c>
      <c r="F979" s="34" t="n">
        <v>45919</v>
      </c>
      <c r="G979" s="54">
        <f>IF(MID(BD[[#This Row],[Suc - Tipo - Nro]],8,2)="11",LEFT(BD[[#This Row],[REGIMEN]], 1) &amp; LEFT(RIGHT(BD[[#This Row],[REGIMEN]], LEN(BD[[#This Row],[REGIMEN]]) - FIND(" ", BD[[#This Row],[REGIMEN]])), 1),"")</f>
        <v/>
      </c>
      <c r="H979" s="54">
        <f>IF(MID(BD[[#This Row],[Suc - Tipo - Nro]],8,2)="11",TRIM(RIGHT(SUBSTITUTE(BD[[#This Row],[Glosa / Proveedor]]," ",REPT(" ",LEN(BD[[#This Row],[Glosa / Proveedor]]))),LEN(BD[[#This Row],[Glosa / Proveedor]])*2)),"")</f>
        <v/>
      </c>
      <c r="I979" s="33" t="inlineStr">
        <is>
          <t>Generacion de Planilla Normal OBRERO ESTABLE</t>
        </is>
      </c>
      <c r="J979" s="35" t="n">
        <v>91</v>
      </c>
      <c r="K979" s="36">
        <f>IF('BD6'!J979=90,"AGUA",IF('BD6'!J979=91,"ALCANTARILLADO",IF('BD6'!J979=93,"ALCANTARILLADO",IF('BD6'!J979=95,"ADMIN",IF('BD6'!J979=96,"COMERCIAL","G_Finan")))))</f>
        <v/>
      </c>
      <c r="L979" s="40" t="n">
        <v>91.5</v>
      </c>
      <c r="M979" s="37" t="n"/>
      <c r="N979" s="51" t="n"/>
      <c r="O979" s="51" t="n"/>
    </row>
    <row r="980">
      <c r="A980">
        <f>IFERROR(VLOOKUP(BD[[#This Row],[BK]],DICT[[EEFF]:[Ppto]],2,FALSE),"No Encontrado")</f>
        <v/>
      </c>
      <c r="B980">
        <f>MID(BD[[#This Row],[SUC]],2,1)&amp;"-"&amp;BD[[#This Row],[CC]]&amp;"-"&amp;BD[[#This Row],[REGI_RES]]&amp;"-"&amp;MID(BD[[#This Row],[CTA]],1,9)</f>
        <v/>
      </c>
      <c r="C980" t="inlineStr">
        <is>
          <t>622100014 - BONIF. MOVILIDAD 2023 - LAUDO 2023 SITAPASAM</t>
        </is>
      </c>
      <c r="D980">
        <f>TRIM(MID('BD6'!E980,3,2))</f>
        <v/>
      </c>
      <c r="E980" s="33" t="inlineStr">
        <is>
          <t xml:space="preserve">  09 - 11 - 3</t>
        </is>
      </c>
      <c r="F980" s="32" t="n">
        <v>45919</v>
      </c>
      <c r="G980">
        <f>IF(MID(BD[[#This Row],[Suc - Tipo - Nro]],8,2)="11",LEFT(BD[[#This Row],[REGIMEN]], 1) &amp; LEFT(RIGHT(BD[[#This Row],[REGIMEN]], LEN(BD[[#This Row],[REGIMEN]]) - FIND(" ", BD[[#This Row],[REGIMEN]])), 1),"")</f>
        <v/>
      </c>
      <c r="H980">
        <f>IF(MID(BD[[#This Row],[Suc - Tipo - Nro]],8,2)="11",TRIM(RIGHT(SUBSTITUTE(BD[[#This Row],[Glosa / Proveedor]]," ",REPT(" ",LEN(BD[[#This Row],[Glosa / Proveedor]]))),LEN(BD[[#This Row],[Glosa / Proveedor]])*2)),"")</f>
        <v/>
      </c>
      <c r="I980" s="31" t="inlineStr">
        <is>
          <t>Generacion de Planilla Normal OBRERO ESTABLE</t>
        </is>
      </c>
      <c r="J980" s="38" t="n">
        <v>90</v>
      </c>
      <c r="K980" s="22">
        <f>IF('BD6'!J980=90,"AGUA",IF('BD6'!J980=91,"ALCANTARILLADO",IF('BD6'!J980=93,"ALCANTARILLADO",IF('BD6'!J980=95,"ADMIN",IF('BD6'!J980=96,"COMERCIAL","G_Finan")))))</f>
        <v/>
      </c>
      <c r="L980" s="49" t="n">
        <v>45.75</v>
      </c>
      <c r="M980" s="37" t="n"/>
      <c r="N980" s="51" t="n"/>
      <c r="O980" s="51" t="n"/>
    </row>
    <row r="981">
      <c r="A981" s="10">
        <f>IFERROR(VLOOKUP(BD[[#This Row],[BK]],DICT[[EEFF]:[Ppto]],2,FALSE),"No Encontrado")</f>
        <v/>
      </c>
      <c r="B981" s="54">
        <f>MID(BD[[#This Row],[SUC]],2,1)&amp;"-"&amp;BD[[#This Row],[CC]]&amp;"-"&amp;BD[[#This Row],[REGI_RES]]&amp;"-"&amp;MID(BD[[#This Row],[CTA]],1,9)</f>
        <v/>
      </c>
      <c r="C981" t="inlineStr">
        <is>
          <t>622100014 - BONIF. MOVILIDAD 2023 - LAUDO 2023 SITAPASAM</t>
        </is>
      </c>
      <c r="D981" s="54">
        <f>TRIM(MID('BD6'!E981,3,2))</f>
        <v/>
      </c>
      <c r="E981" s="33" t="inlineStr">
        <is>
          <t xml:space="preserve">  09 - 11 - 3</t>
        </is>
      </c>
      <c r="F981" s="34" t="n">
        <v>45919</v>
      </c>
      <c r="G981" s="54">
        <f>IF(MID(BD[[#This Row],[Suc - Tipo - Nro]],8,2)="11",LEFT(BD[[#This Row],[REGIMEN]], 1) &amp; LEFT(RIGHT(BD[[#This Row],[REGIMEN]], LEN(BD[[#This Row],[REGIMEN]]) - FIND(" ", BD[[#This Row],[REGIMEN]])), 1),"")</f>
        <v/>
      </c>
      <c r="H981" s="54">
        <f>IF(MID(BD[[#This Row],[Suc - Tipo - Nro]],8,2)="11",TRIM(RIGHT(SUBSTITUTE(BD[[#This Row],[Glosa / Proveedor]]," ",REPT(" ",LEN(BD[[#This Row],[Glosa / Proveedor]]))),LEN(BD[[#This Row],[Glosa / Proveedor]])*2)),"")</f>
        <v/>
      </c>
      <c r="I981" s="33" t="inlineStr">
        <is>
          <t>Generacion de Planilla Normal OBRERO ESTABLE</t>
        </is>
      </c>
      <c r="J981" s="35" t="n">
        <v>90</v>
      </c>
      <c r="K981" s="36">
        <f>IF('BD6'!J981=90,"AGUA",IF('BD6'!J981=91,"ALCANTARILLADO",IF('BD6'!J981=93,"ALCANTARILLADO",IF('BD6'!J981=95,"ADMIN",IF('BD6'!J981=96,"COMERCIAL","G_Finan")))))</f>
        <v/>
      </c>
      <c r="L981" s="40" t="n">
        <v>45.75</v>
      </c>
      <c r="M981" s="37" t="n"/>
      <c r="N981" s="51" t="n"/>
      <c r="O981" s="51" t="n"/>
    </row>
    <row r="982">
      <c r="A982" s="42">
        <f>IFERROR(VLOOKUP(BD[[#This Row],[BK]],DICT[[EEFF]:[Ppto]],2,FALSE),"No Encontrado")</f>
        <v/>
      </c>
      <c r="B982">
        <f>MID(BD[[#This Row],[SUC]],2,1)&amp;"-"&amp;BD[[#This Row],[CC]]&amp;"-"&amp;BD[[#This Row],[REGI_RES]]&amp;"-"&amp;MID(BD[[#This Row],[CTA]],1,9)</f>
        <v/>
      </c>
      <c r="C982" t="inlineStr">
        <is>
          <t>622100014 - BONIF. MOVILIDAD 2023 - LAUDO 2023 SITAPASAM</t>
        </is>
      </c>
      <c r="D982">
        <f>TRIM(MID('BD6'!E982,3,2))</f>
        <v/>
      </c>
      <c r="E982" s="33" t="inlineStr">
        <is>
          <t xml:space="preserve">  09 - 11 - 4</t>
        </is>
      </c>
      <c r="F982" s="32" t="n">
        <v>45919</v>
      </c>
      <c r="G982">
        <f>IF(MID(BD[[#This Row],[Suc - Tipo - Nro]],8,2)="11",LEFT(BD[[#This Row],[REGIMEN]], 1) &amp; LEFT(RIGHT(BD[[#This Row],[REGIMEN]], LEN(BD[[#This Row],[REGIMEN]]) - FIND(" ", BD[[#This Row],[REGIMEN]])), 1),"")</f>
        <v/>
      </c>
      <c r="H982">
        <f>IF(MID(BD[[#This Row],[Suc - Tipo - Nro]],8,2)="11",TRIM(RIGHT(SUBSTITUTE(BD[[#This Row],[Glosa / Proveedor]]," ",REPT(" ",LEN(BD[[#This Row],[Glosa / Proveedor]]))),LEN(BD[[#This Row],[Glosa / Proveedor]])*2)),"")</f>
        <v/>
      </c>
      <c r="I982" s="31" t="inlineStr">
        <is>
          <t>Generacion de Planilla Vacaciones OBRERO ESTABLE</t>
        </is>
      </c>
      <c r="J982" s="38" t="n">
        <v>91</v>
      </c>
      <c r="K982" s="22">
        <f>IF('BD6'!J982=90,"AGUA",IF('BD6'!J982=91,"ALCANTARILLADO",IF('BD6'!J982=93,"ALCANTARILLADO",IF('BD6'!J982=95,"ADMIN",IF('BD6'!J982=96,"COMERCIAL","G_Finan")))))</f>
        <v/>
      </c>
      <c r="L982" s="49" t="n">
        <v>21.96</v>
      </c>
      <c r="M982" s="37" t="n"/>
      <c r="N982" s="51" t="n"/>
      <c r="O982" s="51" t="n"/>
    </row>
    <row r="983">
      <c r="A983" s="42">
        <f>IFERROR(VLOOKUP(BD[[#This Row],[BK]],DICT[[EEFF]:[Ppto]],2,FALSE),"No Encontrado")</f>
        <v/>
      </c>
      <c r="B983">
        <f>MID(BD[[#This Row],[SUC]],2,1)&amp;"-"&amp;BD[[#This Row],[CC]]&amp;"-"&amp;BD[[#This Row],[REGI_RES]]&amp;"-"&amp;MID(BD[[#This Row],[CTA]],1,9)</f>
        <v/>
      </c>
      <c r="C983" t="inlineStr">
        <is>
          <t>622100015 - ASIG. MOVILIDAD 2023 - LAUDO 2023 SIPTESAM</t>
        </is>
      </c>
      <c r="D983">
        <f>TRIM(MID('BD6'!E983,3,2))</f>
        <v/>
      </c>
      <c r="E983" s="33" t="inlineStr">
        <is>
          <t xml:space="preserve">  01 - 11 - 1</t>
        </is>
      </c>
      <c r="F983" s="32" t="n">
        <v>45919</v>
      </c>
      <c r="G983">
        <f>IF(MID(BD[[#This Row],[Suc - Tipo - Nro]],8,2)="11",LEFT(BD[[#This Row],[REGIMEN]], 1) &amp; LEFT(RIGHT(BD[[#This Row],[REGIMEN]], LEN(BD[[#This Row],[REGIMEN]]) - FIND(" ", BD[[#This Row],[REGIMEN]])), 1),"")</f>
        <v/>
      </c>
      <c r="H983">
        <f>IF(MID(BD[[#This Row],[Suc - Tipo - Nro]],8,2)="11",TRIM(RIGHT(SUBSTITUTE(BD[[#This Row],[Glosa / Proveedor]]," ",REPT(" ",LEN(BD[[#This Row],[Glosa / Proveedor]]))),LEN(BD[[#This Row],[Glosa / Proveedor]])*2)),"")</f>
        <v/>
      </c>
      <c r="I983" s="31" t="inlineStr">
        <is>
          <t>Generacion de Planilla Normal EMPLEADO ESTABLE</t>
        </is>
      </c>
      <c r="J983" s="38" t="n">
        <v>96</v>
      </c>
      <c r="K983" s="22">
        <f>IF('BD6'!J983=90,"AGUA",IF('BD6'!J983=91,"ALCANTARILLADO",IF('BD6'!J983=93,"ALCANTARILLADO",IF('BD6'!J983=95,"ADMIN",IF('BD6'!J983=96,"COMERCIAL","G_Finan")))))</f>
        <v/>
      </c>
      <c r="L983" s="49" t="n">
        <v>20</v>
      </c>
      <c r="M983" s="37" t="n"/>
      <c r="N983" s="51" t="n"/>
      <c r="O983" s="51" t="n"/>
    </row>
    <row r="984">
      <c r="A984" s="42">
        <f>IFERROR(VLOOKUP(BD[[#This Row],[BK]],DICT[[EEFF]:[Ppto]],2,FALSE),"No Encontrado")</f>
        <v/>
      </c>
      <c r="B984">
        <f>MID(BD[[#This Row],[SUC]],2,1)&amp;"-"&amp;BD[[#This Row],[CC]]&amp;"-"&amp;BD[[#This Row],[REGI_RES]]&amp;"-"&amp;MID(BD[[#This Row],[CTA]],1,9)</f>
        <v/>
      </c>
      <c r="C984" t="inlineStr">
        <is>
          <t>622100015 - ASIG. MOVILIDAD 2023 - LAUDO 2023 SIPTESAM</t>
        </is>
      </c>
      <c r="D984">
        <f>TRIM(MID('BD6'!E984,3,2))</f>
        <v/>
      </c>
      <c r="E984" s="33" t="inlineStr">
        <is>
          <t xml:space="preserve">  01 - 11 - 1</t>
        </is>
      </c>
      <c r="F984" s="32" t="n">
        <v>45919</v>
      </c>
      <c r="G984">
        <f>IF(MID(BD[[#This Row],[Suc - Tipo - Nro]],8,2)="11",LEFT(BD[[#This Row],[REGIMEN]], 1) &amp; LEFT(RIGHT(BD[[#This Row],[REGIMEN]], LEN(BD[[#This Row],[REGIMEN]]) - FIND(" ", BD[[#This Row],[REGIMEN]])), 1),"")</f>
        <v/>
      </c>
      <c r="H984">
        <f>IF(MID(BD[[#This Row],[Suc - Tipo - Nro]],8,2)="11",TRIM(RIGHT(SUBSTITUTE(BD[[#This Row],[Glosa / Proveedor]]," ",REPT(" ",LEN(BD[[#This Row],[Glosa / Proveedor]]))),LEN(BD[[#This Row],[Glosa / Proveedor]])*2)),"")</f>
        <v/>
      </c>
      <c r="I984" s="31" t="inlineStr">
        <is>
          <t>Generacion de Planilla Normal EMPLEADO ESTABLE</t>
        </is>
      </c>
      <c r="J984" s="38" t="n">
        <v>95</v>
      </c>
      <c r="K984" s="22">
        <f>IF('BD6'!J984=90,"AGUA",IF('BD6'!J984=91,"ALCANTARILLADO",IF('BD6'!J984=93,"ALCANTARILLADO",IF('BD6'!J984=95,"ADMIN",IF('BD6'!J984=96,"COMERCIAL","G_Finan")))))</f>
        <v/>
      </c>
      <c r="L984" s="49" t="n">
        <v>18</v>
      </c>
      <c r="M984" s="37" t="n"/>
      <c r="N984" s="51" t="n"/>
      <c r="O984" s="51" t="n"/>
    </row>
    <row r="985">
      <c r="A985" s="10">
        <f>IFERROR(VLOOKUP(BD[[#This Row],[BK]],DICT[[EEFF]:[Ppto]],2,FALSE),"No Encontrado")</f>
        <v/>
      </c>
      <c r="B985" s="54">
        <f>MID(BD[[#This Row],[SUC]],2,1)&amp;"-"&amp;BD[[#This Row],[CC]]&amp;"-"&amp;BD[[#This Row],[REGI_RES]]&amp;"-"&amp;MID(BD[[#This Row],[CTA]],1,9)</f>
        <v/>
      </c>
      <c r="C985" t="inlineStr">
        <is>
          <t>622100015 - ASIG. MOVILIDAD 2023 - LAUDO 2023 SIPTESAM</t>
        </is>
      </c>
      <c r="D985" s="54">
        <f>TRIM(MID('BD6'!E985,3,2))</f>
        <v/>
      </c>
      <c r="E985" s="33" t="inlineStr">
        <is>
          <t xml:space="preserve">  01 - 11 - 1</t>
        </is>
      </c>
      <c r="F985" s="34" t="n">
        <v>45919</v>
      </c>
      <c r="G985" s="54">
        <f>IF(MID(BD[[#This Row],[Suc - Tipo - Nro]],8,2)="11",LEFT(BD[[#This Row],[REGIMEN]], 1) &amp; LEFT(RIGHT(BD[[#This Row],[REGIMEN]], LEN(BD[[#This Row],[REGIMEN]]) - FIND(" ", BD[[#This Row],[REGIMEN]])), 1),"")</f>
        <v/>
      </c>
      <c r="H985" s="54">
        <f>IF(MID(BD[[#This Row],[Suc - Tipo - Nro]],8,2)="11",TRIM(RIGHT(SUBSTITUTE(BD[[#This Row],[Glosa / Proveedor]]," ",REPT(" ",LEN(BD[[#This Row],[Glosa / Proveedor]]))),LEN(BD[[#This Row],[Glosa / Proveedor]])*2)),"")</f>
        <v/>
      </c>
      <c r="I985" s="33" t="inlineStr">
        <is>
          <t>Generacion de Planilla Normal EMPLEADO ESTABLE</t>
        </is>
      </c>
      <c r="J985" s="35" t="n">
        <v>90</v>
      </c>
      <c r="K985" s="36">
        <f>IF('BD6'!J985=90,"AGUA",IF('BD6'!J985=91,"ALCANTARILLADO",IF('BD6'!J985=93,"ALCANTARILLADO",IF('BD6'!J985=95,"ADMIN",IF('BD6'!J985=96,"COMERCIAL","G_Finan")))))</f>
        <v/>
      </c>
      <c r="L985" s="40" t="n">
        <v>20</v>
      </c>
      <c r="M985" s="37" t="n"/>
      <c r="N985" s="51" t="n"/>
      <c r="O985" s="51" t="n"/>
    </row>
    <row r="986">
      <c r="A986" s="42">
        <f>IFERROR(VLOOKUP(BD[[#This Row],[BK]],DICT[[EEFF]:[Ppto]],2,FALSE),"No Encontrado")</f>
        <v/>
      </c>
      <c r="B986">
        <f>MID(BD[[#This Row],[SUC]],2,1)&amp;"-"&amp;BD[[#This Row],[CC]]&amp;"-"&amp;BD[[#This Row],[REGI_RES]]&amp;"-"&amp;MID(BD[[#This Row],[CTA]],1,9)</f>
        <v/>
      </c>
      <c r="C986" t="inlineStr">
        <is>
          <t>622100015 - ASIG. MOVILIDAD 2023 - LAUDO 2023 SIPTESAM</t>
        </is>
      </c>
      <c r="D986">
        <f>TRIM(MID('BD6'!E986,3,2))</f>
        <v/>
      </c>
      <c r="E986" s="33" t="inlineStr">
        <is>
          <t xml:space="preserve">  01 - 11 - 1</t>
        </is>
      </c>
      <c r="F986" s="32" t="n">
        <v>45919</v>
      </c>
      <c r="G986">
        <f>IF(MID(BD[[#This Row],[Suc - Tipo - Nro]],8,2)="11",LEFT(BD[[#This Row],[REGIMEN]], 1) &amp; LEFT(RIGHT(BD[[#This Row],[REGIMEN]], LEN(BD[[#This Row],[REGIMEN]]) - FIND(" ", BD[[#This Row],[REGIMEN]])), 1),"")</f>
        <v/>
      </c>
      <c r="H986">
        <f>IF(MID(BD[[#This Row],[Suc - Tipo - Nro]],8,2)="11",TRIM(RIGHT(SUBSTITUTE(BD[[#This Row],[Glosa / Proveedor]]," ",REPT(" ",LEN(BD[[#This Row],[Glosa / Proveedor]]))),LEN(BD[[#This Row],[Glosa / Proveedor]])*2)),"")</f>
        <v/>
      </c>
      <c r="I986" s="31" t="inlineStr">
        <is>
          <t>Generacion de Planilla Normal EMPLEADO ESTABLE</t>
        </is>
      </c>
      <c r="J986" s="38" t="n">
        <v>96</v>
      </c>
      <c r="K986" s="22">
        <f>IF('BD6'!J986=90,"AGUA",IF('BD6'!J986=91,"ALCANTARILLADO",IF('BD6'!J986=93,"ALCANTARILLADO",IF('BD6'!J986=95,"ADMIN",IF('BD6'!J986=96,"COMERCIAL","G_Finan")))))</f>
        <v/>
      </c>
      <c r="L986" s="49" t="n">
        <v>20</v>
      </c>
      <c r="M986" s="37" t="n"/>
      <c r="N986" s="51" t="n"/>
      <c r="O986" s="51" t="n"/>
    </row>
    <row r="987">
      <c r="A987" s="42">
        <f>IFERROR(VLOOKUP(BD[[#This Row],[BK]],DICT[[EEFF]:[Ppto]],2,FALSE),"No Encontrado")</f>
        <v/>
      </c>
      <c r="B987">
        <f>MID(BD[[#This Row],[SUC]],2,1)&amp;"-"&amp;BD[[#This Row],[CC]]&amp;"-"&amp;BD[[#This Row],[REGI_RES]]&amp;"-"&amp;MID(BD[[#This Row],[CTA]],1,9)</f>
        <v/>
      </c>
      <c r="C987" t="inlineStr">
        <is>
          <t>622100015 - ASIG. MOVILIDAD 2023 - LAUDO 2023 SIPTESAM</t>
        </is>
      </c>
      <c r="D987">
        <f>TRIM(MID('BD6'!E987,3,2))</f>
        <v/>
      </c>
      <c r="E987" s="33" t="inlineStr">
        <is>
          <t xml:space="preserve">  01 - 11 - 1</t>
        </is>
      </c>
      <c r="F987" s="32" t="n">
        <v>45919</v>
      </c>
      <c r="G987">
        <f>IF(MID(BD[[#This Row],[Suc - Tipo - Nro]],8,2)="11",LEFT(BD[[#This Row],[REGIMEN]], 1) &amp; LEFT(RIGHT(BD[[#This Row],[REGIMEN]], LEN(BD[[#This Row],[REGIMEN]]) - FIND(" ", BD[[#This Row],[REGIMEN]])), 1),"")</f>
        <v/>
      </c>
      <c r="H987">
        <f>IF(MID(BD[[#This Row],[Suc - Tipo - Nro]],8,2)="11",TRIM(RIGHT(SUBSTITUTE(BD[[#This Row],[Glosa / Proveedor]]," ",REPT(" ",LEN(BD[[#This Row],[Glosa / Proveedor]]))),LEN(BD[[#This Row],[Glosa / Proveedor]])*2)),"")</f>
        <v/>
      </c>
      <c r="I987" s="31" t="inlineStr">
        <is>
          <t>Generacion de Planilla Normal EMPLEADO ESTABLE</t>
        </is>
      </c>
      <c r="J987" s="38" t="n">
        <v>96</v>
      </c>
      <c r="K987" s="22">
        <f>IF('BD6'!J987=90,"AGUA",IF('BD6'!J987=91,"ALCANTARILLADO",IF('BD6'!J987=93,"ALCANTARILLADO",IF('BD6'!J987=95,"ADMIN",IF('BD6'!J987=96,"COMERCIAL","G_Finan")))))</f>
        <v/>
      </c>
      <c r="L987" s="49" t="n">
        <v>40</v>
      </c>
      <c r="M987" s="37" t="n"/>
      <c r="N987" s="51" t="n"/>
      <c r="O987" s="51" t="n"/>
    </row>
    <row r="988">
      <c r="A988" s="10">
        <f>IFERROR(VLOOKUP(BD[[#This Row],[BK]],DICT[[EEFF]:[Ppto]],2,FALSE),"No Encontrado")</f>
        <v/>
      </c>
      <c r="B988" s="54">
        <f>MID(BD[[#This Row],[SUC]],2,1)&amp;"-"&amp;BD[[#This Row],[CC]]&amp;"-"&amp;BD[[#This Row],[REGI_RES]]&amp;"-"&amp;MID(BD[[#This Row],[CTA]],1,9)</f>
        <v/>
      </c>
      <c r="C988" t="inlineStr">
        <is>
          <t>622100015 - ASIG. MOVILIDAD 2023 - LAUDO 2023 SIPTESAM</t>
        </is>
      </c>
      <c r="D988" s="54">
        <f>TRIM(MID('BD6'!E988,3,2))</f>
        <v/>
      </c>
      <c r="E988" s="33" t="inlineStr">
        <is>
          <t xml:space="preserve">  01 - 11 - 1</t>
        </is>
      </c>
      <c r="F988" s="34" t="n">
        <v>45919</v>
      </c>
      <c r="G988" s="54">
        <f>IF(MID(BD[[#This Row],[Suc - Tipo - Nro]],8,2)="11",LEFT(BD[[#This Row],[REGIMEN]], 1) &amp; LEFT(RIGHT(BD[[#This Row],[REGIMEN]], LEN(BD[[#This Row],[REGIMEN]]) - FIND(" ", BD[[#This Row],[REGIMEN]])), 1),"")</f>
        <v/>
      </c>
      <c r="H988" s="54">
        <f>IF(MID(BD[[#This Row],[Suc - Tipo - Nro]],8,2)="11",TRIM(RIGHT(SUBSTITUTE(BD[[#This Row],[Glosa / Proveedor]]," ",REPT(" ",LEN(BD[[#This Row],[Glosa / Proveedor]]))),LEN(BD[[#This Row],[Glosa / Proveedor]])*2)),"")</f>
        <v/>
      </c>
      <c r="I988" s="33" t="inlineStr">
        <is>
          <t>Generacion de Planilla Normal EMPLEADO ESTABLE</t>
        </is>
      </c>
      <c r="J988" s="35" t="n">
        <v>95</v>
      </c>
      <c r="K988" s="36">
        <f>IF('BD6'!J988=90,"AGUA",IF('BD6'!J988=91,"ALCANTARILLADO",IF('BD6'!J988=93,"ALCANTARILLADO",IF('BD6'!J988=95,"ADMIN",IF('BD6'!J988=96,"COMERCIAL","G_Finan")))))</f>
        <v/>
      </c>
      <c r="L988" s="40" t="n">
        <v>20</v>
      </c>
      <c r="M988" s="37" t="n"/>
      <c r="N988" s="51" t="n"/>
      <c r="O988" s="51" t="n"/>
    </row>
    <row r="989">
      <c r="A989" s="39">
        <f>IFERROR(VLOOKUP(BD[[#This Row],[BK]],DICT[[EEFF]:[Ppto]],2,FALSE),"No Encontrado")</f>
        <v/>
      </c>
      <c r="B989">
        <f>MID(BD[[#This Row],[SUC]],2,1)&amp;"-"&amp;BD[[#This Row],[CC]]&amp;"-"&amp;BD[[#This Row],[REGI_RES]]&amp;"-"&amp;MID(BD[[#This Row],[CTA]],1,9)</f>
        <v/>
      </c>
      <c r="C989" t="inlineStr">
        <is>
          <t>622100015 - ASIG. MOVILIDAD 2023 - LAUDO 2023 SIPTESAM</t>
        </is>
      </c>
      <c r="D989">
        <f>TRIM(MID('BD6'!E989,3,2))</f>
        <v/>
      </c>
      <c r="E989" s="33" t="inlineStr">
        <is>
          <t xml:space="preserve">  01 - 11 - 1</t>
        </is>
      </c>
      <c r="F989" s="34" t="n">
        <v>45919</v>
      </c>
      <c r="G989">
        <f>IF(MID(BD[[#This Row],[Suc - Tipo - Nro]],8,2)="11",LEFT(BD[[#This Row],[REGIMEN]], 1) &amp; LEFT(RIGHT(BD[[#This Row],[REGIMEN]], LEN(BD[[#This Row],[REGIMEN]]) - FIND(" ", BD[[#This Row],[REGIMEN]])), 1),"")</f>
        <v/>
      </c>
      <c r="H989">
        <f>IF(MID(BD[[#This Row],[Suc - Tipo - Nro]],8,2)="11",TRIM(RIGHT(SUBSTITUTE(BD[[#This Row],[Glosa / Proveedor]]," ",REPT(" ",LEN(BD[[#This Row],[Glosa / Proveedor]]))),LEN(BD[[#This Row],[Glosa / Proveedor]])*2)),"")</f>
        <v/>
      </c>
      <c r="I989" s="33" t="inlineStr">
        <is>
          <t>Generacion de Planilla Normal EMPLEADO ESTABLE</t>
        </is>
      </c>
      <c r="J989" s="35" t="n">
        <v>95</v>
      </c>
      <c r="K989" s="22">
        <f>IF('BD6'!J989=90,"AGUA",IF('BD6'!J989=91,"ALCANTARILLADO",IF('BD6'!J989=93,"ALCANTARILLADO",IF('BD6'!J989=95,"ADMIN",IF('BD6'!J989=96,"COMERCIAL","G_Finan")))))</f>
        <v/>
      </c>
      <c r="L989" s="49" t="n">
        <v>20</v>
      </c>
      <c r="M989" s="37" t="n"/>
      <c r="N989" s="51" t="n"/>
      <c r="O989" s="51" t="n"/>
    </row>
    <row r="990">
      <c r="A990" s="42">
        <f>IFERROR(VLOOKUP(BD[[#This Row],[BK]],DICT[[EEFF]:[Ppto]],2,FALSE),"No Encontrado")</f>
        <v/>
      </c>
      <c r="B990">
        <f>MID(BD[[#This Row],[SUC]],2,1)&amp;"-"&amp;BD[[#This Row],[CC]]&amp;"-"&amp;BD[[#This Row],[REGI_RES]]&amp;"-"&amp;MID(BD[[#This Row],[CTA]],1,9)</f>
        <v/>
      </c>
      <c r="C990" t="inlineStr">
        <is>
          <t>622100015 - ASIG. MOVILIDAD 2023 - LAUDO 2023 SIPTESAM</t>
        </is>
      </c>
      <c r="D990">
        <f>TRIM(MID('BD6'!E990,3,2))</f>
        <v/>
      </c>
      <c r="E990" s="33" t="inlineStr">
        <is>
          <t xml:space="preserve">  01 - 11 - 1</t>
        </is>
      </c>
      <c r="F990" s="32" t="n">
        <v>45919</v>
      </c>
      <c r="G990">
        <f>IF(MID(BD[[#This Row],[Suc - Tipo - Nro]],8,2)="11",LEFT(BD[[#This Row],[REGIMEN]], 1) &amp; LEFT(RIGHT(BD[[#This Row],[REGIMEN]], LEN(BD[[#This Row],[REGIMEN]]) - FIND(" ", BD[[#This Row],[REGIMEN]])), 1),"")</f>
        <v/>
      </c>
      <c r="H990">
        <f>IF(MID(BD[[#This Row],[Suc - Tipo - Nro]],8,2)="11",TRIM(RIGHT(SUBSTITUTE(BD[[#This Row],[Glosa / Proveedor]]," ",REPT(" ",LEN(BD[[#This Row],[Glosa / Proveedor]]))),LEN(BD[[#This Row],[Glosa / Proveedor]])*2)),"")</f>
        <v/>
      </c>
      <c r="I990" s="31" t="inlineStr">
        <is>
          <t>Generacion de Planilla Normal EMPLEADO ESTABLE</t>
        </is>
      </c>
      <c r="J990" s="38" t="n">
        <v>95</v>
      </c>
      <c r="K990" s="22">
        <f>IF('BD6'!J990=90,"AGUA",IF('BD6'!J990=91,"ALCANTARILLADO",IF('BD6'!J990=93,"ALCANTARILLADO",IF('BD6'!J990=95,"ADMIN",IF('BD6'!J990=96,"COMERCIAL","G_Finan")))))</f>
        <v/>
      </c>
      <c r="L990" s="49" t="n">
        <v>58</v>
      </c>
      <c r="M990" s="37" t="n"/>
      <c r="N990" s="51" t="n"/>
      <c r="O990" s="51" t="n"/>
    </row>
    <row r="991">
      <c r="A991" s="39">
        <f>IFERROR(VLOOKUP(BD[[#This Row],[BK]],DICT[[EEFF]:[Ppto]],2,FALSE),"No Encontrado")</f>
        <v/>
      </c>
      <c r="B991">
        <f>MID(BD[[#This Row],[SUC]],2,1)&amp;"-"&amp;BD[[#This Row],[CC]]&amp;"-"&amp;BD[[#This Row],[REGI_RES]]&amp;"-"&amp;MID(BD[[#This Row],[CTA]],1,9)</f>
        <v/>
      </c>
      <c r="C991" t="inlineStr">
        <is>
          <t>622100015 - ASIG. MOVILIDAD 2023 - LAUDO 2023 SIPTESAM</t>
        </is>
      </c>
      <c r="D991">
        <f>TRIM(MID('BD6'!E991,3,2))</f>
        <v/>
      </c>
      <c r="E991" s="33" t="inlineStr">
        <is>
          <t xml:space="preserve">  01 - 11 - 1</t>
        </is>
      </c>
      <c r="F991" s="34" t="n">
        <v>45919</v>
      </c>
      <c r="G991">
        <f>IF(MID(BD[[#This Row],[Suc - Tipo - Nro]],8,2)="11",LEFT(BD[[#This Row],[REGIMEN]], 1) &amp; LEFT(RIGHT(BD[[#This Row],[REGIMEN]], LEN(BD[[#This Row],[REGIMEN]]) - FIND(" ", BD[[#This Row],[REGIMEN]])), 1),"")</f>
        <v/>
      </c>
      <c r="H991">
        <f>IF(MID(BD[[#This Row],[Suc - Tipo - Nro]],8,2)="11",TRIM(RIGHT(SUBSTITUTE(BD[[#This Row],[Glosa / Proveedor]]," ",REPT(" ",LEN(BD[[#This Row],[Glosa / Proveedor]]))),LEN(BD[[#This Row],[Glosa / Proveedor]])*2)),"")</f>
        <v/>
      </c>
      <c r="I991" s="33" t="inlineStr">
        <is>
          <t>Generacion de Planilla Normal EMPLEADO ESTABLE</t>
        </is>
      </c>
      <c r="J991" s="35" t="n">
        <v>95</v>
      </c>
      <c r="K991" s="22">
        <f>IF('BD6'!J991=90,"AGUA",IF('BD6'!J991=91,"ALCANTARILLADO",IF('BD6'!J991=93,"ALCANTARILLADO",IF('BD6'!J991=95,"ADMIN",IF('BD6'!J991=96,"COMERCIAL","G_Finan")))))</f>
        <v/>
      </c>
      <c r="L991" s="49" t="n">
        <v>20</v>
      </c>
      <c r="M991" s="37" t="n"/>
      <c r="N991" s="51" t="n"/>
      <c r="O991" s="51" t="n"/>
    </row>
    <row r="992">
      <c r="A992" s="10">
        <f>IFERROR(VLOOKUP(BD[[#This Row],[BK]],DICT[[EEFF]:[Ppto]],2,FALSE),"No Encontrado")</f>
        <v/>
      </c>
      <c r="B992" s="54">
        <f>MID(BD[[#This Row],[SUC]],2,1)&amp;"-"&amp;BD[[#This Row],[CC]]&amp;"-"&amp;BD[[#This Row],[REGI_RES]]&amp;"-"&amp;MID(BD[[#This Row],[CTA]],1,9)</f>
        <v/>
      </c>
      <c r="C992" t="inlineStr">
        <is>
          <t>622100015 - ASIG. MOVILIDAD 2023 - LAUDO 2023 SIPTESAM</t>
        </is>
      </c>
      <c r="D992" s="54">
        <f>TRIM(MID('BD6'!E992,3,2))</f>
        <v/>
      </c>
      <c r="E992" s="33" t="inlineStr">
        <is>
          <t xml:space="preserve">  01 - 11 - 1</t>
        </is>
      </c>
      <c r="F992" s="34" t="n">
        <v>45919</v>
      </c>
      <c r="G992" s="54">
        <f>IF(MID(BD[[#This Row],[Suc - Tipo - Nro]],8,2)="11",LEFT(BD[[#This Row],[REGIMEN]], 1) &amp; LEFT(RIGHT(BD[[#This Row],[REGIMEN]], LEN(BD[[#This Row],[REGIMEN]]) - FIND(" ", BD[[#This Row],[REGIMEN]])), 1),"")</f>
        <v/>
      </c>
      <c r="H992" s="54">
        <f>IF(MID(BD[[#This Row],[Suc - Tipo - Nro]],8,2)="11",TRIM(RIGHT(SUBSTITUTE(BD[[#This Row],[Glosa / Proveedor]]," ",REPT(" ",LEN(BD[[#This Row],[Glosa / Proveedor]]))),LEN(BD[[#This Row],[Glosa / Proveedor]])*2)),"")</f>
        <v/>
      </c>
      <c r="I992" s="33" t="inlineStr">
        <is>
          <t>Generacion de Planilla Normal EMPLEADO ESTABLE</t>
        </is>
      </c>
      <c r="J992" s="35" t="n">
        <v>95</v>
      </c>
      <c r="K992" s="36">
        <f>IF('BD6'!J992=90,"AGUA",IF('BD6'!J992=91,"ALCANTARILLADO",IF('BD6'!J992=93,"ALCANTARILLADO",IF('BD6'!J992=95,"ADMIN",IF('BD6'!J992=96,"COMERCIAL","G_Finan")))))</f>
        <v/>
      </c>
      <c r="L992" s="40" t="n">
        <v>21</v>
      </c>
      <c r="M992" s="37" t="n"/>
      <c r="N992" s="51" t="n"/>
      <c r="O992" s="51" t="n"/>
    </row>
    <row r="993">
      <c r="A993" s="42">
        <f>IFERROR(VLOOKUP(BD[[#This Row],[BK]],DICT[[EEFF]:[Ppto]],2,FALSE),"No Encontrado")</f>
        <v/>
      </c>
      <c r="B993">
        <f>MID(BD[[#This Row],[SUC]],2,1)&amp;"-"&amp;BD[[#This Row],[CC]]&amp;"-"&amp;BD[[#This Row],[REGI_RES]]&amp;"-"&amp;MID(BD[[#This Row],[CTA]],1,9)</f>
        <v/>
      </c>
      <c r="C993" t="inlineStr">
        <is>
          <t>622100015 - ASIG. MOVILIDAD 2023 - LAUDO 2023 SIPTESAM</t>
        </is>
      </c>
      <c r="D993">
        <f>TRIM(MID('BD6'!E993,3,2))</f>
        <v/>
      </c>
      <c r="E993" s="33" t="inlineStr">
        <is>
          <t xml:space="preserve">  01 - 11 - 1</t>
        </is>
      </c>
      <c r="F993" s="32" t="n">
        <v>45919</v>
      </c>
      <c r="G993">
        <f>IF(MID(BD[[#This Row],[Suc - Tipo - Nro]],8,2)="11",LEFT(BD[[#This Row],[REGIMEN]], 1) &amp; LEFT(RIGHT(BD[[#This Row],[REGIMEN]], LEN(BD[[#This Row],[REGIMEN]]) - FIND(" ", BD[[#This Row],[REGIMEN]])), 1),"")</f>
        <v/>
      </c>
      <c r="H993">
        <f>IF(MID(BD[[#This Row],[Suc - Tipo - Nro]],8,2)="11",TRIM(RIGHT(SUBSTITUTE(BD[[#This Row],[Glosa / Proveedor]]," ",REPT(" ",LEN(BD[[#This Row],[Glosa / Proveedor]]))),LEN(BD[[#This Row],[Glosa / Proveedor]])*2)),"")</f>
        <v/>
      </c>
      <c r="I993" s="31" t="inlineStr">
        <is>
          <t>Generacion de Planilla Normal EMPLEADO ESTABLE</t>
        </is>
      </c>
      <c r="J993" s="38" t="n">
        <v>95</v>
      </c>
      <c r="K993" s="22">
        <f>IF('BD6'!J993=90,"AGUA",IF('BD6'!J993=91,"ALCANTARILLADO",IF('BD6'!J993=93,"ALCANTARILLADO",IF('BD6'!J993=95,"ADMIN",IF('BD6'!J993=96,"COMERCIAL","G_Finan")))))</f>
        <v/>
      </c>
      <c r="L993" s="49" t="n">
        <v>9</v>
      </c>
      <c r="M993" s="37" t="n"/>
      <c r="N993" s="51" t="n"/>
      <c r="O993" s="51" t="n"/>
    </row>
    <row r="994">
      <c r="A994" s="10">
        <f>IFERROR(VLOOKUP(BD[[#This Row],[BK]],DICT[[EEFF]:[Ppto]],2,FALSE),"No Encontrado")</f>
        <v/>
      </c>
      <c r="B994" s="54">
        <f>MID(BD[[#This Row],[SUC]],2,1)&amp;"-"&amp;BD[[#This Row],[CC]]&amp;"-"&amp;BD[[#This Row],[REGI_RES]]&amp;"-"&amp;MID(BD[[#This Row],[CTA]],1,9)</f>
        <v/>
      </c>
      <c r="C994" t="inlineStr">
        <is>
          <t>622100015 - ASIG. MOVILIDAD 2023 - LAUDO 2023 SIPTESAM</t>
        </is>
      </c>
      <c r="D994" s="54">
        <f>TRIM(MID('BD6'!E994,3,2))</f>
        <v/>
      </c>
      <c r="E994" s="33" t="inlineStr">
        <is>
          <t xml:space="preserve">  01 - 11 - 1</t>
        </is>
      </c>
      <c r="F994" s="34" t="n">
        <v>45919</v>
      </c>
      <c r="G994" s="54">
        <f>IF(MID(BD[[#This Row],[Suc - Tipo - Nro]],8,2)="11",LEFT(BD[[#This Row],[REGIMEN]], 1) &amp; LEFT(RIGHT(BD[[#This Row],[REGIMEN]], LEN(BD[[#This Row],[REGIMEN]]) - FIND(" ", BD[[#This Row],[REGIMEN]])), 1),"")</f>
        <v/>
      </c>
      <c r="H994" s="54">
        <f>IF(MID(BD[[#This Row],[Suc - Tipo - Nro]],8,2)="11",TRIM(RIGHT(SUBSTITUTE(BD[[#This Row],[Glosa / Proveedor]]," ",REPT(" ",LEN(BD[[#This Row],[Glosa / Proveedor]]))),LEN(BD[[#This Row],[Glosa / Proveedor]])*2)),"")</f>
        <v/>
      </c>
      <c r="I994" s="33" t="inlineStr">
        <is>
          <t>Generacion de Planilla Normal EMPLEADO ESTABLE</t>
        </is>
      </c>
      <c r="J994" s="35" t="n">
        <v>95</v>
      </c>
      <c r="K994" s="36">
        <f>IF('BD6'!J994=90,"AGUA",IF('BD6'!J994=91,"ALCANTARILLADO",IF('BD6'!J994=93,"ALCANTARILLADO",IF('BD6'!J994=95,"ADMIN",IF('BD6'!J994=96,"COMERCIAL","G_Finan")))))</f>
        <v/>
      </c>
      <c r="L994" s="40" t="n">
        <v>14</v>
      </c>
      <c r="M994" s="37" t="n"/>
      <c r="N994" s="51" t="n"/>
      <c r="O994" s="51" t="n"/>
    </row>
    <row r="995">
      <c r="A995" s="42">
        <f>IFERROR(VLOOKUP(BD[[#This Row],[BK]],DICT[[EEFF]:[Ppto]],2,FALSE),"No Encontrado")</f>
        <v/>
      </c>
      <c r="B995">
        <f>MID(BD[[#This Row],[SUC]],2,1)&amp;"-"&amp;BD[[#This Row],[CC]]&amp;"-"&amp;BD[[#This Row],[REGI_RES]]&amp;"-"&amp;MID(BD[[#This Row],[CTA]],1,9)</f>
        <v/>
      </c>
      <c r="C995" t="inlineStr">
        <is>
          <t>622100015 - ASIG. MOVILIDAD 2023 - LAUDO 2023 SIPTESAM</t>
        </is>
      </c>
      <c r="D995">
        <f>TRIM(MID('BD6'!E995,3,2))</f>
        <v/>
      </c>
      <c r="E995" s="33" t="inlineStr">
        <is>
          <t xml:space="preserve">  01 - 11 - 2</t>
        </is>
      </c>
      <c r="F995" s="32" t="n">
        <v>45919</v>
      </c>
      <c r="G995">
        <f>IF(MID(BD[[#This Row],[Suc - Tipo - Nro]],8,2)="11",LEFT(BD[[#This Row],[REGIMEN]], 1) &amp; LEFT(RIGHT(BD[[#This Row],[REGIMEN]], LEN(BD[[#This Row],[REGIMEN]]) - FIND(" ", BD[[#This Row],[REGIMEN]])), 1),"")</f>
        <v/>
      </c>
      <c r="H995">
        <f>IF(MID(BD[[#This Row],[Suc - Tipo - Nro]],8,2)="11",TRIM(RIGHT(SUBSTITUTE(BD[[#This Row],[Glosa / Proveedor]]," ",REPT(" ",LEN(BD[[#This Row],[Glosa / Proveedor]]))),LEN(BD[[#This Row],[Glosa / Proveedor]])*2)),"")</f>
        <v/>
      </c>
      <c r="I995" s="31" t="inlineStr">
        <is>
          <t>Generacion de Planilla Normal EMPLEADO CONTRATADO</t>
        </is>
      </c>
      <c r="J995" s="38" t="n">
        <v>95</v>
      </c>
      <c r="K995" s="22">
        <f>IF('BD6'!J995=90,"AGUA",IF('BD6'!J995=91,"ALCANTARILLADO",IF('BD6'!J995=93,"ALCANTARILLADO",IF('BD6'!J995=95,"ADMIN",IF('BD6'!J995=96,"COMERCIAL","G_Finan")))))</f>
        <v/>
      </c>
      <c r="L995" s="49" t="n">
        <v>20</v>
      </c>
      <c r="M995" s="37" t="n"/>
      <c r="N995" s="51" t="n"/>
      <c r="O995" s="51" t="n"/>
    </row>
    <row r="996">
      <c r="A996" s="39">
        <f>IFERROR(VLOOKUP(BD[[#This Row],[BK]],DICT[[EEFF]:[Ppto]],2,FALSE),"No Encontrado")</f>
        <v/>
      </c>
      <c r="B996">
        <f>MID(BD[[#This Row],[SUC]],2,1)&amp;"-"&amp;BD[[#This Row],[CC]]&amp;"-"&amp;BD[[#This Row],[REGI_RES]]&amp;"-"&amp;MID(BD[[#This Row],[CTA]],1,9)</f>
        <v/>
      </c>
      <c r="C996" t="inlineStr">
        <is>
          <t>622100015 - ASIG. MOVILIDAD 2023 - LAUDO 2023 SIPTESAM</t>
        </is>
      </c>
      <c r="D996">
        <f>TRIM(MID('BD6'!E996,3,2))</f>
        <v/>
      </c>
      <c r="E996" s="33" t="inlineStr">
        <is>
          <t xml:space="preserve">  01 - 11 - 2</t>
        </is>
      </c>
      <c r="F996" s="34" t="n">
        <v>45919</v>
      </c>
      <c r="G996">
        <f>IF(MID(BD[[#This Row],[Suc - Tipo - Nro]],8,2)="11",LEFT(BD[[#This Row],[REGIMEN]], 1) &amp; LEFT(RIGHT(BD[[#This Row],[REGIMEN]], LEN(BD[[#This Row],[REGIMEN]]) - FIND(" ", BD[[#This Row],[REGIMEN]])), 1),"")</f>
        <v/>
      </c>
      <c r="H996">
        <f>IF(MID(BD[[#This Row],[Suc - Tipo - Nro]],8,2)="11",TRIM(RIGHT(SUBSTITUTE(BD[[#This Row],[Glosa / Proveedor]]," ",REPT(" ",LEN(BD[[#This Row],[Glosa / Proveedor]]))),LEN(BD[[#This Row],[Glosa / Proveedor]])*2)),"")</f>
        <v/>
      </c>
      <c r="I996" s="33" t="inlineStr">
        <is>
          <t>Generacion de Planilla Normal EMPLEADO CONTRATADO</t>
        </is>
      </c>
      <c r="J996" s="35" t="n">
        <v>95</v>
      </c>
      <c r="K996" s="22">
        <f>IF('BD6'!J996=90,"AGUA",IF('BD6'!J996=91,"ALCANTARILLADO",IF('BD6'!J996=93,"ALCANTARILLADO",IF('BD6'!J996=95,"ADMIN",IF('BD6'!J996=96,"COMERCIAL","G_Finan")))))</f>
        <v/>
      </c>
      <c r="L996" s="49" t="n">
        <v>26</v>
      </c>
      <c r="M996" s="37" t="n"/>
      <c r="N996" s="51" t="n"/>
      <c r="O996" s="51" t="n"/>
    </row>
    <row r="997">
      <c r="A997" s="39">
        <f>IFERROR(VLOOKUP(BD[[#This Row],[BK]],DICT[[EEFF]:[Ppto]],2,FALSE),"No Encontrado")</f>
        <v/>
      </c>
      <c r="B997">
        <f>MID(BD[[#This Row],[SUC]],2,1)&amp;"-"&amp;BD[[#This Row],[CC]]&amp;"-"&amp;BD[[#This Row],[REGI_RES]]&amp;"-"&amp;MID(BD[[#This Row],[CTA]],1,9)</f>
        <v/>
      </c>
      <c r="C997" t="inlineStr">
        <is>
          <t>622100015 - ASIG. MOVILIDAD 2023 - LAUDO 2023 SIPTESAM</t>
        </is>
      </c>
      <c r="D997">
        <f>TRIM(MID('BD6'!E997,3,2))</f>
        <v/>
      </c>
      <c r="E997" s="33" t="inlineStr">
        <is>
          <t xml:space="preserve">  01 - 11 - 2</t>
        </is>
      </c>
      <c r="F997" s="34" t="n">
        <v>45919</v>
      </c>
      <c r="G997">
        <f>IF(MID(BD[[#This Row],[Suc - Tipo - Nro]],8,2)="11",LEFT(BD[[#This Row],[REGIMEN]], 1) &amp; LEFT(RIGHT(BD[[#This Row],[REGIMEN]], LEN(BD[[#This Row],[REGIMEN]]) - FIND(" ", BD[[#This Row],[REGIMEN]])), 1),"")</f>
        <v/>
      </c>
      <c r="H997">
        <f>IF(MID(BD[[#This Row],[Suc - Tipo - Nro]],8,2)="11",TRIM(RIGHT(SUBSTITUTE(BD[[#This Row],[Glosa / Proveedor]]," ",REPT(" ",LEN(BD[[#This Row],[Glosa / Proveedor]]))),LEN(BD[[#This Row],[Glosa / Proveedor]])*2)),"")</f>
        <v/>
      </c>
      <c r="I997" s="33" t="inlineStr">
        <is>
          <t>Generacion de Planilla Normal EMPLEADO CONTRATADO</t>
        </is>
      </c>
      <c r="J997" s="35" t="n">
        <v>95</v>
      </c>
      <c r="K997" s="22">
        <f>IF('BD6'!J997=90,"AGUA",IF('BD6'!J997=91,"ALCANTARILLADO",IF('BD6'!J997=93,"ALCANTARILLADO",IF('BD6'!J997=95,"ADMIN",IF('BD6'!J997=96,"COMERCIAL","G_Finan")))))</f>
        <v/>
      </c>
      <c r="L997" s="49" t="n">
        <v>20</v>
      </c>
      <c r="M997" s="37" t="n"/>
      <c r="N997" s="51" t="n"/>
      <c r="O997" s="51" t="n"/>
    </row>
    <row r="998">
      <c r="A998" s="10">
        <f>IFERROR(VLOOKUP(BD[[#This Row],[BK]],DICT[[EEFF]:[Ppto]],2,FALSE),"No Encontrado")</f>
        <v/>
      </c>
      <c r="B998" s="54">
        <f>MID(BD[[#This Row],[SUC]],2,1)&amp;"-"&amp;BD[[#This Row],[CC]]&amp;"-"&amp;BD[[#This Row],[REGI_RES]]&amp;"-"&amp;MID(BD[[#This Row],[CTA]],1,9)</f>
        <v/>
      </c>
      <c r="C998" t="inlineStr">
        <is>
          <t>622100015 - ASIG. MOVILIDAD 2023 - LAUDO 2023 SIPTESAM</t>
        </is>
      </c>
      <c r="D998" s="54">
        <f>TRIM(MID('BD6'!E998,3,2))</f>
        <v/>
      </c>
      <c r="E998" s="33" t="inlineStr">
        <is>
          <t xml:space="preserve">  01 - 11 - 2</t>
        </is>
      </c>
      <c r="F998" s="34" t="n">
        <v>45919</v>
      </c>
      <c r="G998" s="54">
        <f>IF(MID(BD[[#This Row],[Suc - Tipo - Nro]],8,2)="11",LEFT(BD[[#This Row],[REGIMEN]], 1) &amp; LEFT(RIGHT(BD[[#This Row],[REGIMEN]], LEN(BD[[#This Row],[REGIMEN]]) - FIND(" ", BD[[#This Row],[REGIMEN]])), 1),"")</f>
        <v/>
      </c>
      <c r="H998" s="54">
        <f>IF(MID(BD[[#This Row],[Suc - Tipo - Nro]],8,2)="11",TRIM(RIGHT(SUBSTITUTE(BD[[#This Row],[Glosa / Proveedor]]," ",REPT(" ",LEN(BD[[#This Row],[Glosa / Proveedor]]))),LEN(BD[[#This Row],[Glosa / Proveedor]])*2)),"")</f>
        <v/>
      </c>
      <c r="I998" s="33" t="inlineStr">
        <is>
          <t>Generacion de Planilla Normal EMPLEADO CONTRATADO</t>
        </is>
      </c>
      <c r="J998" s="35" t="n">
        <v>90</v>
      </c>
      <c r="K998" s="36">
        <f>IF('BD6'!J998=90,"AGUA",IF('BD6'!J998=91,"ALCANTARILLADO",IF('BD6'!J998=93,"ALCANTARILLADO",IF('BD6'!J998=95,"ADMIN",IF('BD6'!J998=96,"COMERCIAL","G_Finan")))))</f>
        <v/>
      </c>
      <c r="L998" s="40" t="n">
        <v>19</v>
      </c>
      <c r="M998" s="37" t="n"/>
      <c r="N998" s="51" t="n"/>
      <c r="O998" s="51" t="n"/>
    </row>
    <row r="999">
      <c r="A999" s="10">
        <f>IFERROR(VLOOKUP(BD[[#This Row],[BK]],DICT[[EEFF]:[Ppto]],2,FALSE),"No Encontrado")</f>
        <v/>
      </c>
      <c r="B999" s="54">
        <f>MID(BD[[#This Row],[SUC]],2,1)&amp;"-"&amp;BD[[#This Row],[CC]]&amp;"-"&amp;BD[[#This Row],[REGI_RES]]&amp;"-"&amp;MID(BD[[#This Row],[CTA]],1,9)</f>
        <v/>
      </c>
      <c r="C999" t="inlineStr">
        <is>
          <t>622100015 - ASIG. MOVILIDAD 2023 - LAUDO 2023 SIPTESAM</t>
        </is>
      </c>
      <c r="D999" s="54">
        <f>TRIM(MID('BD6'!E999,3,2))</f>
        <v/>
      </c>
      <c r="E999" s="33" t="inlineStr">
        <is>
          <t xml:space="preserve">  01 - 11 - 3</t>
        </is>
      </c>
      <c r="F999" s="34" t="n">
        <v>45919</v>
      </c>
      <c r="G999" s="54">
        <f>IF(MID(BD[[#This Row],[Suc - Tipo - Nro]],8,2)="11",LEFT(BD[[#This Row],[REGIMEN]], 1) &amp; LEFT(RIGHT(BD[[#This Row],[REGIMEN]], LEN(BD[[#This Row],[REGIMEN]]) - FIND(" ", BD[[#This Row],[REGIMEN]])), 1),"")</f>
        <v/>
      </c>
      <c r="H999" s="54">
        <f>IF(MID(BD[[#This Row],[Suc - Tipo - Nro]],8,2)="11",TRIM(RIGHT(SUBSTITUTE(BD[[#This Row],[Glosa / Proveedor]]," ",REPT(" ",LEN(BD[[#This Row],[Glosa / Proveedor]]))),LEN(BD[[#This Row],[Glosa / Proveedor]])*2)),"")</f>
        <v/>
      </c>
      <c r="I999" s="33" t="inlineStr">
        <is>
          <t>Generacion de Planilla Normal OBRERO CONTRATADO</t>
        </is>
      </c>
      <c r="J999" s="35" t="n">
        <v>96</v>
      </c>
      <c r="K999" s="36">
        <f>IF('BD6'!J999=90,"AGUA",IF('BD6'!J999=91,"ALCANTARILLADO",IF('BD6'!J999=93,"ALCANTARILLADO",IF('BD6'!J999=95,"ADMIN",IF('BD6'!J999=96,"COMERCIAL","G_Finan")))))</f>
        <v/>
      </c>
      <c r="L999" s="40" t="n">
        <v>37</v>
      </c>
      <c r="M999" s="37" t="n"/>
      <c r="N999" s="51" t="n"/>
      <c r="O999" s="51" t="n"/>
    </row>
    <row r="1000">
      <c r="A1000" s="10">
        <f>IFERROR(VLOOKUP(BD[[#This Row],[BK]],DICT[[EEFF]:[Ppto]],2,FALSE),"No Encontrado")</f>
        <v/>
      </c>
      <c r="B1000" s="54">
        <f>MID(BD[[#This Row],[SUC]],2,1)&amp;"-"&amp;BD[[#This Row],[CC]]&amp;"-"&amp;BD[[#This Row],[REGI_RES]]&amp;"-"&amp;MID(BD[[#This Row],[CTA]],1,9)</f>
        <v/>
      </c>
      <c r="C1000" t="inlineStr">
        <is>
          <t>622100015 - ASIG. MOVILIDAD 2023 - LAUDO 2023 SIPTESAM</t>
        </is>
      </c>
      <c r="D1000" s="54">
        <f>TRIM(MID('BD6'!E1000,3,2))</f>
        <v/>
      </c>
      <c r="E1000" s="33" t="inlineStr">
        <is>
          <t xml:space="preserve">  01 - 11 - 3</t>
        </is>
      </c>
      <c r="F1000" s="34" t="n">
        <v>45919</v>
      </c>
      <c r="G1000" s="54">
        <f>IF(MID(BD[[#This Row],[Suc - Tipo - Nro]],8,2)="11",LEFT(BD[[#This Row],[REGIMEN]], 1) &amp; LEFT(RIGHT(BD[[#This Row],[REGIMEN]], LEN(BD[[#This Row],[REGIMEN]]) - FIND(" ", BD[[#This Row],[REGIMEN]])), 1),"")</f>
        <v/>
      </c>
      <c r="H1000" s="54">
        <f>IF(MID(BD[[#This Row],[Suc - Tipo - Nro]],8,2)="11",TRIM(RIGHT(SUBSTITUTE(BD[[#This Row],[Glosa / Proveedor]]," ",REPT(" ",LEN(BD[[#This Row],[Glosa / Proveedor]]))),LEN(BD[[#This Row],[Glosa / Proveedor]])*2)),"")</f>
        <v/>
      </c>
      <c r="I1000" s="33" t="inlineStr">
        <is>
          <t>Generacion de Planilla Normal OBRERO CONTRATADO</t>
        </is>
      </c>
      <c r="J1000" s="35" t="n">
        <v>96</v>
      </c>
      <c r="K1000" s="36">
        <f>IF('BD6'!J1000=90,"AGUA",IF('BD6'!J1000=91,"ALCANTARILLADO",IF('BD6'!J1000=93,"ALCANTARILLADO",IF('BD6'!J1000=95,"ADMIN",IF('BD6'!J1000=96,"COMERCIAL","G_Finan")))))</f>
        <v/>
      </c>
      <c r="L1000" s="40" t="n">
        <v>41</v>
      </c>
      <c r="M1000" s="37" t="n"/>
      <c r="N1000" s="51" t="n"/>
      <c r="O1000" s="51" t="n"/>
    </row>
    <row r="1001">
      <c r="A1001" s="42">
        <f>IFERROR(VLOOKUP(BD[[#This Row],[BK]],DICT[[EEFF]:[Ppto]],2,FALSE),"No Encontrado")</f>
        <v/>
      </c>
      <c r="B1001">
        <f>MID(BD[[#This Row],[SUC]],2,1)&amp;"-"&amp;BD[[#This Row],[CC]]&amp;"-"&amp;BD[[#This Row],[REGI_RES]]&amp;"-"&amp;MID(BD[[#This Row],[CTA]],1,9)</f>
        <v/>
      </c>
      <c r="C1001" t="inlineStr">
        <is>
          <t>622100015 - ASIG. MOVILIDAD 2023 - LAUDO 2023 SIPTESAM</t>
        </is>
      </c>
      <c r="D1001">
        <f>TRIM(MID('BD6'!E1001,3,2))</f>
        <v/>
      </c>
      <c r="E1001" s="33" t="inlineStr">
        <is>
          <t xml:space="preserve">  01 - 11 - 6</t>
        </is>
      </c>
      <c r="F1001" s="32" t="n">
        <v>45919</v>
      </c>
      <c r="G1001">
        <f>IF(MID(BD[[#This Row],[Suc - Tipo - Nro]],8,2)="11",LEFT(BD[[#This Row],[REGIMEN]], 1) &amp; LEFT(RIGHT(BD[[#This Row],[REGIMEN]], LEN(BD[[#This Row],[REGIMEN]]) - FIND(" ", BD[[#This Row],[REGIMEN]])), 1),"")</f>
        <v/>
      </c>
      <c r="H1001">
        <f>IF(MID(BD[[#This Row],[Suc - Tipo - Nro]],8,2)="11",TRIM(RIGHT(SUBSTITUTE(BD[[#This Row],[Glosa / Proveedor]]," ",REPT(" ",LEN(BD[[#This Row],[Glosa / Proveedor]]))),LEN(BD[[#This Row],[Glosa / Proveedor]])*2)),"")</f>
        <v/>
      </c>
      <c r="I1001" s="31" t="inlineStr">
        <is>
          <t>Generacion de Planilla Vacaciones EMPLEADO ESTABLE</t>
        </is>
      </c>
      <c r="J1001" s="38" t="n">
        <v>95</v>
      </c>
      <c r="K1001" s="22">
        <f>IF('BD6'!J1001=90,"AGUA",IF('BD6'!J1001=91,"ALCANTARILLADO",IF('BD6'!J1001=93,"ALCANTARILLADO",IF('BD6'!J1001=95,"ADMIN",IF('BD6'!J1001=96,"COMERCIAL","G_Finan")))))</f>
        <v/>
      </c>
      <c r="L1001" s="49" t="n">
        <v>21</v>
      </c>
      <c r="M1001" s="37" t="n"/>
      <c r="N1001" s="51" t="n"/>
      <c r="O1001" s="51" t="n"/>
    </row>
    <row r="1002">
      <c r="A1002" s="10">
        <f>IFERROR(VLOOKUP(BD[[#This Row],[BK]],DICT[[EEFF]:[Ppto]],2,FALSE),"No Encontrado")</f>
        <v/>
      </c>
      <c r="B1002" s="54">
        <f>MID(BD[[#This Row],[SUC]],2,1)&amp;"-"&amp;BD[[#This Row],[CC]]&amp;"-"&amp;BD[[#This Row],[REGI_RES]]&amp;"-"&amp;MID(BD[[#This Row],[CTA]],1,9)</f>
        <v/>
      </c>
      <c r="C1002" t="inlineStr">
        <is>
          <t>622100015 - ASIG. MOVILIDAD 2023 - LAUDO 2023 SIPTESAM</t>
        </is>
      </c>
      <c r="D1002" s="54">
        <f>TRIM(MID('BD6'!E1002,3,2))</f>
        <v/>
      </c>
      <c r="E1002" s="33" t="inlineStr">
        <is>
          <t xml:space="preserve">  05 - 11 - 1</t>
        </is>
      </c>
      <c r="F1002" s="34" t="n">
        <v>45919</v>
      </c>
      <c r="G1002" s="54">
        <f>IF(MID(BD[[#This Row],[Suc - Tipo - Nro]],8,2)="11",LEFT(BD[[#This Row],[REGIMEN]], 1) &amp; LEFT(RIGHT(BD[[#This Row],[REGIMEN]], LEN(BD[[#This Row],[REGIMEN]]) - FIND(" ", BD[[#This Row],[REGIMEN]])), 1),"")</f>
        <v/>
      </c>
      <c r="H1002" s="54">
        <f>IF(MID(BD[[#This Row],[Suc - Tipo - Nro]],8,2)="11",TRIM(RIGHT(SUBSTITUTE(BD[[#This Row],[Glosa / Proveedor]]," ",REPT(" ",LEN(BD[[#This Row],[Glosa / Proveedor]]))),LEN(BD[[#This Row],[Glosa / Proveedor]])*2)),"")</f>
        <v/>
      </c>
      <c r="I1002" s="33" t="inlineStr">
        <is>
          <t>Generacion de Planilla Normal EMPLEADO ESTABLE</t>
        </is>
      </c>
      <c r="J1002" s="35" t="n">
        <v>95</v>
      </c>
      <c r="K1002" s="36">
        <f>IF('BD6'!J1002=90,"AGUA",IF('BD6'!J1002=91,"ALCANTARILLADO",IF('BD6'!J1002=93,"ALCANTARILLADO",IF('BD6'!J1002=95,"ADMIN",IF('BD6'!J1002=96,"COMERCIAL","G_Finan")))))</f>
        <v/>
      </c>
      <c r="L1002" s="40" t="n">
        <v>25</v>
      </c>
      <c r="M1002" s="37" t="n"/>
      <c r="N1002" s="51" t="n"/>
      <c r="O1002" s="51" t="n"/>
    </row>
    <row r="1003">
      <c r="A1003" s="10">
        <f>IFERROR(VLOOKUP(BD[[#This Row],[BK]],DICT[[EEFF]:[Ppto]],2,FALSE),"No Encontrado")</f>
        <v/>
      </c>
      <c r="B1003" s="54">
        <f>MID(BD[[#This Row],[SUC]],2,1)&amp;"-"&amp;BD[[#This Row],[CC]]&amp;"-"&amp;BD[[#This Row],[REGI_RES]]&amp;"-"&amp;MID(BD[[#This Row],[CTA]],1,9)</f>
        <v/>
      </c>
      <c r="C1003" t="inlineStr">
        <is>
          <t>622100015 - ASIG. MOVILIDAD 2023 - LAUDO 2023 SIPTESAM</t>
        </is>
      </c>
      <c r="D1003" s="54">
        <f>TRIM(MID('BD6'!E1003,3,2))</f>
        <v/>
      </c>
      <c r="E1003" s="33" t="inlineStr">
        <is>
          <t xml:space="preserve">  05 - 11 - 1</t>
        </is>
      </c>
      <c r="F1003" s="34" t="n">
        <v>45919</v>
      </c>
      <c r="G1003" s="54">
        <f>IF(MID(BD[[#This Row],[Suc - Tipo - Nro]],8,2)="11",LEFT(BD[[#This Row],[REGIMEN]], 1) &amp; LEFT(RIGHT(BD[[#This Row],[REGIMEN]], LEN(BD[[#This Row],[REGIMEN]]) - FIND(" ", BD[[#This Row],[REGIMEN]])), 1),"")</f>
        <v/>
      </c>
      <c r="H1003" s="54">
        <f>IF(MID(BD[[#This Row],[Suc - Tipo - Nro]],8,2)="11",TRIM(RIGHT(SUBSTITUTE(BD[[#This Row],[Glosa / Proveedor]]," ",REPT(" ",LEN(BD[[#This Row],[Glosa / Proveedor]]))),LEN(BD[[#This Row],[Glosa / Proveedor]])*2)),"")</f>
        <v/>
      </c>
      <c r="I1003" s="33" t="inlineStr">
        <is>
          <t>Generacion de Planilla Normal EMPLEADO ESTABLE</t>
        </is>
      </c>
      <c r="J1003" s="35" t="n">
        <v>96</v>
      </c>
      <c r="K1003" s="36">
        <f>IF('BD6'!J1003=90,"AGUA",IF('BD6'!J1003=91,"ALCANTARILLADO",IF('BD6'!J1003=93,"ALCANTARILLADO",IF('BD6'!J1003=95,"ADMIN",IF('BD6'!J1003=96,"COMERCIAL","G_Finan")))))</f>
        <v/>
      </c>
      <c r="L1003" s="40" t="n">
        <v>21</v>
      </c>
      <c r="M1003" s="37" t="n"/>
      <c r="N1003" s="51" t="n"/>
      <c r="O1003" s="51" t="n"/>
    </row>
    <row r="1004">
      <c r="A1004" s="39">
        <f>IFERROR(VLOOKUP(BD[[#This Row],[BK]],DICT[[EEFF]:[Ppto]],2,FALSE),"No Encontrado")</f>
        <v/>
      </c>
      <c r="B1004">
        <f>MID(BD[[#This Row],[SUC]],2,1)&amp;"-"&amp;BD[[#This Row],[CC]]&amp;"-"&amp;BD[[#This Row],[REGI_RES]]&amp;"-"&amp;MID(BD[[#This Row],[CTA]],1,9)</f>
        <v/>
      </c>
      <c r="C1004" t="inlineStr">
        <is>
          <t>622100015 - ASIG. MOVILIDAD 2023 - LAUDO 2023 SIPTESAM</t>
        </is>
      </c>
      <c r="D1004">
        <f>TRIM(MID('BD6'!E1004,3,2))</f>
        <v/>
      </c>
      <c r="E1004" s="33" t="inlineStr">
        <is>
          <t xml:space="preserve">  06 - 11 - 1</t>
        </is>
      </c>
      <c r="F1004" s="34" t="n">
        <v>45919</v>
      </c>
      <c r="G1004">
        <f>IF(MID(BD[[#This Row],[Suc - Tipo - Nro]],8,2)="11",LEFT(BD[[#This Row],[REGIMEN]], 1) &amp; LEFT(RIGHT(BD[[#This Row],[REGIMEN]], LEN(BD[[#This Row],[REGIMEN]]) - FIND(" ", BD[[#This Row],[REGIMEN]])), 1),"")</f>
        <v/>
      </c>
      <c r="H1004">
        <f>IF(MID(BD[[#This Row],[Suc - Tipo - Nro]],8,2)="11",TRIM(RIGHT(SUBSTITUTE(BD[[#This Row],[Glosa / Proveedor]]," ",REPT(" ",LEN(BD[[#This Row],[Glosa / Proveedor]]))),LEN(BD[[#This Row],[Glosa / Proveedor]])*2)),"")</f>
        <v/>
      </c>
      <c r="I1004" s="33" t="inlineStr">
        <is>
          <t>Generacion de Planilla Normal EMPLEADO ESTABLE</t>
        </is>
      </c>
      <c r="J1004" s="35" t="n">
        <v>96</v>
      </c>
      <c r="K1004" s="22">
        <f>IF('BD6'!J1004=90,"AGUA",IF('BD6'!J1004=91,"ALCANTARILLADO",IF('BD6'!J1004=93,"ALCANTARILLADO",IF('BD6'!J1004=95,"ADMIN",IF('BD6'!J1004=96,"COMERCIAL","G_Finan")))))</f>
        <v/>
      </c>
      <c r="L1004" s="49" t="n">
        <v>20</v>
      </c>
      <c r="M1004" s="37" t="n"/>
      <c r="N1004" s="51" t="n"/>
      <c r="O1004" s="51" t="n"/>
    </row>
    <row r="1005">
      <c r="A1005">
        <f>IFERROR(VLOOKUP(BD[[#This Row],[BK]],DICT[[EEFF]:[Ppto]],2,FALSE),"No Encontrado")</f>
        <v/>
      </c>
      <c r="B1005">
        <f>MID(BD[[#This Row],[SUC]],2,1)&amp;"-"&amp;BD[[#This Row],[CC]]&amp;"-"&amp;BD[[#This Row],[REGI_RES]]&amp;"-"&amp;MID(BD[[#This Row],[CTA]],1,9)</f>
        <v/>
      </c>
      <c r="C1005" t="inlineStr">
        <is>
          <t>622100015 - ASIG. MOVILIDAD 2023 - LAUDO 2023 SIPTESAM</t>
        </is>
      </c>
      <c r="D1005">
        <f>TRIM(MID('BD6'!E1005,3,2))</f>
        <v/>
      </c>
      <c r="E1005" s="33" t="inlineStr">
        <is>
          <t xml:space="preserve">  06 - 11 - 1</t>
        </is>
      </c>
      <c r="F1005" s="32" t="n">
        <v>45919</v>
      </c>
      <c r="G1005">
        <f>IF(MID(BD[[#This Row],[Suc - Tipo - Nro]],8,2)="11",LEFT(BD[[#This Row],[REGIMEN]], 1) &amp; LEFT(RIGHT(BD[[#This Row],[REGIMEN]], LEN(BD[[#This Row],[REGIMEN]]) - FIND(" ", BD[[#This Row],[REGIMEN]])), 1),"")</f>
        <v/>
      </c>
      <c r="H1005">
        <f>IF(MID(BD[[#This Row],[Suc - Tipo - Nro]],8,2)="11",TRIM(RIGHT(SUBSTITUTE(BD[[#This Row],[Glosa / Proveedor]]," ",REPT(" ",LEN(BD[[#This Row],[Glosa / Proveedor]]))),LEN(BD[[#This Row],[Glosa / Proveedor]])*2)),"")</f>
        <v/>
      </c>
      <c r="I1005" s="31" t="inlineStr">
        <is>
          <t>Generacion de Planilla Normal EMPLEADO ESTABLE</t>
        </is>
      </c>
      <c r="J1005" s="38" t="n">
        <v>95</v>
      </c>
      <c r="K1005" s="22">
        <f>IF('BD6'!J1005=90,"AGUA",IF('BD6'!J1005=91,"ALCANTARILLADO",IF('BD6'!J1005=93,"ALCANTARILLADO",IF('BD6'!J1005=95,"ADMIN",IF('BD6'!J1005=96,"COMERCIAL","G_Finan")))))</f>
        <v/>
      </c>
      <c r="L1005" s="49" t="n">
        <v>21</v>
      </c>
      <c r="M1005" s="37" t="n"/>
      <c r="N1005" s="51" t="n"/>
      <c r="O1005" s="51" t="n"/>
    </row>
    <row r="1006">
      <c r="A1006">
        <f>IFERROR(VLOOKUP(BD[[#This Row],[BK]],DICT[[EEFF]:[Ppto]],2,FALSE),"No Encontrado")</f>
        <v/>
      </c>
      <c r="B1006">
        <f>MID(BD[[#This Row],[SUC]],2,1)&amp;"-"&amp;BD[[#This Row],[CC]]&amp;"-"&amp;BD[[#This Row],[REGI_RES]]&amp;"-"&amp;MID(BD[[#This Row],[CTA]],1,9)</f>
        <v/>
      </c>
      <c r="C1006" t="inlineStr">
        <is>
          <t>622100015 - ASIG. MOVILIDAD 2023 - LAUDO 2023 SIPTESAM</t>
        </is>
      </c>
      <c r="D1006">
        <f>TRIM(MID('BD6'!E1006,3,2))</f>
        <v/>
      </c>
      <c r="E1006" s="33" t="inlineStr">
        <is>
          <t xml:space="preserve">  09 - 11 - 1</t>
        </is>
      </c>
      <c r="F1006" s="32" t="n">
        <v>45919</v>
      </c>
      <c r="G1006">
        <f>IF(MID(BD[[#This Row],[Suc - Tipo - Nro]],8,2)="11",LEFT(BD[[#This Row],[REGIMEN]], 1) &amp; LEFT(RIGHT(BD[[#This Row],[REGIMEN]], LEN(BD[[#This Row],[REGIMEN]]) - FIND(" ", BD[[#This Row],[REGIMEN]])), 1),"")</f>
        <v/>
      </c>
      <c r="H1006">
        <f>IF(MID(BD[[#This Row],[Suc - Tipo - Nro]],8,2)="11",TRIM(RIGHT(SUBSTITUTE(BD[[#This Row],[Glosa / Proveedor]]," ",REPT(" ",LEN(BD[[#This Row],[Glosa / Proveedor]]))),LEN(BD[[#This Row],[Glosa / Proveedor]])*2)),"")</f>
        <v/>
      </c>
      <c r="I1006" s="31" t="inlineStr">
        <is>
          <t>Generacion de Planilla Normal EMPLEADO CONTRATADO</t>
        </is>
      </c>
      <c r="J1006" s="38" t="n">
        <v>95</v>
      </c>
      <c r="K1006" s="22">
        <f>IF('BD6'!J1006=90,"AGUA",IF('BD6'!J1006=91,"ALCANTARILLADO",IF('BD6'!J1006=93,"ALCANTARILLADO",IF('BD6'!J1006=95,"ADMIN",IF('BD6'!J1006=96,"COMERCIAL","G_Finan")))))</f>
        <v/>
      </c>
      <c r="L1006" s="49" t="n">
        <v>19</v>
      </c>
      <c r="M1006" s="37" t="n"/>
      <c r="N1006" s="51" t="n"/>
      <c r="O1006" s="51" t="n"/>
    </row>
    <row r="1007">
      <c r="A1007" s="10">
        <f>IFERROR(VLOOKUP(BD[[#This Row],[BK]],DICT[[EEFF]:[Ppto]],2,FALSE),"No Encontrado")</f>
        <v/>
      </c>
      <c r="B1007" s="54">
        <f>MID(BD[[#This Row],[SUC]],2,1)&amp;"-"&amp;BD[[#This Row],[CC]]&amp;"-"&amp;BD[[#This Row],[REGI_RES]]&amp;"-"&amp;MID(BD[[#This Row],[CTA]],1,9)</f>
        <v/>
      </c>
      <c r="C1007" t="inlineStr">
        <is>
          <t>622200000 - BONIFICACION D.L. 25897(10.23%)</t>
        </is>
      </c>
      <c r="D1007" s="54">
        <f>TRIM(MID('BD6'!E1007,3,2))</f>
        <v/>
      </c>
      <c r="E1007" s="33" t="inlineStr">
        <is>
          <t xml:space="preserve">  01 - 11 - 1</t>
        </is>
      </c>
      <c r="F1007" s="34" t="n">
        <v>45919</v>
      </c>
      <c r="G1007" s="54">
        <f>IF(MID(BD[[#This Row],[Suc - Tipo - Nro]],8,2)="11",LEFT(BD[[#This Row],[REGIMEN]], 1) &amp; LEFT(RIGHT(BD[[#This Row],[REGIMEN]], LEN(BD[[#This Row],[REGIMEN]]) - FIND(" ", BD[[#This Row],[REGIMEN]])), 1),"")</f>
        <v/>
      </c>
      <c r="H1007" s="54">
        <f>IF(MID(BD[[#This Row],[Suc - Tipo - Nro]],8,2)="11",TRIM(RIGHT(SUBSTITUTE(BD[[#This Row],[Glosa / Proveedor]]," ",REPT(" ",LEN(BD[[#This Row],[Glosa / Proveedor]]))),LEN(BD[[#This Row],[Glosa / Proveedor]])*2)),"")</f>
        <v/>
      </c>
      <c r="I1007" s="33" t="inlineStr">
        <is>
          <t>Generacion de Planilla Normal EMPLEADO ESTABLE</t>
        </is>
      </c>
      <c r="J1007" s="35" t="n">
        <v>90</v>
      </c>
      <c r="K1007" s="36">
        <f>IF('BD6'!J1007=90,"AGUA",IF('BD6'!J1007=91,"ALCANTARILLADO",IF('BD6'!J1007=93,"ALCANTARILLADO",IF('BD6'!J1007=95,"ADMIN",IF('BD6'!J1007=96,"COMERCIAL","G_Finan")))))</f>
        <v/>
      </c>
      <c r="L1007" s="40" t="n">
        <v>66</v>
      </c>
      <c r="M1007" s="37" t="n"/>
      <c r="N1007" s="51" t="n"/>
      <c r="O1007" s="51" t="n"/>
    </row>
    <row r="1008">
      <c r="A1008" s="42">
        <f>IFERROR(VLOOKUP(BD[[#This Row],[BK]],DICT[[EEFF]:[Ppto]],2,FALSE),"No Encontrado")</f>
        <v/>
      </c>
      <c r="B1008">
        <f>MID(BD[[#This Row],[SUC]],2,1)&amp;"-"&amp;BD[[#This Row],[CC]]&amp;"-"&amp;BD[[#This Row],[REGI_RES]]&amp;"-"&amp;MID(BD[[#This Row],[CTA]],1,9)</f>
        <v/>
      </c>
      <c r="C1008" t="inlineStr">
        <is>
          <t>622200000 - BONIFICACION D.L. 25897(10.23%)</t>
        </is>
      </c>
      <c r="D1008">
        <f>TRIM(MID('BD6'!E1008,3,2))</f>
        <v/>
      </c>
      <c r="E1008" s="33" t="inlineStr">
        <is>
          <t xml:space="preserve">  01 - 11 - 1</t>
        </is>
      </c>
      <c r="F1008" s="32" t="n">
        <v>45919</v>
      </c>
      <c r="G1008">
        <f>IF(MID(BD[[#This Row],[Suc - Tipo - Nro]],8,2)="11",LEFT(BD[[#This Row],[REGIMEN]], 1) &amp; LEFT(RIGHT(BD[[#This Row],[REGIMEN]], LEN(BD[[#This Row],[REGIMEN]]) - FIND(" ", BD[[#This Row],[REGIMEN]])), 1),"")</f>
        <v/>
      </c>
      <c r="H1008">
        <f>IF(MID(BD[[#This Row],[Suc - Tipo - Nro]],8,2)="11",TRIM(RIGHT(SUBSTITUTE(BD[[#This Row],[Glosa / Proveedor]]," ",REPT(" ",LEN(BD[[#This Row],[Glosa / Proveedor]]))),LEN(BD[[#This Row],[Glosa / Proveedor]])*2)),"")</f>
        <v/>
      </c>
      <c r="I1008" s="31" t="inlineStr">
        <is>
          <t>Generacion de Planilla Normal EMPLEADO ESTABLE</t>
        </is>
      </c>
      <c r="J1008" s="38" t="n">
        <v>95</v>
      </c>
      <c r="K1008" s="22">
        <f>IF('BD6'!J1008=90,"AGUA",IF('BD6'!J1008=91,"ALCANTARILLADO",IF('BD6'!J1008=93,"ALCANTARILLADO",IF('BD6'!J1008=95,"ADMIN",IF('BD6'!J1008=96,"COMERCIAL","G_Finan")))))</f>
        <v/>
      </c>
      <c r="L1008" s="49" t="n">
        <v>66.27</v>
      </c>
      <c r="M1008" s="37" t="n"/>
      <c r="N1008" s="51" t="n"/>
      <c r="O1008" s="51" t="n"/>
    </row>
    <row r="1009">
      <c r="A1009">
        <f>IFERROR(VLOOKUP(BD[[#This Row],[BK]],DICT[[EEFF]:[Ppto]],2,FALSE),"No Encontrado")</f>
        <v/>
      </c>
      <c r="B1009">
        <f>MID(BD[[#This Row],[SUC]],2,1)&amp;"-"&amp;BD[[#This Row],[CC]]&amp;"-"&amp;BD[[#This Row],[REGI_RES]]&amp;"-"&amp;MID(BD[[#This Row],[CTA]],1,9)</f>
        <v/>
      </c>
      <c r="C1009" t="inlineStr">
        <is>
          <t>622200000 - BONIFICACION D.L. 25897(10.23%)</t>
        </is>
      </c>
      <c r="D1009">
        <f>TRIM(MID('BD6'!E1009,3,2))</f>
        <v/>
      </c>
      <c r="E1009" s="33" t="inlineStr">
        <is>
          <t xml:space="preserve">  01 - 11 - 1</t>
        </is>
      </c>
      <c r="F1009" s="32" t="n">
        <v>45919</v>
      </c>
      <c r="G1009">
        <f>IF(MID(BD[[#This Row],[Suc - Tipo - Nro]],8,2)="11",LEFT(BD[[#This Row],[REGIMEN]], 1) &amp; LEFT(RIGHT(BD[[#This Row],[REGIMEN]], LEN(BD[[#This Row],[REGIMEN]]) - FIND(" ", BD[[#This Row],[REGIMEN]])), 1),"")</f>
        <v/>
      </c>
      <c r="H1009">
        <f>IF(MID(BD[[#This Row],[Suc - Tipo - Nro]],8,2)="11",TRIM(RIGHT(SUBSTITUTE(BD[[#This Row],[Glosa / Proveedor]]," ",REPT(" ",LEN(BD[[#This Row],[Glosa / Proveedor]]))),LEN(BD[[#This Row],[Glosa / Proveedor]])*2)),"")</f>
        <v/>
      </c>
      <c r="I1009" s="31" t="inlineStr">
        <is>
          <t>Generacion de Planilla Normal EMPLEADO ESTABLE</t>
        </is>
      </c>
      <c r="J1009" s="38" t="n">
        <v>95</v>
      </c>
      <c r="K1009" s="22">
        <f>IF('BD6'!J1009=90,"AGUA",IF('BD6'!J1009=91,"ALCANTARILLADO",IF('BD6'!J1009=93,"ALCANTARILLADO",IF('BD6'!J1009=95,"ADMIN",IF('BD6'!J1009=96,"COMERCIAL","G_Finan")))))</f>
        <v/>
      </c>
      <c r="L1009" s="49" t="n">
        <v>303.99</v>
      </c>
      <c r="M1009" s="37" t="n"/>
      <c r="N1009" s="51" t="n"/>
      <c r="O1009" s="51" t="n"/>
    </row>
    <row r="1010">
      <c r="A1010" s="10">
        <f>IFERROR(VLOOKUP(BD[[#This Row],[BK]],DICT[[EEFF]:[Ppto]],2,FALSE),"No Encontrado")</f>
        <v/>
      </c>
      <c r="B1010" s="54">
        <f>MID(BD[[#This Row],[SUC]],2,1)&amp;"-"&amp;BD[[#This Row],[CC]]&amp;"-"&amp;BD[[#This Row],[REGI_RES]]&amp;"-"&amp;MID(BD[[#This Row],[CTA]],1,9)</f>
        <v/>
      </c>
      <c r="C1010" t="inlineStr">
        <is>
          <t>622200000 - BONIFICACION D.L. 25897(10.23%)</t>
        </is>
      </c>
      <c r="D1010" s="54">
        <f>TRIM(MID('BD6'!E1010,3,2))</f>
        <v/>
      </c>
      <c r="E1010" s="33" t="inlineStr">
        <is>
          <t xml:space="preserve">  01 - 11 - 1</t>
        </is>
      </c>
      <c r="F1010" s="34" t="n">
        <v>45919</v>
      </c>
      <c r="G1010" s="54">
        <f>IF(MID(BD[[#This Row],[Suc - Tipo - Nro]],8,2)="11",LEFT(BD[[#This Row],[REGIMEN]], 1) &amp; LEFT(RIGHT(BD[[#This Row],[REGIMEN]], LEN(BD[[#This Row],[REGIMEN]]) - FIND(" ", BD[[#This Row],[REGIMEN]])), 1),"")</f>
        <v/>
      </c>
      <c r="H1010" s="54">
        <f>IF(MID(BD[[#This Row],[Suc - Tipo - Nro]],8,2)="11",TRIM(RIGHT(SUBSTITUTE(BD[[#This Row],[Glosa / Proveedor]]," ",REPT(" ",LEN(BD[[#This Row],[Glosa / Proveedor]]))),LEN(BD[[#This Row],[Glosa / Proveedor]])*2)),"")</f>
        <v/>
      </c>
      <c r="I1010" s="33" t="inlineStr">
        <is>
          <t>Generacion de Planilla Normal EMPLEADO ESTABLE</t>
        </is>
      </c>
      <c r="J1010" s="35" t="n">
        <v>95</v>
      </c>
      <c r="K1010" s="36">
        <f>IF('BD6'!J1010=90,"AGUA",IF('BD6'!J1010=91,"ALCANTARILLADO",IF('BD6'!J1010=93,"ALCANTARILLADO",IF('BD6'!J1010=95,"ADMIN",IF('BD6'!J1010=96,"COMERCIAL","G_Finan")))))</f>
        <v/>
      </c>
      <c r="L1010" s="40" t="n">
        <v>77</v>
      </c>
      <c r="M1010" s="37" t="n"/>
      <c r="N1010" s="51" t="n"/>
      <c r="O1010" s="51" t="n"/>
    </row>
    <row r="1011">
      <c r="A1011" s="10">
        <f>IFERROR(VLOOKUP(BD[[#This Row],[BK]],DICT[[EEFF]:[Ppto]],2,FALSE),"No Encontrado")</f>
        <v/>
      </c>
      <c r="B1011" s="54">
        <f>MID(BD[[#This Row],[SUC]],2,1)&amp;"-"&amp;BD[[#This Row],[CC]]&amp;"-"&amp;BD[[#This Row],[REGI_RES]]&amp;"-"&amp;MID(BD[[#This Row],[CTA]],1,9)</f>
        <v/>
      </c>
      <c r="C1011" t="inlineStr">
        <is>
          <t>622200000 - BONIFICACION D.L. 25897(10.23%)</t>
        </is>
      </c>
      <c r="D1011" s="54">
        <f>TRIM(MID('BD6'!E1011,3,2))</f>
        <v/>
      </c>
      <c r="E1011" s="33" t="inlineStr">
        <is>
          <t xml:space="preserve">  01 - 11 - 1</t>
        </is>
      </c>
      <c r="F1011" s="34" t="n">
        <v>45919</v>
      </c>
      <c r="G1011" s="54">
        <f>IF(MID(BD[[#This Row],[Suc - Tipo - Nro]],8,2)="11",LEFT(BD[[#This Row],[REGIMEN]], 1) &amp; LEFT(RIGHT(BD[[#This Row],[REGIMEN]], LEN(BD[[#This Row],[REGIMEN]]) - FIND(" ", BD[[#This Row],[REGIMEN]])), 1),"")</f>
        <v/>
      </c>
      <c r="H1011" s="54">
        <f>IF(MID(BD[[#This Row],[Suc - Tipo - Nro]],8,2)="11",TRIM(RIGHT(SUBSTITUTE(BD[[#This Row],[Glosa / Proveedor]]," ",REPT(" ",LEN(BD[[#This Row],[Glosa / Proveedor]]))),LEN(BD[[#This Row],[Glosa / Proveedor]])*2)),"")</f>
        <v/>
      </c>
      <c r="I1011" s="33" t="inlineStr">
        <is>
          <t>Generacion de Planilla Normal EMPLEADO ESTABLE</t>
        </is>
      </c>
      <c r="J1011" s="35" t="n">
        <v>95</v>
      </c>
      <c r="K1011" s="36">
        <f>IF('BD6'!J1011=90,"AGUA",IF('BD6'!J1011=91,"ALCANTARILLADO",IF('BD6'!J1011=93,"ALCANTARILLADO",IF('BD6'!J1011=95,"ADMIN",IF('BD6'!J1011=96,"COMERCIAL","G_Finan")))))</f>
        <v/>
      </c>
      <c r="L1011" s="40" t="n">
        <v>97</v>
      </c>
      <c r="M1011" s="37" t="n"/>
      <c r="N1011" s="51" t="n"/>
      <c r="O1011" s="51" t="n"/>
    </row>
    <row r="1012">
      <c r="A1012" s="10">
        <f>IFERROR(VLOOKUP(BD[[#This Row],[BK]],DICT[[EEFF]:[Ppto]],2,FALSE),"No Encontrado")</f>
        <v/>
      </c>
      <c r="B1012" s="54">
        <f>MID(BD[[#This Row],[SUC]],2,1)&amp;"-"&amp;BD[[#This Row],[CC]]&amp;"-"&amp;BD[[#This Row],[REGI_RES]]&amp;"-"&amp;MID(BD[[#This Row],[CTA]],1,9)</f>
        <v/>
      </c>
      <c r="C1012" t="inlineStr">
        <is>
          <t>622200000 - BONIFICACION D.L. 25897(10.23%)</t>
        </is>
      </c>
      <c r="D1012" s="54">
        <f>TRIM(MID('BD6'!E1012,3,2))</f>
        <v/>
      </c>
      <c r="E1012" s="33" t="inlineStr">
        <is>
          <t xml:space="preserve">  01 - 11 - 1</t>
        </is>
      </c>
      <c r="F1012" s="34" t="n">
        <v>45919</v>
      </c>
      <c r="G1012" s="54">
        <f>IF(MID(BD[[#This Row],[Suc - Tipo - Nro]],8,2)="11",LEFT(BD[[#This Row],[REGIMEN]], 1) &amp; LEFT(RIGHT(BD[[#This Row],[REGIMEN]], LEN(BD[[#This Row],[REGIMEN]]) - FIND(" ", BD[[#This Row],[REGIMEN]])), 1),"")</f>
        <v/>
      </c>
      <c r="H1012" s="54">
        <f>IF(MID(BD[[#This Row],[Suc - Tipo - Nro]],8,2)="11",TRIM(RIGHT(SUBSTITUTE(BD[[#This Row],[Glosa / Proveedor]]," ",REPT(" ",LEN(BD[[#This Row],[Glosa / Proveedor]]))),LEN(BD[[#This Row],[Glosa / Proveedor]])*2)),"")</f>
        <v/>
      </c>
      <c r="I1012" s="33" t="inlineStr">
        <is>
          <t>Generacion de Planilla Normal EMPLEADO ESTABLE</t>
        </is>
      </c>
      <c r="J1012" s="35" t="n">
        <v>90</v>
      </c>
      <c r="K1012" s="36">
        <f>IF('BD6'!J1012=90,"AGUA",IF('BD6'!J1012=91,"ALCANTARILLADO",IF('BD6'!J1012=93,"ALCANTARILLADO",IF('BD6'!J1012=95,"ADMIN",IF('BD6'!J1012=96,"COMERCIAL","G_Finan")))))</f>
        <v/>
      </c>
      <c r="L1012" s="40" t="n">
        <v>147.92</v>
      </c>
      <c r="M1012" s="37" t="n"/>
      <c r="N1012" s="51" t="n"/>
      <c r="O1012" s="51" t="n"/>
    </row>
    <row r="1013">
      <c r="A1013" s="10">
        <f>IFERROR(VLOOKUP(BD[[#This Row],[BK]],DICT[[EEFF]:[Ppto]],2,FALSE),"No Encontrado")</f>
        <v/>
      </c>
      <c r="B1013" s="54">
        <f>MID(BD[[#This Row],[SUC]],2,1)&amp;"-"&amp;BD[[#This Row],[CC]]&amp;"-"&amp;BD[[#This Row],[REGI_RES]]&amp;"-"&amp;MID(BD[[#This Row],[CTA]],1,9)</f>
        <v/>
      </c>
      <c r="C1013" t="inlineStr">
        <is>
          <t>622200000 - BONIFICACION D.L. 25897(10.23%)</t>
        </is>
      </c>
      <c r="D1013" s="54">
        <f>TRIM(MID('BD6'!E1013,3,2))</f>
        <v/>
      </c>
      <c r="E1013" s="33" t="inlineStr">
        <is>
          <t xml:space="preserve">  01 - 11 - 1</t>
        </is>
      </c>
      <c r="F1013" s="34" t="n">
        <v>45919</v>
      </c>
      <c r="G1013" s="54">
        <f>IF(MID(BD[[#This Row],[Suc - Tipo - Nro]],8,2)="11",LEFT(BD[[#This Row],[REGIMEN]], 1) &amp; LEFT(RIGHT(BD[[#This Row],[REGIMEN]], LEN(BD[[#This Row],[REGIMEN]]) - FIND(" ", BD[[#This Row],[REGIMEN]])), 1),"")</f>
        <v/>
      </c>
      <c r="H1013" s="54">
        <f>IF(MID(BD[[#This Row],[Suc - Tipo - Nro]],8,2)="11",TRIM(RIGHT(SUBSTITUTE(BD[[#This Row],[Glosa / Proveedor]]," ",REPT(" ",LEN(BD[[#This Row],[Glosa / Proveedor]]))),LEN(BD[[#This Row],[Glosa / Proveedor]])*2)),"")</f>
        <v/>
      </c>
      <c r="I1013" s="33" t="inlineStr">
        <is>
          <t>Generacion de Planilla Normal EMPLEADO ESTABLE</t>
        </is>
      </c>
      <c r="J1013" s="35" t="n">
        <v>90</v>
      </c>
      <c r="K1013" s="36">
        <f>IF('BD6'!J1013=90,"AGUA",IF('BD6'!J1013=91,"ALCANTARILLADO",IF('BD6'!J1013=93,"ALCANTARILLADO",IF('BD6'!J1013=95,"ADMIN",IF('BD6'!J1013=96,"COMERCIAL","G_Finan")))))</f>
        <v/>
      </c>
      <c r="L1013" s="40" t="n">
        <v>69.69</v>
      </c>
      <c r="M1013" s="37" t="n"/>
      <c r="N1013" s="51" t="n"/>
      <c r="O1013" s="51" t="n"/>
    </row>
    <row r="1014">
      <c r="A1014">
        <f>IFERROR(VLOOKUP(BD[[#This Row],[BK]],DICT[[EEFF]:[Ppto]],2,FALSE),"No Encontrado")</f>
        <v/>
      </c>
      <c r="B1014">
        <f>MID(BD[[#This Row],[SUC]],2,1)&amp;"-"&amp;BD[[#This Row],[CC]]&amp;"-"&amp;BD[[#This Row],[REGI_RES]]&amp;"-"&amp;MID(BD[[#This Row],[CTA]],1,9)</f>
        <v/>
      </c>
      <c r="C1014" t="inlineStr">
        <is>
          <t>622200000 - BONIFICACION D.L. 25897(10.23%)</t>
        </is>
      </c>
      <c r="D1014">
        <f>TRIM(MID('BD6'!E1014,3,2))</f>
        <v/>
      </c>
      <c r="E1014" s="33" t="inlineStr">
        <is>
          <t xml:space="preserve">  01 - 11 - 1</t>
        </is>
      </c>
      <c r="F1014" s="32" t="n">
        <v>45919</v>
      </c>
      <c r="G1014">
        <f>IF(MID(BD[[#This Row],[Suc - Tipo - Nro]],8,2)="11",LEFT(BD[[#This Row],[REGIMEN]], 1) &amp; LEFT(RIGHT(BD[[#This Row],[REGIMEN]], LEN(BD[[#This Row],[REGIMEN]]) - FIND(" ", BD[[#This Row],[REGIMEN]])), 1),"")</f>
        <v/>
      </c>
      <c r="H1014">
        <f>IF(MID(BD[[#This Row],[Suc - Tipo - Nro]],8,2)="11",TRIM(RIGHT(SUBSTITUTE(BD[[#This Row],[Glosa / Proveedor]]," ",REPT(" ",LEN(BD[[#This Row],[Glosa / Proveedor]]))),LEN(BD[[#This Row],[Glosa / Proveedor]])*2)),"")</f>
        <v/>
      </c>
      <c r="I1014" s="31" t="inlineStr">
        <is>
          <t>Generacion de Planilla Normal EMPLEADO ESTABLE</t>
        </is>
      </c>
      <c r="J1014" s="38" t="n">
        <v>96</v>
      </c>
      <c r="K1014" s="22">
        <f>IF('BD6'!J1014=90,"AGUA",IF('BD6'!J1014=91,"ALCANTARILLADO",IF('BD6'!J1014=93,"ALCANTARILLADO",IF('BD6'!J1014=95,"ADMIN",IF('BD6'!J1014=96,"COMERCIAL","G_Finan")))))</f>
        <v/>
      </c>
      <c r="L1014" s="49" t="n">
        <v>67.66</v>
      </c>
      <c r="M1014" s="37" t="n"/>
      <c r="N1014" s="51" t="n"/>
      <c r="O1014" s="51" t="n"/>
    </row>
    <row r="1015">
      <c r="A1015" s="42">
        <f>IFERROR(VLOOKUP(BD[[#This Row],[BK]],DICT[[EEFF]:[Ppto]],2,FALSE),"No Encontrado")</f>
        <v/>
      </c>
      <c r="B1015">
        <f>MID(BD[[#This Row],[SUC]],2,1)&amp;"-"&amp;BD[[#This Row],[CC]]&amp;"-"&amp;BD[[#This Row],[REGI_RES]]&amp;"-"&amp;MID(BD[[#This Row],[CTA]],1,9)</f>
        <v/>
      </c>
      <c r="C1015" t="inlineStr">
        <is>
          <t>622200000 - BONIFICACION D.L. 25897(10.23%)</t>
        </is>
      </c>
      <c r="D1015">
        <f>TRIM(MID('BD6'!E1015,3,2))</f>
        <v/>
      </c>
      <c r="E1015" s="33" t="inlineStr">
        <is>
          <t xml:space="preserve">  01 - 11 - 1</t>
        </is>
      </c>
      <c r="F1015" s="32" t="n">
        <v>45919</v>
      </c>
      <c r="G1015">
        <f>IF(MID(BD[[#This Row],[Suc - Tipo - Nro]],8,2)="11",LEFT(BD[[#This Row],[REGIMEN]], 1) &amp; LEFT(RIGHT(BD[[#This Row],[REGIMEN]], LEN(BD[[#This Row],[REGIMEN]]) - FIND(" ", BD[[#This Row],[REGIMEN]])), 1),"")</f>
        <v/>
      </c>
      <c r="H1015">
        <f>IF(MID(BD[[#This Row],[Suc - Tipo - Nro]],8,2)="11",TRIM(RIGHT(SUBSTITUTE(BD[[#This Row],[Glosa / Proveedor]]," ",REPT(" ",LEN(BD[[#This Row],[Glosa / Proveedor]]))),LEN(BD[[#This Row],[Glosa / Proveedor]])*2)),"")</f>
        <v/>
      </c>
      <c r="I1015" s="31" t="inlineStr">
        <is>
          <t>Generacion de Planilla Normal EMPLEADO ESTABLE</t>
        </is>
      </c>
      <c r="J1015" s="38" t="n">
        <v>96</v>
      </c>
      <c r="K1015" s="22">
        <f>IF('BD6'!J1015=90,"AGUA",IF('BD6'!J1015=91,"ALCANTARILLADO",IF('BD6'!J1015=93,"ALCANTARILLADO",IF('BD6'!J1015=95,"ADMIN",IF('BD6'!J1015=96,"COMERCIAL","G_Finan")))))</f>
        <v/>
      </c>
      <c r="L1015" s="49" t="n">
        <v>69.73999999999999</v>
      </c>
      <c r="M1015" s="37" t="n"/>
      <c r="N1015" s="51" t="n"/>
      <c r="O1015" s="51" t="n"/>
    </row>
    <row r="1016">
      <c r="A1016" s="42">
        <f>IFERROR(VLOOKUP(BD[[#This Row],[BK]],DICT[[EEFF]:[Ppto]],2,FALSE),"No Encontrado")</f>
        <v/>
      </c>
      <c r="B1016">
        <f>MID(BD[[#This Row],[SUC]],2,1)&amp;"-"&amp;BD[[#This Row],[CC]]&amp;"-"&amp;BD[[#This Row],[REGI_RES]]&amp;"-"&amp;MID(BD[[#This Row],[CTA]],1,9)</f>
        <v/>
      </c>
      <c r="C1016" t="inlineStr">
        <is>
          <t>622200000 - BONIFICACION D.L. 25897(10.23%)</t>
        </is>
      </c>
      <c r="D1016">
        <f>TRIM(MID('BD6'!E1016,3,2))</f>
        <v/>
      </c>
      <c r="E1016" s="33" t="inlineStr">
        <is>
          <t xml:space="preserve">  01 - 11 - 1</t>
        </is>
      </c>
      <c r="F1016" s="32" t="n">
        <v>45919</v>
      </c>
      <c r="G1016">
        <f>IF(MID(BD[[#This Row],[Suc - Tipo - Nro]],8,2)="11",LEFT(BD[[#This Row],[REGIMEN]], 1) &amp; LEFT(RIGHT(BD[[#This Row],[REGIMEN]], LEN(BD[[#This Row],[REGIMEN]]) - FIND(" ", BD[[#This Row],[REGIMEN]])), 1),"")</f>
        <v/>
      </c>
      <c r="H1016">
        <f>IF(MID(BD[[#This Row],[Suc - Tipo - Nro]],8,2)="11",TRIM(RIGHT(SUBSTITUTE(BD[[#This Row],[Glosa / Proveedor]]," ",REPT(" ",LEN(BD[[#This Row],[Glosa / Proveedor]]))),LEN(BD[[#This Row],[Glosa / Proveedor]])*2)),"")</f>
        <v/>
      </c>
      <c r="I1016" s="31" t="inlineStr">
        <is>
          <t>Generacion de Planilla Normal EMPLEADO ESTABLE</t>
        </is>
      </c>
      <c r="J1016" s="38" t="n">
        <v>96</v>
      </c>
      <c r="K1016" s="22">
        <f>IF('BD6'!J1016=90,"AGUA",IF('BD6'!J1016=91,"ALCANTARILLADO",IF('BD6'!J1016=93,"ALCANTARILLADO",IF('BD6'!J1016=95,"ADMIN",IF('BD6'!J1016=96,"COMERCIAL","G_Finan")))))</f>
        <v/>
      </c>
      <c r="L1016" s="49" t="n">
        <v>69.26000000000001</v>
      </c>
      <c r="M1016" s="37" t="n"/>
      <c r="N1016" s="51" t="n"/>
      <c r="O1016" s="51" t="n"/>
    </row>
    <row r="1017">
      <c r="A1017">
        <f>IFERROR(VLOOKUP(BD[[#This Row],[BK]],DICT[[EEFF]:[Ppto]],2,FALSE),"No Encontrado")</f>
        <v/>
      </c>
      <c r="B1017">
        <f>MID(BD[[#This Row],[SUC]],2,1)&amp;"-"&amp;BD[[#This Row],[CC]]&amp;"-"&amp;BD[[#This Row],[REGI_RES]]&amp;"-"&amp;MID(BD[[#This Row],[CTA]],1,9)</f>
        <v/>
      </c>
      <c r="C1017" t="inlineStr">
        <is>
          <t>622200000 - BONIFICACION D.L. 25897(10.23%)</t>
        </is>
      </c>
      <c r="D1017">
        <f>TRIM(MID('BD6'!E1017,3,2))</f>
        <v/>
      </c>
      <c r="E1017" s="33" t="inlineStr">
        <is>
          <t xml:space="preserve">  01 - 11 - 1</t>
        </is>
      </c>
      <c r="F1017" s="32" t="n">
        <v>45919</v>
      </c>
      <c r="G1017">
        <f>IF(MID(BD[[#This Row],[Suc - Tipo - Nro]],8,2)="11",LEFT(BD[[#This Row],[REGIMEN]], 1) &amp; LEFT(RIGHT(BD[[#This Row],[REGIMEN]], LEN(BD[[#This Row],[REGIMEN]]) - FIND(" ", BD[[#This Row],[REGIMEN]])), 1),"")</f>
        <v/>
      </c>
      <c r="H1017">
        <f>IF(MID(BD[[#This Row],[Suc - Tipo - Nro]],8,2)="11",TRIM(RIGHT(SUBSTITUTE(BD[[#This Row],[Glosa / Proveedor]]," ",REPT(" ",LEN(BD[[#This Row],[Glosa / Proveedor]]))),LEN(BD[[#This Row],[Glosa / Proveedor]])*2)),"")</f>
        <v/>
      </c>
      <c r="I1017" s="31" t="inlineStr">
        <is>
          <t>Generacion de Planilla Normal EMPLEADO ESTABLE</t>
        </is>
      </c>
      <c r="J1017" s="38" t="n">
        <v>90</v>
      </c>
      <c r="K1017" s="22">
        <f>IF('BD6'!J1017=90,"AGUA",IF('BD6'!J1017=91,"ALCANTARILLADO",IF('BD6'!J1017=93,"ALCANTARILLADO",IF('BD6'!J1017=95,"ADMIN",IF('BD6'!J1017=96,"COMERCIAL","G_Finan")))))</f>
        <v/>
      </c>
      <c r="L1017" s="49" t="n">
        <v>67.2</v>
      </c>
      <c r="M1017" s="37" t="n"/>
      <c r="N1017" s="51" t="n"/>
      <c r="O1017" s="51" t="n"/>
    </row>
    <row r="1018">
      <c r="A1018" s="42">
        <f>IFERROR(VLOOKUP(BD[[#This Row],[BK]],DICT[[EEFF]:[Ppto]],2,FALSE),"No Encontrado")</f>
        <v/>
      </c>
      <c r="B1018">
        <f>MID(BD[[#This Row],[SUC]],2,1)&amp;"-"&amp;BD[[#This Row],[CC]]&amp;"-"&amp;BD[[#This Row],[REGI_RES]]&amp;"-"&amp;MID(BD[[#This Row],[CTA]],1,9)</f>
        <v/>
      </c>
      <c r="C1018" t="inlineStr">
        <is>
          <t>622200000 - BONIFICACION D.L. 25897(10.23%)</t>
        </is>
      </c>
      <c r="D1018">
        <f>TRIM(MID('BD6'!E1018,3,2))</f>
        <v/>
      </c>
      <c r="E1018" s="33" t="inlineStr">
        <is>
          <t xml:space="preserve">  01 - 11 - 4</t>
        </is>
      </c>
      <c r="F1018" s="32" t="n">
        <v>45919</v>
      </c>
      <c r="G1018">
        <f>IF(MID(BD[[#This Row],[Suc - Tipo - Nro]],8,2)="11",LEFT(BD[[#This Row],[REGIMEN]], 1) &amp; LEFT(RIGHT(BD[[#This Row],[REGIMEN]], LEN(BD[[#This Row],[REGIMEN]]) - FIND(" ", BD[[#This Row],[REGIMEN]])), 1),"")</f>
        <v/>
      </c>
      <c r="H1018">
        <f>IF(MID(BD[[#This Row],[Suc - Tipo - Nro]],8,2)="11",TRIM(RIGHT(SUBSTITUTE(BD[[#This Row],[Glosa / Proveedor]]," ",REPT(" ",LEN(BD[[#This Row],[Glosa / Proveedor]]))),LEN(BD[[#This Row],[Glosa / Proveedor]])*2)),"")</f>
        <v/>
      </c>
      <c r="I1018" s="31" t="inlineStr">
        <is>
          <t>Generacion de Planilla Normal OBRERO ESTABLE</t>
        </is>
      </c>
      <c r="J1018" s="38" t="n">
        <v>90</v>
      </c>
      <c r="K1018" s="22">
        <f>IF('BD6'!J1018=90,"AGUA",IF('BD6'!J1018=91,"ALCANTARILLADO",IF('BD6'!J1018=93,"ALCANTARILLADO",IF('BD6'!J1018=95,"ADMIN",IF('BD6'!J1018=96,"COMERCIAL","G_Finan")))))</f>
        <v/>
      </c>
      <c r="L1018" s="49" t="n">
        <v>215.74</v>
      </c>
      <c r="M1018" s="37" t="n"/>
      <c r="N1018" s="51" t="n"/>
      <c r="O1018" s="51" t="n"/>
    </row>
    <row r="1019">
      <c r="A1019" s="39">
        <f>IFERROR(VLOOKUP(BD[[#This Row],[BK]],DICT[[EEFF]:[Ppto]],2,FALSE),"No Encontrado")</f>
        <v/>
      </c>
      <c r="B1019">
        <f>MID(BD[[#This Row],[SUC]],2,1)&amp;"-"&amp;BD[[#This Row],[CC]]&amp;"-"&amp;BD[[#This Row],[REGI_RES]]&amp;"-"&amp;MID(BD[[#This Row],[CTA]],1,9)</f>
        <v/>
      </c>
      <c r="C1019" t="inlineStr">
        <is>
          <t>622200000 - BONIFICACION D.L. 25897(10.23%)</t>
        </is>
      </c>
      <c r="D1019">
        <f>TRIM(MID('BD6'!E1019,3,2))</f>
        <v/>
      </c>
      <c r="E1019" s="33" t="inlineStr">
        <is>
          <t xml:space="preserve">  01 - 11 - 4</t>
        </is>
      </c>
      <c r="F1019" s="34" t="n">
        <v>45919</v>
      </c>
      <c r="G1019">
        <f>IF(MID(BD[[#This Row],[Suc - Tipo - Nro]],8,2)="11",LEFT(BD[[#This Row],[REGIMEN]], 1) &amp; LEFT(RIGHT(BD[[#This Row],[REGIMEN]], LEN(BD[[#This Row],[REGIMEN]]) - FIND(" ", BD[[#This Row],[REGIMEN]])), 1),"")</f>
        <v/>
      </c>
      <c r="H1019">
        <f>IF(MID(BD[[#This Row],[Suc - Tipo - Nro]],8,2)="11",TRIM(RIGHT(SUBSTITUTE(BD[[#This Row],[Glosa / Proveedor]]," ",REPT(" ",LEN(BD[[#This Row],[Glosa / Proveedor]]))),LEN(BD[[#This Row],[Glosa / Proveedor]])*2)),"")</f>
        <v/>
      </c>
      <c r="I1019" s="33" t="inlineStr">
        <is>
          <t>Generacion de Planilla Normal OBRERO ESTABLE</t>
        </is>
      </c>
      <c r="J1019" s="35" t="n">
        <v>90</v>
      </c>
      <c r="K1019" s="22">
        <f>IF('BD6'!J1019=90,"AGUA",IF('BD6'!J1019=91,"ALCANTARILLADO",IF('BD6'!J1019=93,"ALCANTARILLADO",IF('BD6'!J1019=95,"ADMIN",IF('BD6'!J1019=96,"COMERCIAL","G_Finan")))))</f>
        <v/>
      </c>
      <c r="L1019" s="49" t="n">
        <v>67.40000000000001</v>
      </c>
      <c r="M1019" s="37" t="n"/>
      <c r="N1019" s="51" t="n"/>
      <c r="O1019" s="51" t="n"/>
    </row>
    <row r="1020">
      <c r="A1020" s="39">
        <f>IFERROR(VLOOKUP(BD[[#This Row],[BK]],DICT[[EEFF]:[Ppto]],2,FALSE),"No Encontrado")</f>
        <v/>
      </c>
      <c r="B1020">
        <f>MID(BD[[#This Row],[SUC]],2,1)&amp;"-"&amp;BD[[#This Row],[CC]]&amp;"-"&amp;BD[[#This Row],[REGI_RES]]&amp;"-"&amp;MID(BD[[#This Row],[CTA]],1,9)</f>
        <v/>
      </c>
      <c r="C1020" t="inlineStr">
        <is>
          <t>622200000 - BONIFICACION D.L. 25897(10.23%)</t>
        </is>
      </c>
      <c r="D1020">
        <f>TRIM(MID('BD6'!E1020,3,2))</f>
        <v/>
      </c>
      <c r="E1020" s="33" t="inlineStr">
        <is>
          <t xml:space="preserve">  01 - 11 - 4</t>
        </is>
      </c>
      <c r="F1020" s="34" t="n">
        <v>45919</v>
      </c>
      <c r="G1020">
        <f>IF(MID(BD[[#This Row],[Suc - Tipo - Nro]],8,2)="11",LEFT(BD[[#This Row],[REGIMEN]], 1) &amp; LEFT(RIGHT(BD[[#This Row],[REGIMEN]], LEN(BD[[#This Row],[REGIMEN]]) - FIND(" ", BD[[#This Row],[REGIMEN]])), 1),"")</f>
        <v/>
      </c>
      <c r="H1020">
        <f>IF(MID(BD[[#This Row],[Suc - Tipo - Nro]],8,2)="11",TRIM(RIGHT(SUBSTITUTE(BD[[#This Row],[Glosa / Proveedor]]," ",REPT(" ",LEN(BD[[#This Row],[Glosa / Proveedor]]))),LEN(BD[[#This Row],[Glosa / Proveedor]])*2)),"")</f>
        <v/>
      </c>
      <c r="I1020" s="33" t="inlineStr">
        <is>
          <t>Generacion de Planilla Normal OBRERO ESTABLE</t>
        </is>
      </c>
      <c r="J1020" s="35" t="n">
        <v>96</v>
      </c>
      <c r="K1020" s="22">
        <f>IF('BD6'!J1020=90,"AGUA",IF('BD6'!J1020=91,"ALCANTARILLADO",IF('BD6'!J1020=93,"ALCANTARILLADO",IF('BD6'!J1020=95,"ADMIN",IF('BD6'!J1020=96,"COMERCIAL","G_Finan")))))</f>
        <v/>
      </c>
      <c r="L1020" s="49" t="n">
        <v>74.25</v>
      </c>
      <c r="M1020" s="37" t="n"/>
      <c r="N1020" s="51" t="n"/>
      <c r="O1020" s="51" t="n"/>
    </row>
    <row r="1021">
      <c r="A1021" s="42">
        <f>IFERROR(VLOOKUP(BD[[#This Row],[BK]],DICT[[EEFF]:[Ppto]],2,FALSE),"No Encontrado")</f>
        <v/>
      </c>
      <c r="B1021">
        <f>MID(BD[[#This Row],[SUC]],2,1)&amp;"-"&amp;BD[[#This Row],[CC]]&amp;"-"&amp;BD[[#This Row],[REGI_RES]]&amp;"-"&amp;MID(BD[[#This Row],[CTA]],1,9)</f>
        <v/>
      </c>
      <c r="C1021" t="inlineStr">
        <is>
          <t>622200000 - BONIFICACION D.L. 25897(10.23%)</t>
        </is>
      </c>
      <c r="D1021">
        <f>TRIM(MID('BD6'!E1021,3,2))</f>
        <v/>
      </c>
      <c r="E1021" s="33" t="inlineStr">
        <is>
          <t xml:space="preserve">  01 - 11 - 4</t>
        </is>
      </c>
      <c r="F1021" s="32" t="n">
        <v>45919</v>
      </c>
      <c r="G1021">
        <f>IF(MID(BD[[#This Row],[Suc - Tipo - Nro]],8,2)="11",LEFT(BD[[#This Row],[REGIMEN]], 1) &amp; LEFT(RIGHT(BD[[#This Row],[REGIMEN]], LEN(BD[[#This Row],[REGIMEN]]) - FIND(" ", BD[[#This Row],[REGIMEN]])), 1),"")</f>
        <v/>
      </c>
      <c r="H1021">
        <f>IF(MID(BD[[#This Row],[Suc - Tipo - Nro]],8,2)="11",TRIM(RIGHT(SUBSTITUTE(BD[[#This Row],[Glosa / Proveedor]]," ",REPT(" ",LEN(BD[[#This Row],[Glosa / Proveedor]]))),LEN(BD[[#This Row],[Glosa / Proveedor]])*2)),"")</f>
        <v/>
      </c>
      <c r="I1021" s="31" t="inlineStr">
        <is>
          <t>Generacion de Planilla Normal OBRERO ESTABLE</t>
        </is>
      </c>
      <c r="J1021" s="38" t="n">
        <v>96</v>
      </c>
      <c r="K1021" s="22">
        <f>IF('BD6'!J1021=90,"AGUA",IF('BD6'!J1021=91,"ALCANTARILLADO",IF('BD6'!J1021=93,"ALCANTARILLADO",IF('BD6'!J1021=95,"ADMIN",IF('BD6'!J1021=96,"COMERCIAL","G_Finan")))))</f>
        <v/>
      </c>
      <c r="L1021" s="49" t="n">
        <v>73.77</v>
      </c>
      <c r="M1021" s="37" t="n"/>
      <c r="N1021" s="51" t="n"/>
      <c r="O1021" s="51" t="n"/>
    </row>
    <row r="1022">
      <c r="A1022" s="42">
        <f>IFERROR(VLOOKUP(BD[[#This Row],[BK]],DICT[[EEFF]:[Ppto]],2,FALSE),"No Encontrado")</f>
        <v/>
      </c>
      <c r="B1022">
        <f>MID(BD[[#This Row],[SUC]],2,1)&amp;"-"&amp;BD[[#This Row],[CC]]&amp;"-"&amp;BD[[#This Row],[REGI_RES]]&amp;"-"&amp;MID(BD[[#This Row],[CTA]],1,9)</f>
        <v/>
      </c>
      <c r="C1022" t="inlineStr">
        <is>
          <t>622200000 - BONIFICACION D.L. 25897(10.23%)</t>
        </is>
      </c>
      <c r="D1022">
        <f>TRIM(MID('BD6'!E1022,3,2))</f>
        <v/>
      </c>
      <c r="E1022" s="33" t="inlineStr">
        <is>
          <t xml:space="preserve">  01 - 11 - 4</t>
        </is>
      </c>
      <c r="F1022" s="32" t="n">
        <v>45919</v>
      </c>
      <c r="G1022">
        <f>IF(MID(BD[[#This Row],[Suc - Tipo - Nro]],8,2)="11",LEFT(BD[[#This Row],[REGIMEN]], 1) &amp; LEFT(RIGHT(BD[[#This Row],[REGIMEN]], LEN(BD[[#This Row],[REGIMEN]]) - FIND(" ", BD[[#This Row],[REGIMEN]])), 1),"")</f>
        <v/>
      </c>
      <c r="H1022">
        <f>IF(MID(BD[[#This Row],[Suc - Tipo - Nro]],8,2)="11",TRIM(RIGHT(SUBSTITUTE(BD[[#This Row],[Glosa / Proveedor]]," ",REPT(" ",LEN(BD[[#This Row],[Glosa / Proveedor]]))),LEN(BD[[#This Row],[Glosa / Proveedor]])*2)),"")</f>
        <v/>
      </c>
      <c r="I1022" s="31" t="inlineStr">
        <is>
          <t>Generacion de Planilla Normal OBRERO ESTABLE</t>
        </is>
      </c>
      <c r="J1022" s="38" t="n">
        <v>90</v>
      </c>
      <c r="K1022" s="22">
        <f>IF('BD6'!J1022=90,"AGUA",IF('BD6'!J1022=91,"ALCANTARILLADO",IF('BD6'!J1022=93,"ALCANTARILLADO",IF('BD6'!J1022=95,"ADMIN",IF('BD6'!J1022=96,"COMERCIAL","G_Finan")))))</f>
        <v/>
      </c>
      <c r="L1022" s="49" t="n">
        <v>73.77</v>
      </c>
      <c r="M1022" s="37" t="n"/>
      <c r="N1022" s="51" t="n"/>
      <c r="O1022" s="51" t="n"/>
    </row>
    <row r="1023">
      <c r="A1023" s="10">
        <f>IFERROR(VLOOKUP(BD[[#This Row],[BK]],DICT[[EEFF]:[Ppto]],2,FALSE),"No Encontrado")</f>
        <v/>
      </c>
      <c r="B1023" s="54">
        <f>MID(BD[[#This Row],[SUC]],2,1)&amp;"-"&amp;BD[[#This Row],[CC]]&amp;"-"&amp;BD[[#This Row],[REGI_RES]]&amp;"-"&amp;MID(BD[[#This Row],[CTA]],1,9)</f>
        <v/>
      </c>
      <c r="C1023" t="inlineStr">
        <is>
          <t>622200000 - BONIFICACION D.L. 25897(10.23%)</t>
        </is>
      </c>
      <c r="D1023" s="54">
        <f>TRIM(MID('BD6'!E1023,3,2))</f>
        <v/>
      </c>
      <c r="E1023" s="33" t="inlineStr">
        <is>
          <t xml:space="preserve">  01 - 11 - 4</t>
        </is>
      </c>
      <c r="F1023" s="34" t="n">
        <v>45919</v>
      </c>
      <c r="G1023" s="54">
        <f>IF(MID(BD[[#This Row],[Suc - Tipo - Nro]],8,2)="11",LEFT(BD[[#This Row],[REGIMEN]], 1) &amp; LEFT(RIGHT(BD[[#This Row],[REGIMEN]], LEN(BD[[#This Row],[REGIMEN]]) - FIND(" ", BD[[#This Row],[REGIMEN]])), 1),"")</f>
        <v/>
      </c>
      <c r="H1023" s="54">
        <f>IF(MID(BD[[#This Row],[Suc - Tipo - Nro]],8,2)="11",TRIM(RIGHT(SUBSTITUTE(BD[[#This Row],[Glosa / Proveedor]]," ",REPT(" ",LEN(BD[[#This Row],[Glosa / Proveedor]]))),LEN(BD[[#This Row],[Glosa / Proveedor]])*2)),"")</f>
        <v/>
      </c>
      <c r="I1023" s="33" t="inlineStr">
        <is>
          <t>Generacion de Planilla Normal OBRERO ESTABLE</t>
        </is>
      </c>
      <c r="J1023" s="35" t="n">
        <v>90</v>
      </c>
      <c r="K1023" s="36">
        <f>IF('BD6'!J1023=90,"AGUA",IF('BD6'!J1023=91,"ALCANTARILLADO",IF('BD6'!J1023=93,"ALCANTARILLADO",IF('BD6'!J1023=95,"ADMIN",IF('BD6'!J1023=96,"COMERCIAL","G_Finan")))))</f>
        <v/>
      </c>
      <c r="L1023" s="40" t="n">
        <v>61.07</v>
      </c>
      <c r="M1023" s="37" t="n"/>
      <c r="N1023" s="51" t="n"/>
      <c r="O1023" s="51" t="n"/>
    </row>
    <row r="1024">
      <c r="A1024" s="10">
        <f>IFERROR(VLOOKUP(BD[[#This Row],[BK]],DICT[[EEFF]:[Ppto]],2,FALSE),"No Encontrado")</f>
        <v/>
      </c>
      <c r="B1024" s="54">
        <f>MID(BD[[#This Row],[SUC]],2,1)&amp;"-"&amp;BD[[#This Row],[CC]]&amp;"-"&amp;BD[[#This Row],[REGI_RES]]&amp;"-"&amp;MID(BD[[#This Row],[CTA]],1,9)</f>
        <v/>
      </c>
      <c r="C1024" t="inlineStr">
        <is>
          <t>622200000 - BONIFICACION D.L. 25897(10.23%)</t>
        </is>
      </c>
      <c r="D1024" s="54">
        <f>TRIM(MID('BD6'!E1024,3,2))</f>
        <v/>
      </c>
      <c r="E1024" s="33" t="inlineStr">
        <is>
          <t xml:space="preserve">  01 - 11 - 4</t>
        </is>
      </c>
      <c r="F1024" s="34" t="n">
        <v>45919</v>
      </c>
      <c r="G1024" s="54">
        <f>IF(MID(BD[[#This Row],[Suc - Tipo - Nro]],8,2)="11",LEFT(BD[[#This Row],[REGIMEN]], 1) &amp; LEFT(RIGHT(BD[[#This Row],[REGIMEN]], LEN(BD[[#This Row],[REGIMEN]]) - FIND(" ", BD[[#This Row],[REGIMEN]])), 1),"")</f>
        <v/>
      </c>
      <c r="H1024" s="54">
        <f>IF(MID(BD[[#This Row],[Suc - Tipo - Nro]],8,2)="11",TRIM(RIGHT(SUBSTITUTE(BD[[#This Row],[Glosa / Proveedor]]," ",REPT(" ",LEN(BD[[#This Row],[Glosa / Proveedor]]))),LEN(BD[[#This Row],[Glosa / Proveedor]])*2)),"")</f>
        <v/>
      </c>
      <c r="I1024" s="33" t="inlineStr">
        <is>
          <t>Generacion de Planilla Normal OBRERO ESTABLE</t>
        </is>
      </c>
      <c r="J1024" s="35" t="n">
        <v>90</v>
      </c>
      <c r="K1024" s="36">
        <f>IF('BD6'!J1024=90,"AGUA",IF('BD6'!J1024=91,"ALCANTARILLADO",IF('BD6'!J1024=93,"ALCANTARILLADO",IF('BD6'!J1024=95,"ADMIN",IF('BD6'!J1024=96,"COMERCIAL","G_Finan")))))</f>
        <v/>
      </c>
      <c r="L1024" s="40" t="n">
        <v>67.44</v>
      </c>
      <c r="M1024" s="37" t="n"/>
      <c r="N1024" s="51" t="n"/>
      <c r="O1024" s="51" t="n"/>
    </row>
    <row r="1025">
      <c r="A1025" s="10">
        <f>IFERROR(VLOOKUP(BD[[#This Row],[BK]],DICT[[EEFF]:[Ppto]],2,FALSE),"No Encontrado")</f>
        <v/>
      </c>
      <c r="B1025" s="54">
        <f>MID(BD[[#This Row],[SUC]],2,1)&amp;"-"&amp;BD[[#This Row],[CC]]&amp;"-"&amp;BD[[#This Row],[REGI_RES]]&amp;"-"&amp;MID(BD[[#This Row],[CTA]],1,9)</f>
        <v/>
      </c>
      <c r="C1025" t="inlineStr">
        <is>
          <t>622200000 - BONIFICACION D.L. 25897(10.23%)</t>
        </is>
      </c>
      <c r="D1025" s="54">
        <f>TRIM(MID('BD6'!E1025,3,2))</f>
        <v/>
      </c>
      <c r="E1025" s="33" t="inlineStr">
        <is>
          <t xml:space="preserve">  05 - 11 - 1</t>
        </is>
      </c>
      <c r="F1025" s="34" t="n">
        <v>45919</v>
      </c>
      <c r="G1025" s="54">
        <f>IF(MID(BD[[#This Row],[Suc - Tipo - Nro]],8,2)="11",LEFT(BD[[#This Row],[REGIMEN]], 1) &amp; LEFT(RIGHT(BD[[#This Row],[REGIMEN]], LEN(BD[[#This Row],[REGIMEN]]) - FIND(" ", BD[[#This Row],[REGIMEN]])), 1),"")</f>
        <v/>
      </c>
      <c r="H1025" s="54">
        <f>IF(MID(BD[[#This Row],[Suc - Tipo - Nro]],8,2)="11",TRIM(RIGHT(SUBSTITUTE(BD[[#This Row],[Glosa / Proveedor]]," ",REPT(" ",LEN(BD[[#This Row],[Glosa / Proveedor]]))),LEN(BD[[#This Row],[Glosa / Proveedor]])*2)),"")</f>
        <v/>
      </c>
      <c r="I1025" s="33" t="inlineStr">
        <is>
          <t>Generacion de Planilla Normal EMPLEADO ESTABLE</t>
        </is>
      </c>
      <c r="J1025" s="35" t="n">
        <v>90</v>
      </c>
      <c r="K1025" s="36">
        <f>IF('BD6'!J1025=90,"AGUA",IF('BD6'!J1025=91,"ALCANTARILLADO",IF('BD6'!J1025=93,"ALCANTARILLADO",IF('BD6'!J1025=95,"ADMIN",IF('BD6'!J1025=96,"COMERCIAL","G_Finan")))))</f>
        <v/>
      </c>
      <c r="L1025" s="40" t="n">
        <v>67</v>
      </c>
      <c r="M1025" s="37" t="n"/>
      <c r="N1025" s="51" t="n"/>
      <c r="O1025" s="51" t="n"/>
    </row>
    <row r="1026">
      <c r="A1026" s="42">
        <f>IFERROR(VLOOKUP(BD[[#This Row],[BK]],DICT[[EEFF]:[Ppto]],2,FALSE),"No Encontrado")</f>
        <v/>
      </c>
      <c r="B1026">
        <f>MID(BD[[#This Row],[SUC]],2,1)&amp;"-"&amp;BD[[#This Row],[CC]]&amp;"-"&amp;BD[[#This Row],[REGI_RES]]&amp;"-"&amp;MID(BD[[#This Row],[CTA]],1,9)</f>
        <v/>
      </c>
      <c r="C1026" t="inlineStr">
        <is>
          <t>622200000 - BONIFICACION D.L. 25897(10.23%)</t>
        </is>
      </c>
      <c r="D1026">
        <f>TRIM(MID('BD6'!E1026,3,2))</f>
        <v/>
      </c>
      <c r="E1026" s="33" t="inlineStr">
        <is>
          <t xml:space="preserve">  09 - 11 - 2</t>
        </is>
      </c>
      <c r="F1026" s="32" t="n">
        <v>45919</v>
      </c>
      <c r="G1026">
        <f>IF(MID(BD[[#This Row],[Suc - Tipo - Nro]],8,2)="11",LEFT(BD[[#This Row],[REGIMEN]], 1) &amp; LEFT(RIGHT(BD[[#This Row],[REGIMEN]], LEN(BD[[#This Row],[REGIMEN]]) - FIND(" ", BD[[#This Row],[REGIMEN]])), 1),"")</f>
        <v/>
      </c>
      <c r="H1026">
        <f>IF(MID(BD[[#This Row],[Suc - Tipo - Nro]],8,2)="11",TRIM(RIGHT(SUBSTITUTE(BD[[#This Row],[Glosa / Proveedor]]," ",REPT(" ",LEN(BD[[#This Row],[Glosa / Proveedor]]))),LEN(BD[[#This Row],[Glosa / Proveedor]])*2)),"")</f>
        <v/>
      </c>
      <c r="I1026" s="31" t="inlineStr">
        <is>
          <t>Generacion de Planilla Normal EMPLEADO ESTABLE</t>
        </is>
      </c>
      <c r="J1026" s="38" t="n">
        <v>96</v>
      </c>
      <c r="K1026" s="22">
        <f>IF('BD6'!J1026=90,"AGUA",IF('BD6'!J1026=91,"ALCANTARILLADO",IF('BD6'!J1026=93,"ALCANTARILLADO",IF('BD6'!J1026=95,"ADMIN",IF('BD6'!J1026=96,"COMERCIAL","G_Finan")))))</f>
        <v/>
      </c>
      <c r="L1026" s="49" t="n">
        <v>70.53</v>
      </c>
      <c r="M1026" s="37" t="n"/>
      <c r="N1026" s="51" t="n"/>
      <c r="O1026" s="51" t="n"/>
    </row>
    <row r="1027">
      <c r="A1027" s="42">
        <f>IFERROR(VLOOKUP(BD[[#This Row],[BK]],DICT[[EEFF]:[Ppto]],2,FALSE),"No Encontrado")</f>
        <v/>
      </c>
      <c r="B1027">
        <f>MID(BD[[#This Row],[SUC]],2,1)&amp;"-"&amp;BD[[#This Row],[CC]]&amp;"-"&amp;BD[[#This Row],[REGI_RES]]&amp;"-"&amp;MID(BD[[#This Row],[CTA]],1,9)</f>
        <v/>
      </c>
      <c r="C1027" t="inlineStr">
        <is>
          <t>622200001 - BONIFICACION D.L. 25897(3%)</t>
        </is>
      </c>
      <c r="D1027">
        <f>TRIM(MID('BD6'!E1027,3,2))</f>
        <v/>
      </c>
      <c r="E1027" s="33" t="inlineStr">
        <is>
          <t xml:space="preserve">  01 - 11 - 1</t>
        </is>
      </c>
      <c r="F1027" s="32" t="n">
        <v>45919</v>
      </c>
      <c r="G1027">
        <f>IF(MID(BD[[#This Row],[Suc - Tipo - Nro]],8,2)="11",LEFT(BD[[#This Row],[REGIMEN]], 1) &amp; LEFT(RIGHT(BD[[#This Row],[REGIMEN]], LEN(BD[[#This Row],[REGIMEN]]) - FIND(" ", BD[[#This Row],[REGIMEN]])), 1),"")</f>
        <v/>
      </c>
      <c r="H1027">
        <f>IF(MID(BD[[#This Row],[Suc - Tipo - Nro]],8,2)="11",TRIM(RIGHT(SUBSTITUTE(BD[[#This Row],[Glosa / Proveedor]]," ",REPT(" ",LEN(BD[[#This Row],[Glosa / Proveedor]]))),LEN(BD[[#This Row],[Glosa / Proveedor]])*2)),"")</f>
        <v/>
      </c>
      <c r="I1027" s="31" t="inlineStr">
        <is>
          <t>Generacion de Planilla Normal EMPLEADO ESTABLE</t>
        </is>
      </c>
      <c r="J1027" s="38" t="n">
        <v>90</v>
      </c>
      <c r="K1027" s="22">
        <f>IF('BD6'!J1027=90,"AGUA",IF('BD6'!J1027=91,"ALCANTARILLADO",IF('BD6'!J1027=93,"ALCANTARILLADO",IF('BD6'!J1027=95,"ADMIN",IF('BD6'!J1027=96,"COMERCIAL","G_Finan")))))</f>
        <v/>
      </c>
      <c r="L1027" s="49" t="n">
        <v>21</v>
      </c>
      <c r="M1027" s="37" t="n"/>
      <c r="N1027" s="51" t="n"/>
      <c r="O1027" s="51" t="n"/>
    </row>
    <row r="1028">
      <c r="A1028" s="42">
        <f>IFERROR(VLOOKUP(BD[[#This Row],[BK]],DICT[[EEFF]:[Ppto]],2,FALSE),"No Encontrado")</f>
        <v/>
      </c>
      <c r="B1028">
        <f>MID(BD[[#This Row],[SUC]],2,1)&amp;"-"&amp;BD[[#This Row],[CC]]&amp;"-"&amp;BD[[#This Row],[REGI_RES]]&amp;"-"&amp;MID(BD[[#This Row],[CTA]],1,9)</f>
        <v/>
      </c>
      <c r="C1028" t="inlineStr">
        <is>
          <t>622200001 - BONIFICACION D.L. 25897(3%)</t>
        </is>
      </c>
      <c r="D1028">
        <f>TRIM(MID('BD6'!E1028,3,2))</f>
        <v/>
      </c>
      <c r="E1028" s="33" t="inlineStr">
        <is>
          <t xml:space="preserve">  01 - 11 - 1</t>
        </is>
      </c>
      <c r="F1028" s="32" t="n">
        <v>45919</v>
      </c>
      <c r="G1028">
        <f>IF(MID(BD[[#This Row],[Suc - Tipo - Nro]],8,2)="11",LEFT(BD[[#This Row],[REGIMEN]], 1) &amp; LEFT(RIGHT(BD[[#This Row],[REGIMEN]], LEN(BD[[#This Row],[REGIMEN]]) - FIND(" ", BD[[#This Row],[REGIMEN]])), 1),"")</f>
        <v/>
      </c>
      <c r="H1028">
        <f>IF(MID(BD[[#This Row],[Suc - Tipo - Nro]],8,2)="11",TRIM(RIGHT(SUBSTITUTE(BD[[#This Row],[Glosa / Proveedor]]," ",REPT(" ",LEN(BD[[#This Row],[Glosa / Proveedor]]))),LEN(BD[[#This Row],[Glosa / Proveedor]])*2)),"")</f>
        <v/>
      </c>
      <c r="I1028" s="31" t="inlineStr">
        <is>
          <t>Generacion de Planilla Normal EMPLEADO ESTABLE</t>
        </is>
      </c>
      <c r="J1028" s="38" t="n">
        <v>90</v>
      </c>
      <c r="K1028" s="22">
        <f>IF('BD6'!J1028=90,"AGUA",IF('BD6'!J1028=91,"ALCANTARILLADO",IF('BD6'!J1028=93,"ALCANTARILLADO",IF('BD6'!J1028=95,"ADMIN",IF('BD6'!J1028=96,"COMERCIAL","G_Finan")))))</f>
        <v/>
      </c>
      <c r="L1028" s="49" t="n">
        <v>21.88</v>
      </c>
      <c r="M1028" s="37" t="n"/>
      <c r="N1028" s="51" t="n"/>
      <c r="O1028" s="51" t="n"/>
    </row>
    <row r="1029">
      <c r="A1029" s="42">
        <f>IFERROR(VLOOKUP(BD[[#This Row],[BK]],DICT[[EEFF]:[Ppto]],2,FALSE),"No Encontrado")</f>
        <v/>
      </c>
      <c r="B1029">
        <f>MID(BD[[#This Row],[SUC]],2,1)&amp;"-"&amp;BD[[#This Row],[CC]]&amp;"-"&amp;BD[[#This Row],[REGI_RES]]&amp;"-"&amp;MID(BD[[#This Row],[CTA]],1,9)</f>
        <v/>
      </c>
      <c r="C1029" t="inlineStr">
        <is>
          <t>622200001 - BONIFICACION D.L. 25897(3%)</t>
        </is>
      </c>
      <c r="D1029">
        <f>TRIM(MID('BD6'!E1029,3,2))</f>
        <v/>
      </c>
      <c r="E1029" s="33" t="inlineStr">
        <is>
          <t xml:space="preserve">  01 - 11 - 1</t>
        </is>
      </c>
      <c r="F1029" s="32" t="n">
        <v>45919</v>
      </c>
      <c r="G1029">
        <f>IF(MID(BD[[#This Row],[Suc - Tipo - Nro]],8,2)="11",LEFT(BD[[#This Row],[REGIMEN]], 1) &amp; LEFT(RIGHT(BD[[#This Row],[REGIMEN]], LEN(BD[[#This Row],[REGIMEN]]) - FIND(" ", BD[[#This Row],[REGIMEN]])), 1),"")</f>
        <v/>
      </c>
      <c r="H1029">
        <f>IF(MID(BD[[#This Row],[Suc - Tipo - Nro]],8,2)="11",TRIM(RIGHT(SUBSTITUTE(BD[[#This Row],[Glosa / Proveedor]]," ",REPT(" ",LEN(BD[[#This Row],[Glosa / Proveedor]]))),LEN(BD[[#This Row],[Glosa / Proveedor]])*2)),"")</f>
        <v/>
      </c>
      <c r="I1029" s="31" t="inlineStr">
        <is>
          <t>Generacion de Planilla Normal EMPLEADO ESTABLE</t>
        </is>
      </c>
      <c r="J1029" s="38" t="n">
        <v>90</v>
      </c>
      <c r="K1029" s="22">
        <f>IF('BD6'!J1029=90,"AGUA",IF('BD6'!J1029=91,"ALCANTARILLADO",IF('BD6'!J1029=93,"ALCANTARILLADO",IF('BD6'!J1029=95,"ADMIN",IF('BD6'!J1029=96,"COMERCIAL","G_Finan")))))</f>
        <v/>
      </c>
      <c r="L1029" s="49" t="n">
        <v>21.75</v>
      </c>
      <c r="M1029" s="37" t="n"/>
      <c r="N1029" s="51" t="n"/>
      <c r="O1029" s="51" t="n"/>
    </row>
    <row r="1030">
      <c r="A1030" s="10">
        <f>IFERROR(VLOOKUP(BD[[#This Row],[BK]],DICT[[EEFF]:[Ppto]],2,FALSE),"No Encontrado")</f>
        <v/>
      </c>
      <c r="B1030" s="54">
        <f>MID(BD[[#This Row],[SUC]],2,1)&amp;"-"&amp;BD[[#This Row],[CC]]&amp;"-"&amp;BD[[#This Row],[REGI_RES]]&amp;"-"&amp;MID(BD[[#This Row],[CTA]],1,9)</f>
        <v/>
      </c>
      <c r="C1030" t="inlineStr">
        <is>
          <t>622200001 - BONIFICACION D.L. 25897(3%)</t>
        </is>
      </c>
      <c r="D1030" s="54">
        <f>TRIM(MID('BD6'!E1030,3,2))</f>
        <v/>
      </c>
      <c r="E1030" s="33" t="inlineStr">
        <is>
          <t xml:space="preserve">  01 - 11 - 1</t>
        </is>
      </c>
      <c r="F1030" s="34" t="n">
        <v>45919</v>
      </c>
      <c r="G1030" s="54">
        <f>IF(MID(BD[[#This Row],[Suc - Tipo - Nro]],8,2)="11",LEFT(BD[[#This Row],[REGIMEN]], 1) &amp; LEFT(RIGHT(BD[[#This Row],[REGIMEN]], LEN(BD[[#This Row],[REGIMEN]]) - FIND(" ", BD[[#This Row],[REGIMEN]])), 1),"")</f>
        <v/>
      </c>
      <c r="H1030" s="54">
        <f>IF(MID(BD[[#This Row],[Suc - Tipo - Nro]],8,2)="11",TRIM(RIGHT(SUBSTITUTE(BD[[#This Row],[Glosa / Proveedor]]," ",REPT(" ",LEN(BD[[#This Row],[Glosa / Proveedor]]))),LEN(BD[[#This Row],[Glosa / Proveedor]])*2)),"")</f>
        <v/>
      </c>
      <c r="I1030" s="33" t="inlineStr">
        <is>
          <t>Generacion de Planilla Normal EMPLEADO ESTABLE</t>
        </is>
      </c>
      <c r="J1030" s="35" t="n">
        <v>90</v>
      </c>
      <c r="K1030" s="36">
        <f>IF('BD6'!J1030=90,"AGUA",IF('BD6'!J1030=91,"ALCANTARILLADO",IF('BD6'!J1030=93,"ALCANTARILLADO",IF('BD6'!J1030=95,"ADMIN",IF('BD6'!J1030=96,"COMERCIAL","G_Finan")))))</f>
        <v/>
      </c>
      <c r="L1030" s="40" t="n">
        <v>46.9</v>
      </c>
      <c r="M1030" s="37" t="n"/>
      <c r="N1030" s="51" t="n"/>
      <c r="O1030" s="51" t="n"/>
    </row>
    <row r="1031">
      <c r="A1031" s="10">
        <f>IFERROR(VLOOKUP(BD[[#This Row],[BK]],DICT[[EEFF]:[Ppto]],2,FALSE),"No Encontrado")</f>
        <v/>
      </c>
      <c r="B1031" s="54">
        <f>MID(BD[[#This Row],[SUC]],2,1)&amp;"-"&amp;BD[[#This Row],[CC]]&amp;"-"&amp;BD[[#This Row],[REGI_RES]]&amp;"-"&amp;MID(BD[[#This Row],[CTA]],1,9)</f>
        <v/>
      </c>
      <c r="C1031" t="inlineStr">
        <is>
          <t>622200001 - BONIFICACION D.L. 25897(3%)</t>
        </is>
      </c>
      <c r="D1031" s="54">
        <f>TRIM(MID('BD6'!E1031,3,2))</f>
        <v/>
      </c>
      <c r="E1031" s="33" t="inlineStr">
        <is>
          <t xml:space="preserve">  01 - 11 - 1</t>
        </is>
      </c>
      <c r="F1031" s="34" t="n">
        <v>45919</v>
      </c>
      <c r="G1031" s="54">
        <f>IF(MID(BD[[#This Row],[Suc - Tipo - Nro]],8,2)="11",LEFT(BD[[#This Row],[REGIMEN]], 1) &amp; LEFT(RIGHT(BD[[#This Row],[REGIMEN]], LEN(BD[[#This Row],[REGIMEN]]) - FIND(" ", BD[[#This Row],[REGIMEN]])), 1),"")</f>
        <v/>
      </c>
      <c r="H1031" s="54">
        <f>IF(MID(BD[[#This Row],[Suc - Tipo - Nro]],8,2)="11",TRIM(RIGHT(SUBSTITUTE(BD[[#This Row],[Glosa / Proveedor]]," ",REPT(" ",LEN(BD[[#This Row],[Glosa / Proveedor]]))),LEN(BD[[#This Row],[Glosa / Proveedor]])*2)),"")</f>
        <v/>
      </c>
      <c r="I1031" s="33" t="inlineStr">
        <is>
          <t>Generacion de Planilla Normal EMPLEADO ESTABLE</t>
        </is>
      </c>
      <c r="J1031" s="35" t="n">
        <v>95</v>
      </c>
      <c r="K1031" s="36">
        <f>IF('BD6'!J1031=90,"AGUA",IF('BD6'!J1031=91,"ALCANTARILLADO",IF('BD6'!J1031=93,"ALCANTARILLADO",IF('BD6'!J1031=95,"ADMIN",IF('BD6'!J1031=96,"COMERCIAL","G_Finan")))))</f>
        <v/>
      </c>
      <c r="L1031" s="40" t="n">
        <v>31.78</v>
      </c>
      <c r="M1031" s="37" t="n"/>
      <c r="N1031" s="51" t="n"/>
      <c r="O1031" s="51" t="n"/>
    </row>
    <row r="1032">
      <c r="A1032" s="39">
        <f>IFERROR(VLOOKUP(BD[[#This Row],[BK]],DICT[[EEFF]:[Ppto]],2,FALSE),"No Encontrado")</f>
        <v/>
      </c>
      <c r="B1032">
        <f>MID(BD[[#This Row],[SUC]],2,1)&amp;"-"&amp;BD[[#This Row],[CC]]&amp;"-"&amp;BD[[#This Row],[REGI_RES]]&amp;"-"&amp;MID(BD[[#This Row],[CTA]],1,9)</f>
        <v/>
      </c>
      <c r="C1032" t="inlineStr">
        <is>
          <t>622200001 - BONIFICACION D.L. 25897(3%)</t>
        </is>
      </c>
      <c r="D1032">
        <f>TRIM(MID('BD6'!E1032,3,2))</f>
        <v/>
      </c>
      <c r="E1032" s="33" t="inlineStr">
        <is>
          <t xml:space="preserve">  01 - 11 - 1</t>
        </is>
      </c>
      <c r="F1032" s="34" t="n">
        <v>45919</v>
      </c>
      <c r="G1032">
        <f>IF(MID(BD[[#This Row],[Suc - Tipo - Nro]],8,2)="11",LEFT(BD[[#This Row],[REGIMEN]], 1) &amp; LEFT(RIGHT(BD[[#This Row],[REGIMEN]], LEN(BD[[#This Row],[REGIMEN]]) - FIND(" ", BD[[#This Row],[REGIMEN]])), 1),"")</f>
        <v/>
      </c>
      <c r="H1032">
        <f>IF(MID(BD[[#This Row],[Suc - Tipo - Nro]],8,2)="11",TRIM(RIGHT(SUBSTITUTE(BD[[#This Row],[Glosa / Proveedor]]," ",REPT(" ",LEN(BD[[#This Row],[Glosa / Proveedor]]))),LEN(BD[[#This Row],[Glosa / Proveedor]])*2)),"")</f>
        <v/>
      </c>
      <c r="I1032" s="33" t="inlineStr">
        <is>
          <t>Generacion de Planilla Normal EMPLEADO ESTABLE</t>
        </is>
      </c>
      <c r="J1032" s="35" t="n">
        <v>95</v>
      </c>
      <c r="K1032" s="22">
        <f>IF('BD6'!J1032=90,"AGUA",IF('BD6'!J1032=91,"ALCANTARILLADO",IF('BD6'!J1032=93,"ALCANTARILLADO",IF('BD6'!J1032=95,"ADMIN",IF('BD6'!J1032=96,"COMERCIAL","G_Finan")))))</f>
        <v/>
      </c>
      <c r="L1032" s="49" t="n">
        <v>25</v>
      </c>
      <c r="M1032" s="37" t="n"/>
      <c r="N1032" s="51" t="n"/>
      <c r="O1032" s="51" t="n"/>
    </row>
    <row r="1033">
      <c r="A1033" s="42">
        <f>IFERROR(VLOOKUP(BD[[#This Row],[BK]],DICT[[EEFF]:[Ppto]],2,FALSE),"No Encontrado")</f>
        <v/>
      </c>
      <c r="B1033">
        <f>MID(BD[[#This Row],[SUC]],2,1)&amp;"-"&amp;BD[[#This Row],[CC]]&amp;"-"&amp;BD[[#This Row],[REGI_RES]]&amp;"-"&amp;MID(BD[[#This Row],[CTA]],1,9)</f>
        <v/>
      </c>
      <c r="C1033" t="inlineStr">
        <is>
          <t>622200001 - BONIFICACION D.L. 25897(3%)</t>
        </is>
      </c>
      <c r="D1033">
        <f>TRIM(MID('BD6'!E1033,3,2))</f>
        <v/>
      </c>
      <c r="E1033" s="33" t="inlineStr">
        <is>
          <t xml:space="preserve">  01 - 11 - 1</t>
        </is>
      </c>
      <c r="F1033" s="32" t="n">
        <v>45919</v>
      </c>
      <c r="G1033">
        <f>IF(MID(BD[[#This Row],[Suc - Tipo - Nro]],8,2)="11",LEFT(BD[[#This Row],[REGIMEN]], 1) &amp; LEFT(RIGHT(BD[[#This Row],[REGIMEN]], LEN(BD[[#This Row],[REGIMEN]]) - FIND(" ", BD[[#This Row],[REGIMEN]])), 1),"")</f>
        <v/>
      </c>
      <c r="H1033">
        <f>IF(MID(BD[[#This Row],[Suc - Tipo - Nro]],8,2)="11",TRIM(RIGHT(SUBSTITUTE(BD[[#This Row],[Glosa / Proveedor]]," ",REPT(" ",LEN(BD[[#This Row],[Glosa / Proveedor]]))),LEN(BD[[#This Row],[Glosa / Proveedor]])*2)),"")</f>
        <v/>
      </c>
      <c r="I1033" s="31" t="inlineStr">
        <is>
          <t>Generacion de Planilla Normal EMPLEADO ESTABLE</t>
        </is>
      </c>
      <c r="J1033" s="38" t="n">
        <v>95</v>
      </c>
      <c r="K1033" s="22">
        <f>IF('BD6'!J1033=90,"AGUA",IF('BD6'!J1033=91,"ALCANTARILLADO",IF('BD6'!J1033=93,"ALCANTARILLADO",IF('BD6'!J1033=95,"ADMIN",IF('BD6'!J1033=96,"COMERCIAL","G_Finan")))))</f>
        <v/>
      </c>
      <c r="L1033" s="49" t="n">
        <v>98.78</v>
      </c>
      <c r="M1033" s="37" t="n"/>
      <c r="N1033" s="51" t="n"/>
      <c r="O1033" s="51" t="n"/>
    </row>
    <row r="1034">
      <c r="A1034" s="10">
        <f>IFERROR(VLOOKUP(BD[[#This Row],[BK]],DICT[[EEFF]:[Ppto]],2,FALSE),"No Encontrado")</f>
        <v/>
      </c>
      <c r="B1034" s="54">
        <f>MID(BD[[#This Row],[SUC]],2,1)&amp;"-"&amp;BD[[#This Row],[CC]]&amp;"-"&amp;BD[[#This Row],[REGI_RES]]&amp;"-"&amp;MID(BD[[#This Row],[CTA]],1,9)</f>
        <v/>
      </c>
      <c r="C1034" t="inlineStr">
        <is>
          <t>622200001 - BONIFICACION D.L. 25897(3%)</t>
        </is>
      </c>
      <c r="D1034" s="54">
        <f>TRIM(MID('BD6'!E1034,3,2))</f>
        <v/>
      </c>
      <c r="E1034" s="33" t="inlineStr">
        <is>
          <t xml:space="preserve">  01 - 11 - 1</t>
        </is>
      </c>
      <c r="F1034" s="34" t="n">
        <v>45919</v>
      </c>
      <c r="G1034" s="54">
        <f>IF(MID(BD[[#This Row],[Suc - Tipo - Nro]],8,2)="11",LEFT(BD[[#This Row],[REGIMEN]], 1) &amp; LEFT(RIGHT(BD[[#This Row],[REGIMEN]], LEN(BD[[#This Row],[REGIMEN]]) - FIND(" ", BD[[#This Row],[REGIMEN]])), 1),"")</f>
        <v/>
      </c>
      <c r="H1034" s="54">
        <f>IF(MID(BD[[#This Row],[Suc - Tipo - Nro]],8,2)="11",TRIM(RIGHT(SUBSTITUTE(BD[[#This Row],[Glosa / Proveedor]]," ",REPT(" ",LEN(BD[[#This Row],[Glosa / Proveedor]]))),LEN(BD[[#This Row],[Glosa / Proveedor]])*2)),"")</f>
        <v/>
      </c>
      <c r="I1034" s="33" t="inlineStr">
        <is>
          <t>Generacion de Planilla Normal EMPLEADO ESTABLE</t>
        </is>
      </c>
      <c r="J1034" s="35" t="n">
        <v>95</v>
      </c>
      <c r="K1034" s="36">
        <f>IF('BD6'!J1034=90,"AGUA",IF('BD6'!J1034=91,"ALCANTARILLADO",IF('BD6'!J1034=93,"ALCANTARILLADO",IF('BD6'!J1034=95,"ADMIN",IF('BD6'!J1034=96,"COMERCIAL","G_Finan")))))</f>
        <v/>
      </c>
      <c r="L1034" s="40" t="n">
        <v>21.42</v>
      </c>
      <c r="M1034" s="37" t="n"/>
      <c r="N1034" s="51" t="n"/>
      <c r="O1034" s="51" t="n"/>
    </row>
    <row r="1035">
      <c r="A1035" s="10">
        <f>IFERROR(VLOOKUP(BD[[#This Row],[BK]],DICT[[EEFF]:[Ppto]],2,FALSE),"No Encontrado")</f>
        <v/>
      </c>
      <c r="B1035" s="54">
        <f>MID(BD[[#This Row],[SUC]],2,1)&amp;"-"&amp;BD[[#This Row],[CC]]&amp;"-"&amp;BD[[#This Row],[REGI_RES]]&amp;"-"&amp;MID(BD[[#This Row],[CTA]],1,9)</f>
        <v/>
      </c>
      <c r="C1035" t="inlineStr">
        <is>
          <t>622200001 - BONIFICACION D.L. 25897(3%)</t>
        </is>
      </c>
      <c r="D1035" s="54">
        <f>TRIM(MID('BD6'!E1035,3,2))</f>
        <v/>
      </c>
      <c r="E1035" s="33" t="inlineStr">
        <is>
          <t xml:space="preserve">  01 - 11 - 1</t>
        </is>
      </c>
      <c r="F1035" s="34" t="n">
        <v>45919</v>
      </c>
      <c r="G1035" s="54">
        <f>IF(MID(BD[[#This Row],[Suc - Tipo - Nro]],8,2)="11",LEFT(BD[[#This Row],[REGIMEN]], 1) &amp; LEFT(RIGHT(BD[[#This Row],[REGIMEN]], LEN(BD[[#This Row],[REGIMEN]]) - FIND(" ", BD[[#This Row],[REGIMEN]])), 1),"")</f>
        <v/>
      </c>
      <c r="H1035" s="54">
        <f>IF(MID(BD[[#This Row],[Suc - Tipo - Nro]],8,2)="11",TRIM(RIGHT(SUBSTITUTE(BD[[#This Row],[Glosa / Proveedor]]," ",REPT(" ",LEN(BD[[#This Row],[Glosa / Proveedor]]))),LEN(BD[[#This Row],[Glosa / Proveedor]])*2)),"")</f>
        <v/>
      </c>
      <c r="I1035" s="33" t="inlineStr">
        <is>
          <t>Generacion de Planilla Normal EMPLEADO ESTABLE</t>
        </is>
      </c>
      <c r="J1035" s="35" t="n">
        <v>96</v>
      </c>
      <c r="K1035" s="36">
        <f>IF('BD6'!J1035=90,"AGUA",IF('BD6'!J1035=91,"ALCANTARILLADO",IF('BD6'!J1035=93,"ALCANTARILLADO",IF('BD6'!J1035=95,"ADMIN",IF('BD6'!J1035=96,"COMERCIAL","G_Finan")))))</f>
        <v/>
      </c>
      <c r="L1035" s="40" t="n">
        <v>21.87</v>
      </c>
      <c r="M1035" s="37" t="n"/>
      <c r="N1035" s="51" t="n"/>
      <c r="O1035" s="51" t="n"/>
    </row>
    <row r="1036">
      <c r="A1036" s="10">
        <f>IFERROR(VLOOKUP(BD[[#This Row],[BK]],DICT[[EEFF]:[Ppto]],2,FALSE),"No Encontrado")</f>
        <v/>
      </c>
      <c r="B1036" s="54">
        <f>MID(BD[[#This Row],[SUC]],2,1)&amp;"-"&amp;BD[[#This Row],[CC]]&amp;"-"&amp;BD[[#This Row],[REGI_RES]]&amp;"-"&amp;MID(BD[[#This Row],[CTA]],1,9)</f>
        <v/>
      </c>
      <c r="C1036" t="inlineStr">
        <is>
          <t>622200001 - BONIFICACION D.L. 25897(3%)</t>
        </is>
      </c>
      <c r="D1036" s="54">
        <f>TRIM(MID('BD6'!E1036,3,2))</f>
        <v/>
      </c>
      <c r="E1036" s="33" t="inlineStr">
        <is>
          <t xml:space="preserve">  01 - 11 - 1</t>
        </is>
      </c>
      <c r="F1036" s="34" t="n">
        <v>45919</v>
      </c>
      <c r="G1036" s="54">
        <f>IF(MID(BD[[#This Row],[Suc - Tipo - Nro]],8,2)="11",LEFT(BD[[#This Row],[REGIMEN]], 1) &amp; LEFT(RIGHT(BD[[#This Row],[REGIMEN]], LEN(BD[[#This Row],[REGIMEN]]) - FIND(" ", BD[[#This Row],[REGIMEN]])), 1),"")</f>
        <v/>
      </c>
      <c r="H1036" s="54">
        <f>IF(MID(BD[[#This Row],[Suc - Tipo - Nro]],8,2)="11",TRIM(RIGHT(SUBSTITUTE(BD[[#This Row],[Glosa / Proveedor]]," ",REPT(" ",LEN(BD[[#This Row],[Glosa / Proveedor]]))),LEN(BD[[#This Row],[Glosa / Proveedor]])*2)),"")</f>
        <v/>
      </c>
      <c r="I1036" s="33" t="inlineStr">
        <is>
          <t>Generacion de Planilla Normal EMPLEADO ESTABLE</t>
        </is>
      </c>
      <c r="J1036" s="35" t="n">
        <v>96</v>
      </c>
      <c r="K1036" s="36">
        <f>IF('BD6'!J1036=90,"AGUA",IF('BD6'!J1036=91,"ALCANTARILLADO",IF('BD6'!J1036=93,"ALCANTARILLADO",IF('BD6'!J1036=95,"ADMIN",IF('BD6'!J1036=96,"COMERCIAL","G_Finan")))))</f>
        <v/>
      </c>
      <c r="L1036" s="40" t="n">
        <v>22.54</v>
      </c>
      <c r="M1036" s="37" t="n"/>
      <c r="N1036" s="51" t="n"/>
      <c r="O1036" s="51" t="n"/>
    </row>
    <row r="1037">
      <c r="A1037" s="39">
        <f>IFERROR(VLOOKUP(BD[[#This Row],[BK]],DICT[[EEFF]:[Ppto]],2,FALSE),"No Encontrado")</f>
        <v/>
      </c>
      <c r="B1037">
        <f>MID(BD[[#This Row],[SUC]],2,1)&amp;"-"&amp;BD[[#This Row],[CC]]&amp;"-"&amp;BD[[#This Row],[REGI_RES]]&amp;"-"&amp;MID(BD[[#This Row],[CTA]],1,9)</f>
        <v/>
      </c>
      <c r="C1037" t="inlineStr">
        <is>
          <t>622200001 - BONIFICACION D.L. 25897(3%)</t>
        </is>
      </c>
      <c r="D1037">
        <f>TRIM(MID('BD6'!E1037,3,2))</f>
        <v/>
      </c>
      <c r="E1037" s="33" t="inlineStr">
        <is>
          <t xml:space="preserve">  01 - 11 - 1</t>
        </is>
      </c>
      <c r="F1037" s="34" t="n">
        <v>45919</v>
      </c>
      <c r="G1037">
        <f>IF(MID(BD[[#This Row],[Suc - Tipo - Nro]],8,2)="11",LEFT(BD[[#This Row],[REGIMEN]], 1) &amp; LEFT(RIGHT(BD[[#This Row],[REGIMEN]], LEN(BD[[#This Row],[REGIMEN]]) - FIND(" ", BD[[#This Row],[REGIMEN]])), 1),"")</f>
        <v/>
      </c>
      <c r="H1037">
        <f>IF(MID(BD[[#This Row],[Suc - Tipo - Nro]],8,2)="11",TRIM(RIGHT(SUBSTITUTE(BD[[#This Row],[Glosa / Proveedor]]," ",REPT(" ",LEN(BD[[#This Row],[Glosa / Proveedor]]))),LEN(BD[[#This Row],[Glosa / Proveedor]])*2)),"")</f>
        <v/>
      </c>
      <c r="I1037" s="33" t="inlineStr">
        <is>
          <t>Generacion de Planilla Normal EMPLEADO ESTABLE</t>
        </is>
      </c>
      <c r="J1037" s="35" t="n">
        <v>96</v>
      </c>
      <c r="K1037" s="22">
        <f>IF('BD6'!J1037=90,"AGUA",IF('BD6'!J1037=91,"ALCANTARILLADO",IF('BD6'!J1037=93,"ALCANTARILLADO",IF('BD6'!J1037=95,"ADMIN",IF('BD6'!J1037=96,"COMERCIAL","G_Finan")))))</f>
        <v/>
      </c>
      <c r="L1037" s="49" t="n">
        <v>22.38</v>
      </c>
      <c r="M1037" s="37" t="n"/>
      <c r="N1037" s="51" t="n"/>
      <c r="O1037" s="51" t="n"/>
    </row>
    <row r="1038">
      <c r="A1038" s="39">
        <f>IFERROR(VLOOKUP(BD[[#This Row],[BK]],DICT[[EEFF]:[Ppto]],2,FALSE),"No Encontrado")</f>
        <v/>
      </c>
      <c r="B1038">
        <f>MID(BD[[#This Row],[SUC]],2,1)&amp;"-"&amp;BD[[#This Row],[CC]]&amp;"-"&amp;BD[[#This Row],[REGI_RES]]&amp;"-"&amp;MID(BD[[#This Row],[CTA]],1,9)</f>
        <v/>
      </c>
      <c r="C1038" t="inlineStr">
        <is>
          <t>622200001 - BONIFICACION D.L. 25897(3%)</t>
        </is>
      </c>
      <c r="D1038">
        <f>TRIM(MID('BD6'!E1038,3,2))</f>
        <v/>
      </c>
      <c r="E1038" s="33" t="inlineStr">
        <is>
          <t xml:space="preserve">  01 - 11 - 4</t>
        </is>
      </c>
      <c r="F1038" s="34" t="n">
        <v>45919</v>
      </c>
      <c r="G1038">
        <f>IF(MID(BD[[#This Row],[Suc - Tipo - Nro]],8,2)="11",LEFT(BD[[#This Row],[REGIMEN]], 1) &amp; LEFT(RIGHT(BD[[#This Row],[REGIMEN]], LEN(BD[[#This Row],[REGIMEN]]) - FIND(" ", BD[[#This Row],[REGIMEN]])), 1),"")</f>
        <v/>
      </c>
      <c r="H1038">
        <f>IF(MID(BD[[#This Row],[Suc - Tipo - Nro]],8,2)="11",TRIM(RIGHT(SUBSTITUTE(BD[[#This Row],[Glosa / Proveedor]]," ",REPT(" ",LEN(BD[[#This Row],[Glosa / Proveedor]]))),LEN(BD[[#This Row],[Glosa / Proveedor]])*2)),"")</f>
        <v/>
      </c>
      <c r="I1038" s="33" t="inlineStr">
        <is>
          <t>Generacion de Planilla Normal OBRERO ESTABLE</t>
        </is>
      </c>
      <c r="J1038" s="35" t="n">
        <v>90</v>
      </c>
      <c r="K1038" s="22">
        <f>IF('BD6'!J1038=90,"AGUA",IF('BD6'!J1038=91,"ALCANTARILLADO",IF('BD6'!J1038=93,"ALCANTARILLADO",IF('BD6'!J1038=95,"ADMIN",IF('BD6'!J1038=96,"COMERCIAL","G_Finan")))))</f>
        <v/>
      </c>
      <c r="L1038" s="49" t="n">
        <v>19.75</v>
      </c>
      <c r="M1038" s="37" t="n"/>
      <c r="N1038" s="51" t="n"/>
      <c r="O1038" s="51" t="n"/>
    </row>
    <row r="1039">
      <c r="A1039" s="10">
        <f>IFERROR(VLOOKUP(BD[[#This Row],[BK]],DICT[[EEFF]:[Ppto]],2,FALSE),"No Encontrado")</f>
        <v/>
      </c>
      <c r="B1039" s="54">
        <f>MID(BD[[#This Row],[SUC]],2,1)&amp;"-"&amp;BD[[#This Row],[CC]]&amp;"-"&amp;BD[[#This Row],[REGI_RES]]&amp;"-"&amp;MID(BD[[#This Row],[CTA]],1,9)</f>
        <v/>
      </c>
      <c r="C1039" t="inlineStr">
        <is>
          <t>622200001 - BONIFICACION D.L. 25897(3%)</t>
        </is>
      </c>
      <c r="D1039" s="54">
        <f>TRIM(MID('BD6'!E1039,3,2))</f>
        <v/>
      </c>
      <c r="E1039" s="33" t="inlineStr">
        <is>
          <t xml:space="preserve">  01 - 11 - 4</t>
        </is>
      </c>
      <c r="F1039" s="34" t="n">
        <v>45919</v>
      </c>
      <c r="G1039" s="54">
        <f>IF(MID(BD[[#This Row],[Suc - Tipo - Nro]],8,2)="11",LEFT(BD[[#This Row],[REGIMEN]], 1) &amp; LEFT(RIGHT(BD[[#This Row],[REGIMEN]], LEN(BD[[#This Row],[REGIMEN]]) - FIND(" ", BD[[#This Row],[REGIMEN]])), 1),"")</f>
        <v/>
      </c>
      <c r="H1039" s="54">
        <f>IF(MID(BD[[#This Row],[Suc - Tipo - Nro]],8,2)="11",TRIM(RIGHT(SUBSTITUTE(BD[[#This Row],[Glosa / Proveedor]]," ",REPT(" ",LEN(BD[[#This Row],[Glosa / Proveedor]]))),LEN(BD[[#This Row],[Glosa / Proveedor]])*2)),"")</f>
        <v/>
      </c>
      <c r="I1039" s="33" t="inlineStr">
        <is>
          <t>Generacion de Planilla Normal OBRERO ESTABLE</t>
        </is>
      </c>
      <c r="J1039" s="35" t="n">
        <v>96</v>
      </c>
      <c r="K1039" s="36">
        <f>IF('BD6'!J1039=90,"AGUA",IF('BD6'!J1039=91,"ALCANTARILLADO",IF('BD6'!J1039=93,"ALCANTARILLADO",IF('BD6'!J1039=95,"ADMIN",IF('BD6'!J1039=96,"COMERCIAL","G_Finan")))))</f>
        <v/>
      </c>
      <c r="L1039" s="40" t="n">
        <v>23.85</v>
      </c>
      <c r="M1039" s="37" t="n"/>
      <c r="N1039" s="51" t="n"/>
      <c r="O1039" s="51" t="n"/>
    </row>
    <row r="1040">
      <c r="A1040" s="10">
        <f>IFERROR(VLOOKUP(BD[[#This Row],[BK]],DICT[[EEFF]:[Ppto]],2,FALSE),"No Encontrado")</f>
        <v/>
      </c>
      <c r="B1040" s="54">
        <f>MID(BD[[#This Row],[SUC]],2,1)&amp;"-"&amp;BD[[#This Row],[CC]]&amp;"-"&amp;BD[[#This Row],[REGI_RES]]&amp;"-"&amp;MID(BD[[#This Row],[CTA]],1,9)</f>
        <v/>
      </c>
      <c r="C1040" t="inlineStr">
        <is>
          <t>622200001 - BONIFICACION D.L. 25897(3%)</t>
        </is>
      </c>
      <c r="D1040" s="54">
        <f>TRIM(MID('BD6'!E1040,3,2))</f>
        <v/>
      </c>
      <c r="E1040" s="33" t="inlineStr">
        <is>
          <t xml:space="preserve">  01 - 11 - 4</t>
        </is>
      </c>
      <c r="F1040" s="34" t="n">
        <v>45919</v>
      </c>
      <c r="G1040" s="54">
        <f>IF(MID(BD[[#This Row],[Suc - Tipo - Nro]],8,2)="11",LEFT(BD[[#This Row],[REGIMEN]], 1) &amp; LEFT(RIGHT(BD[[#This Row],[REGIMEN]], LEN(BD[[#This Row],[REGIMEN]]) - FIND(" ", BD[[#This Row],[REGIMEN]])), 1),"")</f>
        <v/>
      </c>
      <c r="H1040" s="54">
        <f>IF(MID(BD[[#This Row],[Suc - Tipo - Nro]],8,2)="11",TRIM(RIGHT(SUBSTITUTE(BD[[#This Row],[Glosa / Proveedor]]," ",REPT(" ",LEN(BD[[#This Row],[Glosa / Proveedor]]))),LEN(BD[[#This Row],[Glosa / Proveedor]])*2)),"")</f>
        <v/>
      </c>
      <c r="I1040" s="33" t="inlineStr">
        <is>
          <t>Generacion de Planilla Normal OBRERO ESTABLE</t>
        </is>
      </c>
      <c r="J1040" s="35" t="n">
        <v>90</v>
      </c>
      <c r="K1040" s="36">
        <f>IF('BD6'!J1040=90,"AGUA",IF('BD6'!J1040=91,"ALCANTARILLADO",IF('BD6'!J1040=93,"ALCANTARILLADO",IF('BD6'!J1040=95,"ADMIN",IF('BD6'!J1040=96,"COMERCIAL","G_Finan")))))</f>
        <v/>
      </c>
      <c r="L1040" s="40" t="n">
        <v>23.85</v>
      </c>
      <c r="M1040" s="37" t="n"/>
      <c r="N1040" s="51" t="n"/>
      <c r="O1040" s="51" t="n"/>
    </row>
    <row r="1041">
      <c r="A1041" s="39">
        <f>IFERROR(VLOOKUP(BD[[#This Row],[BK]],DICT[[EEFF]:[Ppto]],2,FALSE),"No Encontrado")</f>
        <v/>
      </c>
      <c r="B1041">
        <f>MID(BD[[#This Row],[SUC]],2,1)&amp;"-"&amp;BD[[#This Row],[CC]]&amp;"-"&amp;BD[[#This Row],[REGI_RES]]&amp;"-"&amp;MID(BD[[#This Row],[CTA]],1,9)</f>
        <v/>
      </c>
      <c r="C1041" t="inlineStr">
        <is>
          <t>622200001 - BONIFICACION D.L. 25897(3%)</t>
        </is>
      </c>
      <c r="D1041">
        <f>TRIM(MID('BD6'!E1041,3,2))</f>
        <v/>
      </c>
      <c r="E1041" s="33" t="inlineStr">
        <is>
          <t xml:space="preserve">  01 - 11 - 4</t>
        </is>
      </c>
      <c r="F1041" s="34" t="n">
        <v>45919</v>
      </c>
      <c r="G1041">
        <f>IF(MID(BD[[#This Row],[Suc - Tipo - Nro]],8,2)="11",LEFT(BD[[#This Row],[REGIMEN]], 1) &amp; LEFT(RIGHT(BD[[#This Row],[REGIMEN]], LEN(BD[[#This Row],[REGIMEN]]) - FIND(" ", BD[[#This Row],[REGIMEN]])), 1),"")</f>
        <v/>
      </c>
      <c r="H1041">
        <f>IF(MID(BD[[#This Row],[Suc - Tipo - Nro]],8,2)="11",TRIM(RIGHT(SUBSTITUTE(BD[[#This Row],[Glosa / Proveedor]]," ",REPT(" ",LEN(BD[[#This Row],[Glosa / Proveedor]]))),LEN(BD[[#This Row],[Glosa / Proveedor]])*2)),"")</f>
        <v/>
      </c>
      <c r="I1041" s="33" t="inlineStr">
        <is>
          <t>Generacion de Planilla Normal OBRERO ESTABLE</t>
        </is>
      </c>
      <c r="J1041" s="35" t="n">
        <v>90</v>
      </c>
      <c r="K1041" s="22">
        <f>IF('BD6'!J1041=90,"AGUA",IF('BD6'!J1041=91,"ALCANTARILLADO",IF('BD6'!J1041=93,"ALCANTARILLADO",IF('BD6'!J1041=95,"ADMIN",IF('BD6'!J1041=96,"COMERCIAL","G_Finan")))))</f>
        <v/>
      </c>
      <c r="L1041" s="49" t="n">
        <v>69.40000000000001</v>
      </c>
      <c r="M1041" s="37" t="n"/>
      <c r="N1041" s="51" t="n"/>
      <c r="O1041" s="51" t="n"/>
    </row>
    <row r="1042">
      <c r="A1042">
        <f>IFERROR(VLOOKUP(BD[[#This Row],[BK]],DICT[[EEFF]:[Ppto]],2,FALSE),"No Encontrado")</f>
        <v/>
      </c>
      <c r="B1042">
        <f>MID(BD[[#This Row],[SUC]],2,1)&amp;"-"&amp;BD[[#This Row],[CC]]&amp;"-"&amp;BD[[#This Row],[REGI_RES]]&amp;"-"&amp;MID(BD[[#This Row],[CTA]],1,9)</f>
        <v/>
      </c>
      <c r="C1042" t="inlineStr">
        <is>
          <t>622200001 - BONIFICACION D.L. 25897(3%)</t>
        </is>
      </c>
      <c r="D1042">
        <f>TRIM(MID('BD6'!E1042,3,2))</f>
        <v/>
      </c>
      <c r="E1042" s="33" t="inlineStr">
        <is>
          <t xml:space="preserve">  01 - 11 - 4</t>
        </is>
      </c>
      <c r="F1042" s="32" t="n">
        <v>45919</v>
      </c>
      <c r="G1042">
        <f>IF(MID(BD[[#This Row],[Suc - Tipo - Nro]],8,2)="11",LEFT(BD[[#This Row],[REGIMEN]], 1) &amp; LEFT(RIGHT(BD[[#This Row],[REGIMEN]], LEN(BD[[#This Row],[REGIMEN]]) - FIND(" ", BD[[#This Row],[REGIMEN]])), 1),"")</f>
        <v/>
      </c>
      <c r="H1042">
        <f>IF(MID(BD[[#This Row],[Suc - Tipo - Nro]],8,2)="11",TRIM(RIGHT(SUBSTITUTE(BD[[#This Row],[Glosa / Proveedor]]," ",REPT(" ",LEN(BD[[#This Row],[Glosa / Proveedor]]))),LEN(BD[[#This Row],[Glosa / Proveedor]])*2)),"")</f>
        <v/>
      </c>
      <c r="I1042" s="31" t="inlineStr">
        <is>
          <t>Generacion de Planilla Normal OBRERO ESTABLE</t>
        </is>
      </c>
      <c r="J1042" s="38" t="n">
        <v>96</v>
      </c>
      <c r="K1042" s="22">
        <f>IF('BD6'!J1042=90,"AGUA",IF('BD6'!J1042=91,"ALCANTARILLADO",IF('BD6'!J1042=93,"ALCANTARILLADO",IF('BD6'!J1042=95,"ADMIN",IF('BD6'!J1042=96,"COMERCIAL","G_Finan")))))</f>
        <v/>
      </c>
      <c r="L1042" s="49" t="n">
        <v>23</v>
      </c>
      <c r="M1042" s="37" t="n"/>
      <c r="N1042" s="51" t="n"/>
      <c r="O1042" s="51" t="n"/>
    </row>
    <row r="1043">
      <c r="A1043" s="39">
        <f>IFERROR(VLOOKUP(BD[[#This Row],[BK]],DICT[[EEFF]:[Ppto]],2,FALSE),"No Encontrado")</f>
        <v/>
      </c>
      <c r="B1043">
        <f>MID(BD[[#This Row],[SUC]],2,1)&amp;"-"&amp;BD[[#This Row],[CC]]&amp;"-"&amp;BD[[#This Row],[REGI_RES]]&amp;"-"&amp;MID(BD[[#This Row],[CTA]],1,9)</f>
        <v/>
      </c>
      <c r="C1043" t="inlineStr">
        <is>
          <t>622200001 - BONIFICACION D.L. 25897(3%)</t>
        </is>
      </c>
      <c r="D1043">
        <f>TRIM(MID('BD6'!E1043,3,2))</f>
        <v/>
      </c>
      <c r="E1043" s="33" t="inlineStr">
        <is>
          <t xml:space="preserve">  01 - 11 - 4</t>
        </is>
      </c>
      <c r="F1043" s="34" t="n">
        <v>45919</v>
      </c>
      <c r="G1043">
        <f>IF(MID(BD[[#This Row],[Suc - Tipo - Nro]],8,2)="11",LEFT(BD[[#This Row],[REGIMEN]], 1) &amp; LEFT(RIGHT(BD[[#This Row],[REGIMEN]], LEN(BD[[#This Row],[REGIMEN]]) - FIND(" ", BD[[#This Row],[REGIMEN]])), 1),"")</f>
        <v/>
      </c>
      <c r="H1043">
        <f>IF(MID(BD[[#This Row],[Suc - Tipo - Nro]],8,2)="11",TRIM(RIGHT(SUBSTITUTE(BD[[#This Row],[Glosa / Proveedor]]," ",REPT(" ",LEN(BD[[#This Row],[Glosa / Proveedor]]))),LEN(BD[[#This Row],[Glosa / Proveedor]])*2)),"")</f>
        <v/>
      </c>
      <c r="I1043" s="33" t="inlineStr">
        <is>
          <t>Generacion de Planilla Normal OBRERO ESTABLE</t>
        </is>
      </c>
      <c r="J1043" s="35" t="n">
        <v>90</v>
      </c>
      <c r="K1043" s="22">
        <f>IF('BD6'!J1043=90,"AGUA",IF('BD6'!J1043=91,"ALCANTARILLADO",IF('BD6'!J1043=93,"ALCANTARILLADO",IF('BD6'!J1043=95,"ADMIN",IF('BD6'!J1043=96,"COMERCIAL","G_Finan")))))</f>
        <v/>
      </c>
      <c r="L1043" s="49" t="n">
        <v>21.79</v>
      </c>
      <c r="M1043" s="37" t="n"/>
      <c r="N1043" s="51" t="n"/>
      <c r="O1043" s="51" t="n"/>
    </row>
    <row r="1044">
      <c r="A1044" s="10">
        <f>IFERROR(VLOOKUP(BD[[#This Row],[BK]],DICT[[EEFF]:[Ppto]],2,FALSE),"No Encontrado")</f>
        <v/>
      </c>
      <c r="B1044" s="54">
        <f>MID(BD[[#This Row],[SUC]],2,1)&amp;"-"&amp;BD[[#This Row],[CC]]&amp;"-"&amp;BD[[#This Row],[REGI_RES]]&amp;"-"&amp;MID(BD[[#This Row],[CTA]],1,9)</f>
        <v/>
      </c>
      <c r="C1044" t="inlineStr">
        <is>
          <t>622200001 - BONIFICACION D.L. 25897(3%)</t>
        </is>
      </c>
      <c r="D1044" s="54">
        <f>TRIM(MID('BD6'!E1044,3,2))</f>
        <v/>
      </c>
      <c r="E1044" s="33" t="inlineStr">
        <is>
          <t xml:space="preserve">  01 - 11 - 4</t>
        </is>
      </c>
      <c r="F1044" s="34" t="n">
        <v>45919</v>
      </c>
      <c r="G1044" s="54">
        <f>IF(MID(BD[[#This Row],[Suc - Tipo - Nro]],8,2)="11",LEFT(BD[[#This Row],[REGIMEN]], 1) &amp; LEFT(RIGHT(BD[[#This Row],[REGIMEN]], LEN(BD[[#This Row],[REGIMEN]]) - FIND(" ", BD[[#This Row],[REGIMEN]])), 1),"")</f>
        <v/>
      </c>
      <c r="H1044" s="54">
        <f>IF(MID(BD[[#This Row],[Suc - Tipo - Nro]],8,2)="11",TRIM(RIGHT(SUBSTITUTE(BD[[#This Row],[Glosa / Proveedor]]," ",REPT(" ",LEN(BD[[#This Row],[Glosa / Proveedor]]))),LEN(BD[[#This Row],[Glosa / Proveedor]])*2)),"")</f>
        <v/>
      </c>
      <c r="I1044" s="33" t="inlineStr">
        <is>
          <t>Generacion de Planilla Normal OBRERO ESTABLE</t>
        </is>
      </c>
      <c r="J1044" s="35" t="n">
        <v>90</v>
      </c>
      <c r="K1044" s="36">
        <f>IF('BD6'!J1044=90,"AGUA",IF('BD6'!J1044=91,"ALCANTARILLADO",IF('BD6'!J1044=93,"ALCANTARILLADO",IF('BD6'!J1044=95,"ADMIN",IF('BD6'!J1044=96,"COMERCIAL","G_Finan")))))</f>
        <v/>
      </c>
      <c r="L1044" s="40" t="n">
        <v>21.79</v>
      </c>
      <c r="M1044" s="37" t="n"/>
      <c r="N1044" s="51" t="n"/>
      <c r="O1044" s="51" t="n"/>
    </row>
    <row r="1045">
      <c r="A1045" s="42">
        <f>IFERROR(VLOOKUP(BD[[#This Row],[BK]],DICT[[EEFF]:[Ppto]],2,FALSE),"No Encontrado")</f>
        <v/>
      </c>
      <c r="B1045">
        <f>MID(BD[[#This Row],[SUC]],2,1)&amp;"-"&amp;BD[[#This Row],[CC]]&amp;"-"&amp;BD[[#This Row],[REGI_RES]]&amp;"-"&amp;MID(BD[[#This Row],[CTA]],1,9)</f>
        <v/>
      </c>
      <c r="C1045" t="inlineStr">
        <is>
          <t>622200001 - BONIFICACION D.L. 25897(3%)</t>
        </is>
      </c>
      <c r="D1045">
        <f>TRIM(MID('BD6'!E1045,3,2))</f>
        <v/>
      </c>
      <c r="E1045" s="33" t="inlineStr">
        <is>
          <t xml:space="preserve">  05 - 11 - 1</t>
        </is>
      </c>
      <c r="F1045" s="32" t="n">
        <v>45919</v>
      </c>
      <c r="G1045">
        <f>IF(MID(BD[[#This Row],[Suc - Tipo - Nro]],8,2)="11",LEFT(BD[[#This Row],[REGIMEN]], 1) &amp; LEFT(RIGHT(BD[[#This Row],[REGIMEN]], LEN(BD[[#This Row],[REGIMEN]]) - FIND(" ", BD[[#This Row],[REGIMEN]])), 1),"")</f>
        <v/>
      </c>
      <c r="H1045">
        <f>IF(MID(BD[[#This Row],[Suc - Tipo - Nro]],8,2)="11",TRIM(RIGHT(SUBSTITUTE(BD[[#This Row],[Glosa / Proveedor]]," ",REPT(" ",LEN(BD[[#This Row],[Glosa / Proveedor]]))),LEN(BD[[#This Row],[Glosa / Proveedor]])*2)),"")</f>
        <v/>
      </c>
      <c r="I1045" s="31" t="inlineStr">
        <is>
          <t>Generacion de Planilla Normal EMPLEADO ESTABLE</t>
        </is>
      </c>
      <c r="J1045" s="38" t="n">
        <v>90</v>
      </c>
      <c r="K1045" s="22">
        <f>IF('BD6'!J1045=90,"AGUA",IF('BD6'!J1045=91,"ALCANTARILLADO",IF('BD6'!J1045=93,"ALCANTARILLADO",IF('BD6'!J1045=95,"ADMIN",IF('BD6'!J1045=96,"COMERCIAL","G_Finan")))))</f>
        <v/>
      </c>
      <c r="L1045" s="49" t="n">
        <v>22.8</v>
      </c>
      <c r="M1045" s="37" t="n"/>
      <c r="N1045" s="51" t="n"/>
      <c r="O1045" s="51" t="n"/>
    </row>
    <row r="1046">
      <c r="A1046" s="42">
        <f>IFERROR(VLOOKUP(BD[[#This Row],[BK]],DICT[[EEFF]:[Ppto]],2,FALSE),"No Encontrado")</f>
        <v/>
      </c>
      <c r="B1046">
        <f>MID(BD[[#This Row],[SUC]],2,1)&amp;"-"&amp;BD[[#This Row],[CC]]&amp;"-"&amp;BD[[#This Row],[REGI_RES]]&amp;"-"&amp;MID(BD[[#This Row],[CTA]],1,9)</f>
        <v/>
      </c>
      <c r="C1046" t="inlineStr">
        <is>
          <t>622200001 - BONIFICACION D.L. 25897(3%)</t>
        </is>
      </c>
      <c r="D1046">
        <f>TRIM(MID('BD6'!E1046,3,2))</f>
        <v/>
      </c>
      <c r="E1046" s="33" t="inlineStr">
        <is>
          <t xml:space="preserve">  06 - 11 - 3</t>
        </is>
      </c>
      <c r="F1046" s="32" t="n">
        <v>45919</v>
      </c>
      <c r="G1046">
        <f>IF(MID(BD[[#This Row],[Suc - Tipo - Nro]],8,2)="11",LEFT(BD[[#This Row],[REGIMEN]], 1) &amp; LEFT(RIGHT(BD[[#This Row],[REGIMEN]], LEN(BD[[#This Row],[REGIMEN]]) - FIND(" ", BD[[#This Row],[REGIMEN]])), 1),"")</f>
        <v/>
      </c>
      <c r="H1046">
        <f>IF(MID(BD[[#This Row],[Suc - Tipo - Nro]],8,2)="11",TRIM(RIGHT(SUBSTITUTE(BD[[#This Row],[Glosa / Proveedor]]," ",REPT(" ",LEN(BD[[#This Row],[Glosa / Proveedor]]))),LEN(BD[[#This Row],[Glosa / Proveedor]])*2)),"")</f>
        <v/>
      </c>
      <c r="I1046" s="31" t="inlineStr">
        <is>
          <t>Generacion de Planilla Normal OBRERO ESTABLE</t>
        </is>
      </c>
      <c r="J1046" s="38" t="n">
        <v>90</v>
      </c>
      <c r="K1046" s="22">
        <f>IF('BD6'!J1046=90,"AGUA",IF('BD6'!J1046=91,"ALCANTARILLADO",IF('BD6'!J1046=93,"ALCANTARILLADO",IF('BD6'!J1046=95,"ADMIN",IF('BD6'!J1046=96,"COMERCIAL","G_Finan")))))</f>
        <v/>
      </c>
      <c r="L1046" s="49" t="n">
        <v>14</v>
      </c>
      <c r="M1046" s="37" t="n"/>
      <c r="N1046" s="51" t="n"/>
      <c r="O1046" s="51" t="n"/>
    </row>
    <row r="1047">
      <c r="A1047">
        <f>IFERROR(VLOOKUP(BD[[#This Row],[BK]],DICT[[EEFF]:[Ppto]],2,FALSE),"No Encontrado")</f>
        <v/>
      </c>
      <c r="B1047">
        <f>MID(BD[[#This Row],[SUC]],2,1)&amp;"-"&amp;BD[[#This Row],[CC]]&amp;"-"&amp;BD[[#This Row],[REGI_RES]]&amp;"-"&amp;MID(BD[[#This Row],[CTA]],1,9)</f>
        <v/>
      </c>
      <c r="C1047" t="inlineStr">
        <is>
          <t>622200001 - BONIFICACION D.L. 25897(3%)</t>
        </is>
      </c>
      <c r="D1047">
        <f>TRIM(MID('BD6'!E1047,3,2))</f>
        <v/>
      </c>
      <c r="E1047" s="33" t="inlineStr">
        <is>
          <t xml:space="preserve">  09 - 11 - 2</t>
        </is>
      </c>
      <c r="F1047" s="32" t="n">
        <v>45919</v>
      </c>
      <c r="G1047">
        <f>IF(MID(BD[[#This Row],[Suc - Tipo - Nro]],8,2)="11",LEFT(BD[[#This Row],[REGIMEN]], 1) &amp; LEFT(RIGHT(BD[[#This Row],[REGIMEN]], LEN(BD[[#This Row],[REGIMEN]]) - FIND(" ", BD[[#This Row],[REGIMEN]])), 1),"")</f>
        <v/>
      </c>
      <c r="H1047">
        <f>IF(MID(BD[[#This Row],[Suc - Tipo - Nro]],8,2)="11",TRIM(RIGHT(SUBSTITUTE(BD[[#This Row],[Glosa / Proveedor]]," ",REPT(" ",LEN(BD[[#This Row],[Glosa / Proveedor]]))),LEN(BD[[#This Row],[Glosa / Proveedor]])*2)),"")</f>
        <v/>
      </c>
      <c r="I1047" s="31" t="inlineStr">
        <is>
          <t>Generacion de Planilla Normal EMPLEADO ESTABLE</t>
        </is>
      </c>
      <c r="J1047" s="38" t="n">
        <v>96</v>
      </c>
      <c r="K1047" s="22">
        <f>IF('BD6'!J1047=90,"AGUA",IF('BD6'!J1047=91,"ALCANTARILLADO",IF('BD6'!J1047=93,"ALCANTARILLADO",IF('BD6'!J1047=95,"ADMIN",IF('BD6'!J1047=96,"COMERCIAL","G_Finan")))))</f>
        <v/>
      </c>
      <c r="L1047" s="49" t="n">
        <v>22.8</v>
      </c>
      <c r="M1047" s="37" t="n"/>
      <c r="N1047" s="51" t="n"/>
      <c r="O1047" s="51" t="n"/>
    </row>
    <row r="1048">
      <c r="A1048" s="10">
        <f>IFERROR(VLOOKUP(BD[[#This Row],[BK]],DICT[[EEFF]:[Ppto]],2,FALSE),"No Encontrado")</f>
        <v/>
      </c>
      <c r="B1048" s="54">
        <f>MID(BD[[#This Row],[SUC]],2,1)&amp;"-"&amp;BD[[#This Row],[CC]]&amp;"-"&amp;BD[[#This Row],[REGI_RES]]&amp;"-"&amp;MID(BD[[#This Row],[CTA]],1,9)</f>
        <v/>
      </c>
      <c r="C1048" t="inlineStr">
        <is>
          <t>622200002 - BONIFICACION CONSOLIDADA R.M. 075-99-EF</t>
        </is>
      </c>
      <c r="D1048" s="54">
        <f>TRIM(MID('BD6'!E1048,3,2))</f>
        <v/>
      </c>
      <c r="E1048" s="33" t="inlineStr">
        <is>
          <t xml:space="preserve">  01 - 11 - 1</t>
        </is>
      </c>
      <c r="F1048" s="34" t="n">
        <v>45919</v>
      </c>
      <c r="G1048" s="54">
        <f>IF(MID(BD[[#This Row],[Suc - Tipo - Nro]],8,2)="11",LEFT(BD[[#This Row],[REGIMEN]], 1) &amp; LEFT(RIGHT(BD[[#This Row],[REGIMEN]], LEN(BD[[#This Row],[REGIMEN]]) - FIND(" ", BD[[#This Row],[REGIMEN]])), 1),"")</f>
        <v/>
      </c>
      <c r="H1048" s="54">
        <f>IF(MID(BD[[#This Row],[Suc - Tipo - Nro]],8,2)="11",TRIM(RIGHT(SUBSTITUTE(BD[[#This Row],[Glosa / Proveedor]]," ",REPT(" ",LEN(BD[[#This Row],[Glosa / Proveedor]]))),LEN(BD[[#This Row],[Glosa / Proveedor]])*2)),"")</f>
        <v/>
      </c>
      <c r="I1048" s="33" t="inlineStr">
        <is>
          <t>Generacion de Planilla Normal EMPLEADO ESTABLE</t>
        </is>
      </c>
      <c r="J1048" s="35" t="n">
        <v>90</v>
      </c>
      <c r="K1048" s="36">
        <f>IF('BD6'!J1048=90,"AGUA",IF('BD6'!J1048=91,"ALCANTARILLADO",IF('BD6'!J1048=93,"ALCANTARILLADO",IF('BD6'!J1048=95,"ADMIN",IF('BD6'!J1048=96,"COMERCIAL","G_Finan")))))</f>
        <v/>
      </c>
      <c r="L1048" s="40" t="n">
        <v>504.78</v>
      </c>
      <c r="M1048" s="37" t="n"/>
      <c r="N1048" s="51" t="n"/>
      <c r="O1048" s="51" t="n"/>
    </row>
    <row r="1049">
      <c r="A1049">
        <f>IFERROR(VLOOKUP(BD[[#This Row],[BK]],DICT[[EEFF]:[Ppto]],2,FALSE),"No Encontrado")</f>
        <v/>
      </c>
      <c r="B1049">
        <f>MID(BD[[#This Row],[SUC]],2,1)&amp;"-"&amp;BD[[#This Row],[CC]]&amp;"-"&amp;BD[[#This Row],[REGI_RES]]&amp;"-"&amp;MID(BD[[#This Row],[CTA]],1,9)</f>
        <v/>
      </c>
      <c r="C1049" t="inlineStr">
        <is>
          <t>622200002 - BONIFICACION CONSOLIDADA R.M. 075-99-EF</t>
        </is>
      </c>
      <c r="D1049">
        <f>TRIM(MID('BD6'!E1049,3,2))</f>
        <v/>
      </c>
      <c r="E1049" s="33" t="inlineStr">
        <is>
          <t xml:space="preserve">  01 - 11 - 1</t>
        </is>
      </c>
      <c r="F1049" s="32" t="n">
        <v>45919</v>
      </c>
      <c r="G1049">
        <f>IF(MID(BD[[#This Row],[Suc - Tipo - Nro]],8,2)="11",LEFT(BD[[#This Row],[REGIMEN]], 1) &amp; LEFT(RIGHT(BD[[#This Row],[REGIMEN]], LEN(BD[[#This Row],[REGIMEN]]) - FIND(" ", BD[[#This Row],[REGIMEN]])), 1),"")</f>
        <v/>
      </c>
      <c r="H1049">
        <f>IF(MID(BD[[#This Row],[Suc - Tipo - Nro]],8,2)="11",TRIM(RIGHT(SUBSTITUTE(BD[[#This Row],[Glosa / Proveedor]]," ",REPT(" ",LEN(BD[[#This Row],[Glosa / Proveedor]]))),LEN(BD[[#This Row],[Glosa / Proveedor]])*2)),"")</f>
        <v/>
      </c>
      <c r="I1049" s="31" t="inlineStr">
        <is>
          <t>Generacion de Planilla Normal EMPLEADO ESTABLE</t>
        </is>
      </c>
      <c r="J1049" s="38" t="n">
        <v>96</v>
      </c>
      <c r="K1049" s="22">
        <f>IF('BD6'!J1049=90,"AGUA",IF('BD6'!J1049=91,"ALCANTARILLADO",IF('BD6'!J1049=93,"ALCANTARILLADO",IF('BD6'!J1049=95,"ADMIN",IF('BD6'!J1049=96,"COMERCIAL","G_Finan")))))</f>
        <v/>
      </c>
      <c r="L1049" s="49" t="n">
        <v>247.3</v>
      </c>
      <c r="M1049" s="37" t="n"/>
      <c r="N1049" s="51" t="n"/>
      <c r="O1049" s="51" t="n"/>
    </row>
    <row r="1050">
      <c r="A1050" s="10">
        <f>IFERROR(VLOOKUP(BD[[#This Row],[BK]],DICT[[EEFF]:[Ppto]],2,FALSE),"No Encontrado")</f>
        <v/>
      </c>
      <c r="B1050" s="54">
        <f>MID(BD[[#This Row],[SUC]],2,1)&amp;"-"&amp;BD[[#This Row],[CC]]&amp;"-"&amp;BD[[#This Row],[REGI_RES]]&amp;"-"&amp;MID(BD[[#This Row],[CTA]],1,9)</f>
        <v/>
      </c>
      <c r="C1050" t="inlineStr">
        <is>
          <t>622200002 - BONIFICACION CONSOLIDADA R.M. 075-99-EF</t>
        </is>
      </c>
      <c r="D1050" s="54">
        <f>TRIM(MID('BD6'!E1050,3,2))</f>
        <v/>
      </c>
      <c r="E1050" s="33" t="inlineStr">
        <is>
          <t xml:space="preserve">  01 - 11 - 1</t>
        </is>
      </c>
      <c r="F1050" s="34" t="n">
        <v>45919</v>
      </c>
      <c r="G1050" s="54">
        <f>IF(MID(BD[[#This Row],[Suc - Tipo - Nro]],8,2)="11",LEFT(BD[[#This Row],[REGIMEN]], 1) &amp; LEFT(RIGHT(BD[[#This Row],[REGIMEN]], LEN(BD[[#This Row],[REGIMEN]]) - FIND(" ", BD[[#This Row],[REGIMEN]])), 1),"")</f>
        <v/>
      </c>
      <c r="H1050" s="54">
        <f>IF(MID(BD[[#This Row],[Suc - Tipo - Nro]],8,2)="11",TRIM(RIGHT(SUBSTITUTE(BD[[#This Row],[Glosa / Proveedor]]," ",REPT(" ",LEN(BD[[#This Row],[Glosa / Proveedor]]))),LEN(BD[[#This Row],[Glosa / Proveedor]])*2)),"")</f>
        <v/>
      </c>
      <c r="I1050" s="33" t="inlineStr">
        <is>
          <t>Generacion de Planilla Normal EMPLEADO ESTABLE</t>
        </is>
      </c>
      <c r="J1050" s="35" t="n">
        <v>90</v>
      </c>
      <c r="K1050" s="36">
        <f>IF('BD6'!J1050=90,"AGUA",IF('BD6'!J1050=91,"ALCANTARILLADO",IF('BD6'!J1050=93,"ALCANTARILLADO",IF('BD6'!J1050=95,"ADMIN",IF('BD6'!J1050=96,"COMERCIAL","G_Finan")))))</f>
        <v/>
      </c>
      <c r="L1050" s="40" t="n">
        <v>256.3</v>
      </c>
      <c r="M1050" s="37" t="n"/>
      <c r="N1050" s="51" t="n"/>
      <c r="O1050" s="51" t="n"/>
    </row>
    <row r="1051">
      <c r="A1051" s="10">
        <f>IFERROR(VLOOKUP(BD[[#This Row],[BK]],DICT[[EEFF]:[Ppto]],2,FALSE),"No Encontrado")</f>
        <v/>
      </c>
      <c r="B1051" s="54">
        <f>MID(BD[[#This Row],[SUC]],2,1)&amp;"-"&amp;BD[[#This Row],[CC]]&amp;"-"&amp;BD[[#This Row],[REGI_RES]]&amp;"-"&amp;MID(BD[[#This Row],[CTA]],1,9)</f>
        <v/>
      </c>
      <c r="C1051" t="inlineStr">
        <is>
          <t>622200002 - BONIFICACION CONSOLIDADA R.M. 075-99-EF</t>
        </is>
      </c>
      <c r="D1051" s="54">
        <f>TRIM(MID('BD6'!E1051,3,2))</f>
        <v/>
      </c>
      <c r="E1051" s="33" t="inlineStr">
        <is>
          <t xml:space="preserve">  01 - 11 - 1</t>
        </is>
      </c>
      <c r="F1051" s="34" t="n">
        <v>45919</v>
      </c>
      <c r="G1051" s="54">
        <f>IF(MID(BD[[#This Row],[Suc - Tipo - Nro]],8,2)="11",LEFT(BD[[#This Row],[REGIMEN]], 1) &amp; LEFT(RIGHT(BD[[#This Row],[REGIMEN]], LEN(BD[[#This Row],[REGIMEN]]) - FIND(" ", BD[[#This Row],[REGIMEN]])), 1),"")</f>
        <v/>
      </c>
      <c r="H1051" s="54">
        <f>IF(MID(BD[[#This Row],[Suc - Tipo - Nro]],8,2)="11",TRIM(RIGHT(SUBSTITUTE(BD[[#This Row],[Glosa / Proveedor]]," ",REPT(" ",LEN(BD[[#This Row],[Glosa / Proveedor]]))),LEN(BD[[#This Row],[Glosa / Proveedor]])*2)),"")</f>
        <v/>
      </c>
      <c r="I1051" s="33" t="inlineStr">
        <is>
          <t>Generacion de Planilla Normal EMPLEADO ESTABLE</t>
        </is>
      </c>
      <c r="J1051" s="35" t="n">
        <v>90</v>
      </c>
      <c r="K1051" s="36">
        <f>IF('BD6'!J1051=90,"AGUA",IF('BD6'!J1051=91,"ALCANTARILLADO",IF('BD6'!J1051=93,"ALCANTARILLADO",IF('BD6'!J1051=95,"ADMIN",IF('BD6'!J1051=96,"COMERCIAL","G_Finan")))))</f>
        <v/>
      </c>
      <c r="L1051" s="40" t="n">
        <v>258.48</v>
      </c>
      <c r="M1051" s="37" t="n"/>
      <c r="N1051" s="51" t="n"/>
      <c r="O1051" s="51" t="n"/>
    </row>
    <row r="1052">
      <c r="A1052">
        <f>IFERROR(VLOOKUP(BD[[#This Row],[BK]],DICT[[EEFF]:[Ppto]],2,FALSE),"No Encontrado")</f>
        <v/>
      </c>
      <c r="B1052">
        <f>MID(BD[[#This Row],[SUC]],2,1)&amp;"-"&amp;BD[[#This Row],[CC]]&amp;"-"&amp;BD[[#This Row],[REGI_RES]]&amp;"-"&amp;MID(BD[[#This Row],[CTA]],1,9)</f>
        <v/>
      </c>
      <c r="C1052" t="inlineStr">
        <is>
          <t>622200002 - BONIFICACION CONSOLIDADA R.M. 075-99-EF</t>
        </is>
      </c>
      <c r="D1052">
        <f>TRIM(MID('BD6'!E1052,3,2))</f>
        <v/>
      </c>
      <c r="E1052" s="33" t="inlineStr">
        <is>
          <t xml:space="preserve">  01 - 11 - 1</t>
        </is>
      </c>
      <c r="F1052" s="32" t="n">
        <v>45919</v>
      </c>
      <c r="G1052">
        <f>IF(MID(BD[[#This Row],[Suc - Tipo - Nro]],8,2)="11",LEFT(BD[[#This Row],[REGIMEN]], 1) &amp; LEFT(RIGHT(BD[[#This Row],[REGIMEN]], LEN(BD[[#This Row],[REGIMEN]]) - FIND(" ", BD[[#This Row],[REGIMEN]])), 1),"")</f>
        <v/>
      </c>
      <c r="H1052">
        <f>IF(MID(BD[[#This Row],[Suc - Tipo - Nro]],8,2)="11",TRIM(RIGHT(SUBSTITUTE(BD[[#This Row],[Glosa / Proveedor]]," ",REPT(" ",LEN(BD[[#This Row],[Glosa / Proveedor]]))),LEN(BD[[#This Row],[Glosa / Proveedor]])*2)),"")</f>
        <v/>
      </c>
      <c r="I1052" s="31" t="inlineStr">
        <is>
          <t>Generacion de Planilla Normal EMPLEADO ESTABLE</t>
        </is>
      </c>
      <c r="J1052" s="38" t="n">
        <v>90</v>
      </c>
      <c r="K1052" s="22">
        <f>IF('BD6'!J1052=90,"AGUA",IF('BD6'!J1052=91,"ALCANTARILLADO",IF('BD6'!J1052=93,"ALCANTARILLADO",IF('BD6'!J1052=95,"ADMIN",IF('BD6'!J1052=96,"COMERCIAL","G_Finan")))))</f>
        <v/>
      </c>
      <c r="L1052" s="49" t="n">
        <v>256.18</v>
      </c>
      <c r="M1052" s="37" t="n"/>
      <c r="N1052" s="51" t="n"/>
      <c r="O1052" s="51" t="n"/>
    </row>
    <row r="1053">
      <c r="A1053">
        <f>IFERROR(VLOOKUP(BD[[#This Row],[BK]],DICT[[EEFF]:[Ppto]],2,FALSE),"No Encontrado")</f>
        <v/>
      </c>
      <c r="B1053">
        <f>MID(BD[[#This Row],[SUC]],2,1)&amp;"-"&amp;BD[[#This Row],[CC]]&amp;"-"&amp;BD[[#This Row],[REGI_RES]]&amp;"-"&amp;MID(BD[[#This Row],[CTA]],1,9)</f>
        <v/>
      </c>
      <c r="C1053" t="inlineStr">
        <is>
          <t>622200002 - BONIFICACION CONSOLIDADA R.M. 075-99-EF</t>
        </is>
      </c>
      <c r="D1053">
        <f>TRIM(MID('BD6'!E1053,3,2))</f>
        <v/>
      </c>
      <c r="E1053" s="33" t="inlineStr">
        <is>
          <t xml:space="preserve">  01 - 11 - 1</t>
        </is>
      </c>
      <c r="F1053" s="32" t="n">
        <v>45919</v>
      </c>
      <c r="G1053">
        <f>IF(MID(BD[[#This Row],[Suc - Tipo - Nro]],8,2)="11",LEFT(BD[[#This Row],[REGIMEN]], 1) &amp; LEFT(RIGHT(BD[[#This Row],[REGIMEN]], LEN(BD[[#This Row],[REGIMEN]]) - FIND(" ", BD[[#This Row],[REGIMEN]])), 1),"")</f>
        <v/>
      </c>
      <c r="H1053">
        <f>IF(MID(BD[[#This Row],[Suc - Tipo - Nro]],8,2)="11",TRIM(RIGHT(SUBSTITUTE(BD[[#This Row],[Glosa / Proveedor]]," ",REPT(" ",LEN(BD[[#This Row],[Glosa / Proveedor]]))),LEN(BD[[#This Row],[Glosa / Proveedor]])*2)),"")</f>
        <v/>
      </c>
      <c r="I1053" s="31" t="inlineStr">
        <is>
          <t>Generacion de Planilla Normal EMPLEADO ESTABLE</t>
        </is>
      </c>
      <c r="J1053" s="38" t="n">
        <v>90</v>
      </c>
      <c r="K1053" s="22">
        <f>IF('BD6'!J1053=90,"AGUA",IF('BD6'!J1053=91,"ALCANTARILLADO",IF('BD6'!J1053=93,"ALCANTARILLADO",IF('BD6'!J1053=95,"ADMIN",IF('BD6'!J1053=96,"COMERCIAL","G_Finan")))))</f>
        <v/>
      </c>
      <c r="L1053" s="49" t="n">
        <v>262.6</v>
      </c>
      <c r="M1053" s="37" t="n"/>
      <c r="N1053" s="51" t="n"/>
      <c r="O1053" s="51" t="n"/>
    </row>
    <row r="1054">
      <c r="A1054" s="10">
        <f>IFERROR(VLOOKUP(BD[[#This Row],[BK]],DICT[[EEFF]:[Ppto]],2,FALSE),"No Encontrado")</f>
        <v/>
      </c>
      <c r="B1054" s="54">
        <f>MID(BD[[#This Row],[SUC]],2,1)&amp;"-"&amp;BD[[#This Row],[CC]]&amp;"-"&amp;BD[[#This Row],[REGI_RES]]&amp;"-"&amp;MID(BD[[#This Row],[CTA]],1,9)</f>
        <v/>
      </c>
      <c r="C1054" t="inlineStr">
        <is>
          <t>622200002 - BONIFICACION CONSOLIDADA R.M. 075-99-EF</t>
        </is>
      </c>
      <c r="D1054" s="54">
        <f>TRIM(MID('BD6'!E1054,3,2))</f>
        <v/>
      </c>
      <c r="E1054" s="33" t="inlineStr">
        <is>
          <t xml:space="preserve">  01 - 11 - 4</t>
        </is>
      </c>
      <c r="F1054" s="34" t="n">
        <v>45919</v>
      </c>
      <c r="G1054" s="54">
        <f>IF(MID(BD[[#This Row],[Suc - Tipo - Nro]],8,2)="11",LEFT(BD[[#This Row],[REGIMEN]], 1) &amp; LEFT(RIGHT(BD[[#This Row],[REGIMEN]], LEN(BD[[#This Row],[REGIMEN]]) - FIND(" ", BD[[#This Row],[REGIMEN]])), 1),"")</f>
        <v/>
      </c>
      <c r="H1054" s="54">
        <f>IF(MID(BD[[#This Row],[Suc - Tipo - Nro]],8,2)="11",TRIM(RIGHT(SUBSTITUTE(BD[[#This Row],[Glosa / Proveedor]]," ",REPT(" ",LEN(BD[[#This Row],[Glosa / Proveedor]]))),LEN(BD[[#This Row],[Glosa / Proveedor]])*2)),"")</f>
        <v/>
      </c>
      <c r="I1054" s="33" t="inlineStr">
        <is>
          <t>Generacion de Planilla Normal OBRERO ESTABLE</t>
        </is>
      </c>
      <c r="J1054" s="35" t="n">
        <v>96</v>
      </c>
      <c r="K1054" s="36">
        <f>IF('BD6'!J1054=90,"AGUA",IF('BD6'!J1054=91,"ALCANTARILLADO",IF('BD6'!J1054=93,"ALCANTARILLADO",IF('BD6'!J1054=95,"ADMIN",IF('BD6'!J1054=96,"COMERCIAL","G_Finan")))))</f>
        <v/>
      </c>
      <c r="L1054" s="40" t="n">
        <v>276.85</v>
      </c>
      <c r="M1054" s="37" t="n"/>
      <c r="N1054" s="51" t="n"/>
      <c r="O1054" s="51" t="n"/>
    </row>
    <row r="1055">
      <c r="A1055" s="10">
        <f>IFERROR(VLOOKUP(BD[[#This Row],[BK]],DICT[[EEFF]:[Ppto]],2,FALSE),"No Encontrado")</f>
        <v/>
      </c>
      <c r="B1055" s="54">
        <f>MID(BD[[#This Row],[SUC]],2,1)&amp;"-"&amp;BD[[#This Row],[CC]]&amp;"-"&amp;BD[[#This Row],[REGI_RES]]&amp;"-"&amp;MID(BD[[#This Row],[CTA]],1,9)</f>
        <v/>
      </c>
      <c r="C1055" t="inlineStr">
        <is>
          <t>622200002 - BONIFICACION CONSOLIDADA R.M. 075-99-EF</t>
        </is>
      </c>
      <c r="D1055" s="54">
        <f>TRIM(MID('BD6'!E1055,3,2))</f>
        <v/>
      </c>
      <c r="E1055" s="33" t="inlineStr">
        <is>
          <t xml:space="preserve">  01 - 11 - 4</t>
        </is>
      </c>
      <c r="F1055" s="34" t="n">
        <v>45919</v>
      </c>
      <c r="G1055" s="54">
        <f>IF(MID(BD[[#This Row],[Suc - Tipo - Nro]],8,2)="11",LEFT(BD[[#This Row],[REGIMEN]], 1) &amp; LEFT(RIGHT(BD[[#This Row],[REGIMEN]], LEN(BD[[#This Row],[REGIMEN]]) - FIND(" ", BD[[#This Row],[REGIMEN]])), 1),"")</f>
        <v/>
      </c>
      <c r="H1055" s="54">
        <f>IF(MID(BD[[#This Row],[Suc - Tipo - Nro]],8,2)="11",TRIM(RIGHT(SUBSTITUTE(BD[[#This Row],[Glosa / Proveedor]]," ",REPT(" ",LEN(BD[[#This Row],[Glosa / Proveedor]]))),LEN(BD[[#This Row],[Glosa / Proveedor]])*2)),"")</f>
        <v/>
      </c>
      <c r="I1055" s="33" t="inlineStr">
        <is>
          <t>Generacion de Planilla Normal OBRERO ESTABLE</t>
        </is>
      </c>
      <c r="J1055" s="35" t="n">
        <v>90</v>
      </c>
      <c r="K1055" s="36">
        <f>IF('BD6'!J1055=90,"AGUA",IF('BD6'!J1055=91,"ALCANTARILLADO",IF('BD6'!J1055=93,"ALCANTARILLADO",IF('BD6'!J1055=95,"ADMIN",IF('BD6'!J1055=96,"COMERCIAL","G_Finan")))))</f>
        <v/>
      </c>
      <c r="L1055" s="40" t="n">
        <v>1054.38</v>
      </c>
      <c r="M1055" s="37" t="n"/>
      <c r="N1055" s="51" t="n"/>
      <c r="O1055" s="51" t="n"/>
    </row>
    <row r="1056">
      <c r="A1056" s="42">
        <f>IFERROR(VLOOKUP(BD[[#This Row],[BK]],DICT[[EEFF]:[Ppto]],2,FALSE),"No Encontrado")</f>
        <v/>
      </c>
      <c r="B1056">
        <f>MID(BD[[#This Row],[SUC]],2,1)&amp;"-"&amp;BD[[#This Row],[CC]]&amp;"-"&amp;BD[[#This Row],[REGI_RES]]&amp;"-"&amp;MID(BD[[#This Row],[CTA]],1,9)</f>
        <v/>
      </c>
      <c r="C1056" t="inlineStr">
        <is>
          <t>622200002 - BONIFICACION CONSOLIDADA R.M. 075-99-EF</t>
        </is>
      </c>
      <c r="D1056">
        <f>TRIM(MID('BD6'!E1056,3,2))</f>
        <v/>
      </c>
      <c r="E1056" s="33" t="inlineStr">
        <is>
          <t xml:space="preserve">  01 - 11 - 4</t>
        </is>
      </c>
      <c r="F1056" s="32" t="n">
        <v>45919</v>
      </c>
      <c r="G1056">
        <f>IF(MID(BD[[#This Row],[Suc - Tipo - Nro]],8,2)="11",LEFT(BD[[#This Row],[REGIMEN]], 1) &amp; LEFT(RIGHT(BD[[#This Row],[REGIMEN]], LEN(BD[[#This Row],[REGIMEN]]) - FIND(" ", BD[[#This Row],[REGIMEN]])), 1),"")</f>
        <v/>
      </c>
      <c r="H1056">
        <f>IF(MID(BD[[#This Row],[Suc - Tipo - Nro]],8,2)="11",TRIM(RIGHT(SUBSTITUTE(BD[[#This Row],[Glosa / Proveedor]]," ",REPT(" ",LEN(BD[[#This Row],[Glosa / Proveedor]]))),LEN(BD[[#This Row],[Glosa / Proveedor]])*2)),"")</f>
        <v/>
      </c>
      <c r="I1056" s="31" t="inlineStr">
        <is>
          <t>Generacion de Planilla Normal OBRERO ESTABLE</t>
        </is>
      </c>
      <c r="J1056" s="38" t="n">
        <v>96</v>
      </c>
      <c r="K1056" s="22">
        <f>IF('BD6'!J1056=90,"AGUA",IF('BD6'!J1056=91,"ALCANTARILLADO",IF('BD6'!J1056=93,"ALCANTARILLADO",IF('BD6'!J1056=95,"ADMIN",IF('BD6'!J1056=96,"COMERCIAL","G_Finan")))))</f>
        <v/>
      </c>
      <c r="L1056" s="49" t="n">
        <v>265.2</v>
      </c>
      <c r="M1056" s="37" t="n"/>
      <c r="N1056" s="51" t="n"/>
      <c r="O1056" s="51" t="n"/>
    </row>
    <row r="1057">
      <c r="A1057" s="39">
        <f>IFERROR(VLOOKUP(BD[[#This Row],[BK]],DICT[[EEFF]:[Ppto]],2,FALSE),"No Encontrado")</f>
        <v/>
      </c>
      <c r="B1057">
        <f>MID(BD[[#This Row],[SUC]],2,1)&amp;"-"&amp;BD[[#This Row],[CC]]&amp;"-"&amp;BD[[#This Row],[REGI_RES]]&amp;"-"&amp;MID(BD[[#This Row],[CTA]],1,9)</f>
        <v/>
      </c>
      <c r="C1057" t="inlineStr">
        <is>
          <t>622200002 - BONIFICACION CONSOLIDADA R.M. 075-99-EF</t>
        </is>
      </c>
      <c r="D1057">
        <f>TRIM(MID('BD6'!E1057,3,2))</f>
        <v/>
      </c>
      <c r="E1057" s="33" t="inlineStr">
        <is>
          <t xml:space="preserve">  01 - 11 - 4</t>
        </is>
      </c>
      <c r="F1057" s="34" t="n">
        <v>45919</v>
      </c>
      <c r="G1057">
        <f>IF(MID(BD[[#This Row],[Suc - Tipo - Nro]],8,2)="11",LEFT(BD[[#This Row],[REGIMEN]], 1) &amp; LEFT(RIGHT(BD[[#This Row],[REGIMEN]], LEN(BD[[#This Row],[REGIMEN]]) - FIND(" ", BD[[#This Row],[REGIMEN]])), 1),"")</f>
        <v/>
      </c>
      <c r="H1057">
        <f>IF(MID(BD[[#This Row],[Suc - Tipo - Nro]],8,2)="11",TRIM(RIGHT(SUBSTITUTE(BD[[#This Row],[Glosa / Proveedor]]," ",REPT(" ",LEN(BD[[#This Row],[Glosa / Proveedor]]))),LEN(BD[[#This Row],[Glosa / Proveedor]])*2)),"")</f>
        <v/>
      </c>
      <c r="I1057" s="33" t="inlineStr">
        <is>
          <t>Generacion de Planilla Normal OBRERO ESTABLE</t>
        </is>
      </c>
      <c r="J1057" s="35" t="n">
        <v>90</v>
      </c>
      <c r="K1057" s="22">
        <f>IF('BD6'!J1057=90,"AGUA",IF('BD6'!J1057=91,"ALCANTARILLADO",IF('BD6'!J1057=93,"ALCANTARILLADO",IF('BD6'!J1057=95,"ADMIN",IF('BD6'!J1057=96,"COMERCIAL","G_Finan")))))</f>
        <v/>
      </c>
      <c r="L1057" s="49" t="n">
        <v>270</v>
      </c>
      <c r="M1057" s="37" t="n"/>
      <c r="N1057" s="51" t="n"/>
      <c r="O1057" s="51" t="n"/>
    </row>
    <row r="1058">
      <c r="A1058" s="10">
        <f>IFERROR(VLOOKUP(BD[[#This Row],[BK]],DICT[[EEFF]:[Ppto]],2,FALSE),"No Encontrado")</f>
        <v/>
      </c>
      <c r="B1058" s="54">
        <f>MID(BD[[#This Row],[SUC]],2,1)&amp;"-"&amp;BD[[#This Row],[CC]]&amp;"-"&amp;BD[[#This Row],[REGI_RES]]&amp;"-"&amp;MID(BD[[#This Row],[CTA]],1,9)</f>
        <v/>
      </c>
      <c r="C1058" t="inlineStr">
        <is>
          <t>622200002 - BONIFICACION CONSOLIDADA R.M. 075-99-EF</t>
        </is>
      </c>
      <c r="D1058" s="54">
        <f>TRIM(MID('BD6'!E1058,3,2))</f>
        <v/>
      </c>
      <c r="E1058" s="33" t="inlineStr">
        <is>
          <t xml:space="preserve">  01 - 11 - 4</t>
        </is>
      </c>
      <c r="F1058" s="34" t="n">
        <v>45919</v>
      </c>
      <c r="G1058" s="54">
        <f>IF(MID(BD[[#This Row],[Suc - Tipo - Nro]],8,2)="11",LEFT(BD[[#This Row],[REGIMEN]], 1) &amp; LEFT(RIGHT(BD[[#This Row],[REGIMEN]], LEN(BD[[#This Row],[REGIMEN]]) - FIND(" ", BD[[#This Row],[REGIMEN]])), 1),"")</f>
        <v/>
      </c>
      <c r="H1058" s="54">
        <f>IF(MID(BD[[#This Row],[Suc - Tipo - Nro]],8,2)="11",TRIM(RIGHT(SUBSTITUTE(BD[[#This Row],[Glosa / Proveedor]]," ",REPT(" ",LEN(BD[[#This Row],[Glosa / Proveedor]]))),LEN(BD[[#This Row],[Glosa / Proveedor]])*2)),"")</f>
        <v/>
      </c>
      <c r="I1058" s="33" t="inlineStr">
        <is>
          <t>Generacion de Planilla Normal OBRERO ESTABLE</t>
        </is>
      </c>
      <c r="J1058" s="35" t="n">
        <v>90</v>
      </c>
      <c r="K1058" s="36">
        <f>IF('BD6'!J1058=90,"AGUA",IF('BD6'!J1058=91,"ALCANTARILLADO",IF('BD6'!J1058=93,"ALCANTARILLADO",IF('BD6'!J1058=95,"ADMIN",IF('BD6'!J1058=96,"COMERCIAL","G_Finan")))))</f>
        <v/>
      </c>
      <c r="L1058" s="40" t="n">
        <v>269</v>
      </c>
      <c r="M1058" s="37" t="n"/>
      <c r="N1058" s="51" t="n"/>
      <c r="O1058" s="51" t="n"/>
    </row>
    <row r="1059">
      <c r="A1059" s="10">
        <f>IFERROR(VLOOKUP(BD[[#This Row],[BK]],DICT[[EEFF]:[Ppto]],2,FALSE),"No Encontrado")</f>
        <v/>
      </c>
      <c r="B1059" s="54">
        <f>MID(BD[[#This Row],[SUC]],2,1)&amp;"-"&amp;BD[[#This Row],[CC]]&amp;"-"&amp;BD[[#This Row],[REGI_RES]]&amp;"-"&amp;MID(BD[[#This Row],[CTA]],1,9)</f>
        <v/>
      </c>
      <c r="C1059" t="inlineStr">
        <is>
          <t>622200002 - BONIFICACION CONSOLIDADA R.M. 075-99-EF</t>
        </is>
      </c>
      <c r="D1059" s="54">
        <f>TRIM(MID('BD6'!E1059,3,2))</f>
        <v/>
      </c>
      <c r="E1059" s="33" t="inlineStr">
        <is>
          <t xml:space="preserve">  01 - 11 - 4</t>
        </is>
      </c>
      <c r="F1059" s="34" t="n">
        <v>45919</v>
      </c>
      <c r="G1059" s="54">
        <f>IF(MID(BD[[#This Row],[Suc - Tipo - Nro]],8,2)="11",LEFT(BD[[#This Row],[REGIMEN]], 1) &amp; LEFT(RIGHT(BD[[#This Row],[REGIMEN]], LEN(BD[[#This Row],[REGIMEN]]) - FIND(" ", BD[[#This Row],[REGIMEN]])), 1),"")</f>
        <v/>
      </c>
      <c r="H1059" s="54">
        <f>IF(MID(BD[[#This Row],[Suc - Tipo - Nro]],8,2)="11",TRIM(RIGHT(SUBSTITUTE(BD[[#This Row],[Glosa / Proveedor]]," ",REPT(" ",LEN(BD[[#This Row],[Glosa / Proveedor]]))),LEN(BD[[#This Row],[Glosa / Proveedor]])*2)),"")</f>
        <v/>
      </c>
      <c r="I1059" s="33" t="inlineStr">
        <is>
          <t>Generacion de Planilla Normal OBRERO ESTABLE</t>
        </is>
      </c>
      <c r="J1059" s="35" t="n">
        <v>90</v>
      </c>
      <c r="K1059" s="36">
        <f>IF('BD6'!J1059=90,"AGUA",IF('BD6'!J1059=91,"ALCANTARILLADO",IF('BD6'!J1059=93,"ALCANTARILLADO",IF('BD6'!J1059=95,"ADMIN",IF('BD6'!J1059=96,"COMERCIAL","G_Finan")))))</f>
        <v/>
      </c>
      <c r="L1059" s="40" t="n">
        <v>269</v>
      </c>
      <c r="M1059" s="37" t="n"/>
      <c r="N1059" s="51" t="n"/>
      <c r="O1059" s="51" t="n"/>
    </row>
    <row r="1060">
      <c r="A1060" s="39">
        <f>IFERROR(VLOOKUP(BD[[#This Row],[BK]],DICT[[EEFF]:[Ppto]],2,FALSE),"No Encontrado")</f>
        <v/>
      </c>
      <c r="B1060">
        <f>MID(BD[[#This Row],[SUC]],2,1)&amp;"-"&amp;BD[[#This Row],[CC]]&amp;"-"&amp;BD[[#This Row],[REGI_RES]]&amp;"-"&amp;MID(BD[[#This Row],[CTA]],1,9)</f>
        <v/>
      </c>
      <c r="C1060" t="inlineStr">
        <is>
          <t>622200002 - BONIFICACION CONSOLIDADA R.M. 075-99-EF</t>
        </is>
      </c>
      <c r="D1060">
        <f>TRIM(MID('BD6'!E1060,3,2))</f>
        <v/>
      </c>
      <c r="E1060" s="33" t="inlineStr">
        <is>
          <t xml:space="preserve">  05 - 11 - 1</t>
        </is>
      </c>
      <c r="F1060" s="34" t="n">
        <v>45919</v>
      </c>
      <c r="G1060">
        <f>IF(MID(BD[[#This Row],[Suc - Tipo - Nro]],8,2)="11",LEFT(BD[[#This Row],[REGIMEN]], 1) &amp; LEFT(RIGHT(BD[[#This Row],[REGIMEN]], LEN(BD[[#This Row],[REGIMEN]]) - FIND(" ", BD[[#This Row],[REGIMEN]])), 1),"")</f>
        <v/>
      </c>
      <c r="H1060">
        <f>IF(MID(BD[[#This Row],[Suc - Tipo - Nro]],8,2)="11",TRIM(RIGHT(SUBSTITUTE(BD[[#This Row],[Glosa / Proveedor]]," ",REPT(" ",LEN(BD[[#This Row],[Glosa / Proveedor]]))),LEN(BD[[#This Row],[Glosa / Proveedor]])*2)),"")</f>
        <v/>
      </c>
      <c r="I1060" s="33" t="inlineStr">
        <is>
          <t>Generacion de Planilla Normal EMPLEADO ESTABLE</t>
        </is>
      </c>
      <c r="J1060" s="35" t="n">
        <v>90</v>
      </c>
      <c r="K1060" s="22">
        <f>IF('BD6'!J1060=90,"AGUA",IF('BD6'!J1060=91,"ALCANTARILLADO",IF('BD6'!J1060=93,"ALCANTARILLADO",IF('BD6'!J1060=95,"ADMIN",IF('BD6'!J1060=96,"COMERCIAL","G_Finan")))))</f>
        <v/>
      </c>
      <c r="L1060" s="49" t="n">
        <v>256.3</v>
      </c>
      <c r="M1060" s="37" t="n"/>
      <c r="N1060" s="51" t="n"/>
      <c r="O1060" s="51" t="n"/>
    </row>
    <row r="1061">
      <c r="A1061" s="10">
        <f>IFERROR(VLOOKUP(BD[[#This Row],[BK]],DICT[[EEFF]:[Ppto]],2,FALSE),"No Encontrado")</f>
        <v/>
      </c>
      <c r="B1061" s="54">
        <f>MID(BD[[#This Row],[SUC]],2,1)&amp;"-"&amp;BD[[#This Row],[CC]]&amp;"-"&amp;BD[[#This Row],[REGI_RES]]&amp;"-"&amp;MID(BD[[#This Row],[CTA]],1,9)</f>
        <v/>
      </c>
      <c r="C1061" t="inlineStr">
        <is>
          <t>622200002 - BONIFICACION CONSOLIDADA R.M. 075-99-EF</t>
        </is>
      </c>
      <c r="D1061" s="54">
        <f>TRIM(MID('BD6'!E1061,3,2))</f>
        <v/>
      </c>
      <c r="E1061" s="33" t="inlineStr">
        <is>
          <t xml:space="preserve">  06 - 11 - 3</t>
        </is>
      </c>
      <c r="F1061" s="34" t="n">
        <v>45919</v>
      </c>
      <c r="G1061" s="54">
        <f>IF(MID(BD[[#This Row],[Suc - Tipo - Nro]],8,2)="11",LEFT(BD[[#This Row],[REGIMEN]], 1) &amp; LEFT(RIGHT(BD[[#This Row],[REGIMEN]], LEN(BD[[#This Row],[REGIMEN]]) - FIND(" ", BD[[#This Row],[REGIMEN]])), 1),"")</f>
        <v/>
      </c>
      <c r="H1061" s="54">
        <f>IF(MID(BD[[#This Row],[Suc - Tipo - Nro]],8,2)="11",TRIM(RIGHT(SUBSTITUTE(BD[[#This Row],[Glosa / Proveedor]]," ",REPT(" ",LEN(BD[[#This Row],[Glosa / Proveedor]]))),LEN(BD[[#This Row],[Glosa / Proveedor]])*2)),"")</f>
        <v/>
      </c>
      <c r="I1061" s="33" t="inlineStr">
        <is>
          <t>Generacion de Planilla Normal OBRERO ESTABLE</t>
        </is>
      </c>
      <c r="J1061" s="35" t="n">
        <v>90</v>
      </c>
      <c r="K1061" s="36">
        <f>IF('BD6'!J1061=90,"AGUA",IF('BD6'!J1061=91,"ALCANTARILLADO",IF('BD6'!J1061=93,"ALCANTARILLADO",IF('BD6'!J1061=95,"ADMIN",IF('BD6'!J1061=96,"COMERCIAL","G_Finan")))))</f>
        <v/>
      </c>
      <c r="L1061" s="40" t="n">
        <v>204.62</v>
      </c>
      <c r="M1061" s="37" t="n"/>
      <c r="N1061" s="51" t="n"/>
      <c r="O1061" s="51" t="n"/>
    </row>
    <row r="1062">
      <c r="A1062" s="42">
        <f>IFERROR(VLOOKUP(BD[[#This Row],[BK]],DICT[[EEFF]:[Ppto]],2,FALSE),"No Encontrado")</f>
        <v/>
      </c>
      <c r="B1062">
        <f>MID(BD[[#This Row],[SUC]],2,1)&amp;"-"&amp;BD[[#This Row],[CC]]&amp;"-"&amp;BD[[#This Row],[REGI_RES]]&amp;"-"&amp;MID(BD[[#This Row],[CTA]],1,9)</f>
        <v/>
      </c>
      <c r="C1062" t="inlineStr">
        <is>
          <t>622200002 - BONIFICACION CONSOLIDADA R.M. 075-99-EF</t>
        </is>
      </c>
      <c r="D1062">
        <f>TRIM(MID('BD6'!E1062,3,2))</f>
        <v/>
      </c>
      <c r="E1062" s="33" t="inlineStr">
        <is>
          <t xml:space="preserve">  09 - 11 - 2</t>
        </is>
      </c>
      <c r="F1062" s="32" t="n">
        <v>45919</v>
      </c>
      <c r="G1062">
        <f>IF(MID(BD[[#This Row],[Suc - Tipo - Nro]],8,2)="11",LEFT(BD[[#This Row],[REGIMEN]], 1) &amp; LEFT(RIGHT(BD[[#This Row],[REGIMEN]], LEN(BD[[#This Row],[REGIMEN]]) - FIND(" ", BD[[#This Row],[REGIMEN]])), 1),"")</f>
        <v/>
      </c>
      <c r="H1062">
        <f>IF(MID(BD[[#This Row],[Suc - Tipo - Nro]],8,2)="11",TRIM(RIGHT(SUBSTITUTE(BD[[#This Row],[Glosa / Proveedor]]," ",REPT(" ",LEN(BD[[#This Row],[Glosa / Proveedor]]))),LEN(BD[[#This Row],[Glosa / Proveedor]])*2)),"")</f>
        <v/>
      </c>
      <c r="I1062" s="31" t="inlineStr">
        <is>
          <t>Generacion de Planilla Normal EMPLEADO ESTABLE</t>
        </is>
      </c>
      <c r="J1062" s="38" t="n">
        <v>96</v>
      </c>
      <c r="K1062" s="22">
        <f>IF('BD6'!J1062=90,"AGUA",IF('BD6'!J1062=91,"ALCANTARILLADO",IF('BD6'!J1062=93,"ALCANTARILLADO",IF('BD6'!J1062=95,"ADMIN",IF('BD6'!J1062=96,"COMERCIAL","G_Finan")))))</f>
        <v/>
      </c>
      <c r="L1062" s="49" t="n">
        <v>258.43</v>
      </c>
      <c r="M1062" s="37" t="n"/>
      <c r="N1062" s="51" t="n"/>
      <c r="O1062" s="51" t="n"/>
    </row>
    <row r="1063">
      <c r="A1063" s="10">
        <f>IFERROR(VLOOKUP(BD[[#This Row],[BK]],DICT[[EEFF]:[Ppto]],2,FALSE),"No Encontrado")</f>
        <v/>
      </c>
      <c r="B1063" s="54">
        <f>MID(BD[[#This Row],[SUC]],2,1)&amp;"-"&amp;BD[[#This Row],[CC]]&amp;"-"&amp;BD[[#This Row],[REGI_RES]]&amp;"-"&amp;MID(BD[[#This Row],[CTA]],1,9)</f>
        <v/>
      </c>
      <c r="C1063" t="inlineStr">
        <is>
          <t>622200008 - BONIFICACION D.L. 26504 ( 3.3% )</t>
        </is>
      </c>
      <c r="D1063" s="54">
        <f>TRIM(MID('BD6'!E1063,3,2))</f>
        <v/>
      </c>
      <c r="E1063" s="33" t="inlineStr">
        <is>
          <t xml:space="preserve">  01 - 11 - 1</t>
        </is>
      </c>
      <c r="F1063" s="34" t="n">
        <v>45919</v>
      </c>
      <c r="G1063" s="54">
        <f>IF(MID(BD[[#This Row],[Suc - Tipo - Nro]],8,2)="11",LEFT(BD[[#This Row],[REGIMEN]], 1) &amp; LEFT(RIGHT(BD[[#This Row],[REGIMEN]], LEN(BD[[#This Row],[REGIMEN]]) - FIND(" ", BD[[#This Row],[REGIMEN]])), 1),"")</f>
        <v/>
      </c>
      <c r="H1063" s="54">
        <f>IF(MID(BD[[#This Row],[Suc - Tipo - Nro]],8,2)="11",TRIM(RIGHT(SUBSTITUTE(BD[[#This Row],[Glosa / Proveedor]]," ",REPT(" ",LEN(BD[[#This Row],[Glosa / Proveedor]]))),LEN(BD[[#This Row],[Glosa / Proveedor]])*2)),"")</f>
        <v/>
      </c>
      <c r="I1063" s="33" t="inlineStr">
        <is>
          <t>Generacion de Planilla Normal EMPLEADO ESTABLE</t>
        </is>
      </c>
      <c r="J1063" s="35" t="n">
        <v>95</v>
      </c>
      <c r="K1063" s="36">
        <f>IF('BD6'!J1063=90,"AGUA",IF('BD6'!J1063=91,"ALCANTARILLADO",IF('BD6'!J1063=93,"ALCANTARILLADO",IF('BD6'!J1063=95,"ADMIN",IF('BD6'!J1063=96,"COMERCIAL","G_Finan")))))</f>
        <v/>
      </c>
      <c r="L1063" s="40" t="n">
        <v>22.87</v>
      </c>
      <c r="M1063" s="37" t="n"/>
      <c r="N1063" s="51" t="n"/>
      <c r="O1063" s="51" t="n"/>
    </row>
    <row r="1064">
      <c r="A1064" s="10">
        <f>IFERROR(VLOOKUP(BD[[#This Row],[BK]],DICT[[EEFF]:[Ppto]],2,FALSE),"No Encontrado")</f>
        <v/>
      </c>
      <c r="B1064" s="54">
        <f>MID(BD[[#This Row],[SUC]],2,1)&amp;"-"&amp;BD[[#This Row],[CC]]&amp;"-"&amp;BD[[#This Row],[REGI_RES]]&amp;"-"&amp;MID(BD[[#This Row],[CTA]],1,9)</f>
        <v/>
      </c>
      <c r="C1064" t="inlineStr">
        <is>
          <t>622200008 - BONIFICACION D.L. 26504 ( 3.3% )</t>
        </is>
      </c>
      <c r="D1064" s="54">
        <f>TRIM(MID('BD6'!E1064,3,2))</f>
        <v/>
      </c>
      <c r="E1064" s="33" t="inlineStr">
        <is>
          <t xml:space="preserve">  06 - 11 - 1</t>
        </is>
      </c>
      <c r="F1064" s="34" t="n">
        <v>45919</v>
      </c>
      <c r="G1064" s="54">
        <f>IF(MID(BD[[#This Row],[Suc - Tipo - Nro]],8,2)="11",LEFT(BD[[#This Row],[REGIMEN]], 1) &amp; LEFT(RIGHT(BD[[#This Row],[REGIMEN]], LEN(BD[[#This Row],[REGIMEN]]) - FIND(" ", BD[[#This Row],[REGIMEN]])), 1),"")</f>
        <v/>
      </c>
      <c r="H1064" s="54">
        <f>IF(MID(BD[[#This Row],[Suc - Tipo - Nro]],8,2)="11",TRIM(RIGHT(SUBSTITUTE(BD[[#This Row],[Glosa / Proveedor]]," ",REPT(" ",LEN(BD[[#This Row],[Glosa / Proveedor]]))),LEN(BD[[#This Row],[Glosa / Proveedor]])*2)),"")</f>
        <v/>
      </c>
      <c r="I1064" s="33" t="inlineStr">
        <is>
          <t>Generacion de Planilla Normal EMPLEADO ESTABLE</t>
        </is>
      </c>
      <c r="J1064" s="35" t="n">
        <v>96</v>
      </c>
      <c r="K1064" s="36">
        <f>IF('BD6'!J1064=90,"AGUA",IF('BD6'!J1064=91,"ALCANTARILLADO",IF('BD6'!J1064=93,"ALCANTARILLADO",IF('BD6'!J1064=95,"ADMIN",IF('BD6'!J1064=96,"COMERCIAL","G_Finan")))))</f>
        <v/>
      </c>
      <c r="L1064" s="40" t="n">
        <v>28.5</v>
      </c>
      <c r="M1064" s="37" t="n"/>
      <c r="N1064" s="51" t="n"/>
      <c r="O1064" s="51" t="n"/>
    </row>
    <row r="1065">
      <c r="A1065" s="10">
        <f>IFERROR(VLOOKUP(BD[[#This Row],[BK]],DICT[[EEFF]:[Ppto]],2,FALSE),"No Encontrado")</f>
        <v/>
      </c>
      <c r="B1065" s="54">
        <f>MID(BD[[#This Row],[SUC]],2,1)&amp;"-"&amp;BD[[#This Row],[CC]]&amp;"-"&amp;BD[[#This Row],[REGI_RES]]&amp;"-"&amp;MID(BD[[#This Row],[CTA]],1,9)</f>
        <v/>
      </c>
      <c r="C1065" t="inlineStr">
        <is>
          <t>622200009 - BONIFICACION MOVILIDAD - LAUDO 2022</t>
        </is>
      </c>
      <c r="D1065" s="54">
        <f>TRIM(MID('BD6'!E1065,3,2))</f>
        <v/>
      </c>
      <c r="E1065" s="33" t="inlineStr">
        <is>
          <t xml:space="preserve">  01 - 11 - 1</t>
        </is>
      </c>
      <c r="F1065" s="34" t="n">
        <v>45919</v>
      </c>
      <c r="G1065" s="54">
        <f>IF(MID(BD[[#This Row],[Suc - Tipo - Nro]],8,2)="11",LEFT(BD[[#This Row],[REGIMEN]], 1) &amp; LEFT(RIGHT(BD[[#This Row],[REGIMEN]], LEN(BD[[#This Row],[REGIMEN]]) - FIND(" ", BD[[#This Row],[REGIMEN]])), 1),"")</f>
        <v/>
      </c>
      <c r="H1065" s="54">
        <f>IF(MID(BD[[#This Row],[Suc - Tipo - Nro]],8,2)="11",TRIM(RIGHT(SUBSTITUTE(BD[[#This Row],[Glosa / Proveedor]]," ",REPT(" ",LEN(BD[[#This Row],[Glosa / Proveedor]]))),LEN(BD[[#This Row],[Glosa / Proveedor]])*2)),"")</f>
        <v/>
      </c>
      <c r="I1065" s="33" t="inlineStr">
        <is>
          <t>Generacion de Planilla Normal EMPLEADO ESTABLE</t>
        </is>
      </c>
      <c r="J1065" s="35" t="n">
        <v>96</v>
      </c>
      <c r="K1065" s="36">
        <f>IF('BD6'!J1065=90,"AGUA",IF('BD6'!J1065=91,"ALCANTARILLADO",IF('BD6'!J1065=93,"ALCANTARILLADO",IF('BD6'!J1065=95,"ADMIN",IF('BD6'!J1065=96,"COMERCIAL","G_Finan")))))</f>
        <v/>
      </c>
      <c r="L1065" s="40" t="n">
        <v>63</v>
      </c>
      <c r="M1065" s="37" t="n"/>
      <c r="N1065" s="51" t="n"/>
      <c r="O1065" s="51" t="n"/>
    </row>
    <row r="1066">
      <c r="A1066" s="10">
        <f>IFERROR(VLOOKUP(BD[[#This Row],[BK]],DICT[[EEFF]:[Ppto]],2,FALSE),"No Encontrado")</f>
        <v/>
      </c>
      <c r="B1066" s="54">
        <f>MID(BD[[#This Row],[SUC]],2,1)&amp;"-"&amp;BD[[#This Row],[CC]]&amp;"-"&amp;BD[[#This Row],[REGI_RES]]&amp;"-"&amp;MID(BD[[#This Row],[CTA]],1,9)</f>
        <v/>
      </c>
      <c r="C1066" t="inlineStr">
        <is>
          <t>622200009 - BONIFICACION MOVILIDAD - LAUDO 2022</t>
        </is>
      </c>
      <c r="D1066" s="54">
        <f>TRIM(MID('BD6'!E1066,3,2))</f>
        <v/>
      </c>
      <c r="E1066" s="33" t="inlineStr">
        <is>
          <t xml:space="preserve">  01 - 11 - 1</t>
        </is>
      </c>
      <c r="F1066" s="34" t="n">
        <v>45919</v>
      </c>
      <c r="G1066" s="54">
        <f>IF(MID(BD[[#This Row],[Suc - Tipo - Nro]],8,2)="11",LEFT(BD[[#This Row],[REGIMEN]], 1) &amp; LEFT(RIGHT(BD[[#This Row],[REGIMEN]], LEN(BD[[#This Row],[REGIMEN]]) - FIND(" ", BD[[#This Row],[REGIMEN]])), 1),"")</f>
        <v/>
      </c>
      <c r="H1066" s="54">
        <f>IF(MID(BD[[#This Row],[Suc - Tipo - Nro]],8,2)="11",TRIM(RIGHT(SUBSTITUTE(BD[[#This Row],[Glosa / Proveedor]]," ",REPT(" ",LEN(BD[[#This Row],[Glosa / Proveedor]]))),LEN(BD[[#This Row],[Glosa / Proveedor]])*2)),"")</f>
        <v/>
      </c>
      <c r="I1066" s="33" t="inlineStr">
        <is>
          <t>Generacion de Planilla Normal EMPLEADO ESTABLE</t>
        </is>
      </c>
      <c r="J1066" s="35" t="n">
        <v>95</v>
      </c>
      <c r="K1066" s="36">
        <f>IF('BD6'!J1066=90,"AGUA",IF('BD6'!J1066=91,"ALCANTARILLADO",IF('BD6'!J1066=93,"ALCANTARILLADO",IF('BD6'!J1066=95,"ADMIN",IF('BD6'!J1066=96,"COMERCIAL","G_Finan")))))</f>
        <v/>
      </c>
      <c r="L1066" s="40" t="n">
        <v>90</v>
      </c>
      <c r="M1066" s="37" t="n"/>
      <c r="N1066" s="51" t="n"/>
      <c r="O1066" s="51" t="n"/>
    </row>
    <row r="1067">
      <c r="A1067">
        <f>IFERROR(VLOOKUP(BD[[#This Row],[BK]],DICT[[EEFF]:[Ppto]],2,FALSE),"No Encontrado")</f>
        <v/>
      </c>
      <c r="B1067">
        <f>MID(BD[[#This Row],[SUC]],2,1)&amp;"-"&amp;BD[[#This Row],[CC]]&amp;"-"&amp;BD[[#This Row],[REGI_RES]]&amp;"-"&amp;MID(BD[[#This Row],[CTA]],1,9)</f>
        <v/>
      </c>
      <c r="C1067" t="inlineStr">
        <is>
          <t>622200009 - BONIFICACION MOVILIDAD - LAUDO 2022</t>
        </is>
      </c>
      <c r="D1067">
        <f>TRIM(MID('BD6'!E1067,3,2))</f>
        <v/>
      </c>
      <c r="E1067" s="33" t="inlineStr">
        <is>
          <t xml:space="preserve">  01 - 11 - 1</t>
        </is>
      </c>
      <c r="F1067" s="32" t="n">
        <v>45919</v>
      </c>
      <c r="G1067">
        <f>IF(MID(BD[[#This Row],[Suc - Tipo - Nro]],8,2)="11",LEFT(BD[[#This Row],[REGIMEN]], 1) &amp; LEFT(RIGHT(BD[[#This Row],[REGIMEN]], LEN(BD[[#This Row],[REGIMEN]]) - FIND(" ", BD[[#This Row],[REGIMEN]])), 1),"")</f>
        <v/>
      </c>
      <c r="H1067">
        <f>IF(MID(BD[[#This Row],[Suc - Tipo - Nro]],8,2)="11",TRIM(RIGHT(SUBSTITUTE(BD[[#This Row],[Glosa / Proveedor]]," ",REPT(" ",LEN(BD[[#This Row],[Glosa / Proveedor]]))),LEN(BD[[#This Row],[Glosa / Proveedor]])*2)),"")</f>
        <v/>
      </c>
      <c r="I1067" s="31" t="inlineStr">
        <is>
          <t>Generacion de Planilla Normal EMPLEADO ESTABLE</t>
        </is>
      </c>
      <c r="J1067" s="38" t="n">
        <v>95</v>
      </c>
      <c r="K1067" s="22">
        <f>IF('BD6'!J1067=90,"AGUA",IF('BD6'!J1067=91,"ALCANTARILLADO",IF('BD6'!J1067=93,"ALCANTARILLADO",IF('BD6'!J1067=95,"ADMIN",IF('BD6'!J1067=96,"COMERCIAL","G_Finan")))))</f>
        <v/>
      </c>
      <c r="L1067" s="49" t="n">
        <v>220.5</v>
      </c>
      <c r="M1067" s="37" t="n"/>
      <c r="N1067" s="51" t="n"/>
      <c r="O1067" s="51" t="n"/>
    </row>
    <row r="1068">
      <c r="A1068" s="39">
        <f>IFERROR(VLOOKUP(BD[[#This Row],[BK]],DICT[[EEFF]:[Ppto]],2,FALSE),"No Encontrado")</f>
        <v/>
      </c>
      <c r="B1068">
        <f>MID(BD[[#This Row],[SUC]],2,1)&amp;"-"&amp;BD[[#This Row],[CC]]&amp;"-"&amp;BD[[#This Row],[REGI_RES]]&amp;"-"&amp;MID(BD[[#This Row],[CTA]],1,9)</f>
        <v/>
      </c>
      <c r="C1068" t="inlineStr">
        <is>
          <t>622200009 - BONIFICACION MOVILIDAD - LAUDO 2022</t>
        </is>
      </c>
      <c r="D1068">
        <f>TRIM(MID('BD6'!E1068,3,2))</f>
        <v/>
      </c>
      <c r="E1068" s="33" t="inlineStr">
        <is>
          <t xml:space="preserve">  01 - 11 - 1</t>
        </is>
      </c>
      <c r="F1068" s="34" t="n">
        <v>45919</v>
      </c>
      <c r="G1068">
        <f>IF(MID(BD[[#This Row],[Suc - Tipo - Nro]],8,2)="11",LEFT(BD[[#This Row],[REGIMEN]], 1) &amp; LEFT(RIGHT(BD[[#This Row],[REGIMEN]], LEN(BD[[#This Row],[REGIMEN]]) - FIND(" ", BD[[#This Row],[REGIMEN]])), 1),"")</f>
        <v/>
      </c>
      <c r="H1068">
        <f>IF(MID(BD[[#This Row],[Suc - Tipo - Nro]],8,2)="11",TRIM(RIGHT(SUBSTITUTE(BD[[#This Row],[Glosa / Proveedor]]," ",REPT(" ",LEN(BD[[#This Row],[Glosa / Proveedor]]))),LEN(BD[[#This Row],[Glosa / Proveedor]])*2)),"")</f>
        <v/>
      </c>
      <c r="I1068" s="33" t="inlineStr">
        <is>
          <t>Generacion de Planilla Normal EMPLEADO ESTABLE</t>
        </is>
      </c>
      <c r="J1068" s="35" t="n">
        <v>95</v>
      </c>
      <c r="K1068" s="22">
        <f>IF('BD6'!J1068=90,"AGUA",IF('BD6'!J1068=91,"ALCANTARILLADO",IF('BD6'!J1068=93,"ALCANTARILLADO",IF('BD6'!J1068=95,"ADMIN",IF('BD6'!J1068=96,"COMERCIAL","G_Finan")))))</f>
        <v/>
      </c>
      <c r="L1068" s="49" t="n">
        <v>90</v>
      </c>
      <c r="M1068" s="37" t="n"/>
      <c r="N1068" s="51" t="n"/>
      <c r="O1068" s="51" t="n"/>
    </row>
    <row r="1069">
      <c r="A1069">
        <f>IFERROR(VLOOKUP(BD[[#This Row],[BK]],DICT[[EEFF]:[Ppto]],2,FALSE),"No Encontrado")</f>
        <v/>
      </c>
      <c r="B1069">
        <f>MID(BD[[#This Row],[SUC]],2,1)&amp;"-"&amp;BD[[#This Row],[CC]]&amp;"-"&amp;BD[[#This Row],[REGI_RES]]&amp;"-"&amp;MID(BD[[#This Row],[CTA]],1,9)</f>
        <v/>
      </c>
      <c r="C1069" t="inlineStr">
        <is>
          <t>622200009 - BONIFICACION MOVILIDAD - LAUDO 2022</t>
        </is>
      </c>
      <c r="D1069">
        <f>TRIM(MID('BD6'!E1069,3,2))</f>
        <v/>
      </c>
      <c r="E1069" s="33" t="inlineStr">
        <is>
          <t xml:space="preserve">  01 - 11 - 1</t>
        </is>
      </c>
      <c r="F1069" s="32" t="n">
        <v>45919</v>
      </c>
      <c r="G1069">
        <f>IF(MID(BD[[#This Row],[Suc - Tipo - Nro]],8,2)="11",LEFT(BD[[#This Row],[REGIMEN]], 1) &amp; LEFT(RIGHT(BD[[#This Row],[REGIMEN]], LEN(BD[[#This Row],[REGIMEN]]) - FIND(" ", BD[[#This Row],[REGIMEN]])), 1),"")</f>
        <v/>
      </c>
      <c r="H1069">
        <f>IF(MID(BD[[#This Row],[Suc - Tipo - Nro]],8,2)="11",TRIM(RIGHT(SUBSTITUTE(BD[[#This Row],[Glosa / Proveedor]]," ",REPT(" ",LEN(BD[[#This Row],[Glosa / Proveedor]]))),LEN(BD[[#This Row],[Glosa / Proveedor]])*2)),"")</f>
        <v/>
      </c>
      <c r="I1069" s="31" t="inlineStr">
        <is>
          <t>Generacion de Planilla Normal EMPLEADO ESTABLE</t>
        </is>
      </c>
      <c r="J1069" s="38" t="n">
        <v>95</v>
      </c>
      <c r="K1069" s="22">
        <f>IF('BD6'!J1069=90,"AGUA",IF('BD6'!J1069=91,"ALCANTARILLADO",IF('BD6'!J1069=93,"ALCANTARILLADO",IF('BD6'!J1069=95,"ADMIN",IF('BD6'!J1069=96,"COMERCIAL","G_Finan")))))</f>
        <v/>
      </c>
      <c r="L1069" s="49" t="n">
        <v>90</v>
      </c>
      <c r="M1069" s="37" t="n"/>
      <c r="N1069" s="51" t="n"/>
      <c r="O1069" s="51" t="n"/>
    </row>
    <row r="1070">
      <c r="A1070" s="39">
        <f>IFERROR(VLOOKUP(BD[[#This Row],[BK]],DICT[[EEFF]:[Ppto]],2,FALSE),"No Encontrado")</f>
        <v/>
      </c>
      <c r="B1070">
        <f>MID(BD[[#This Row],[SUC]],2,1)&amp;"-"&amp;BD[[#This Row],[CC]]&amp;"-"&amp;BD[[#This Row],[REGI_RES]]&amp;"-"&amp;MID(BD[[#This Row],[CTA]],1,9)</f>
        <v/>
      </c>
      <c r="C1070" t="inlineStr">
        <is>
          <t>622200009 - BONIFICACION MOVILIDAD - LAUDO 2022</t>
        </is>
      </c>
      <c r="D1070">
        <f>TRIM(MID('BD6'!E1070,3,2))</f>
        <v/>
      </c>
      <c r="E1070" s="33" t="inlineStr">
        <is>
          <t xml:space="preserve">  01 - 11 - 1</t>
        </is>
      </c>
      <c r="F1070" s="34" t="n">
        <v>45919</v>
      </c>
      <c r="G1070">
        <f>IF(MID(BD[[#This Row],[Suc - Tipo - Nro]],8,2)="11",LEFT(BD[[#This Row],[REGIMEN]], 1) &amp; LEFT(RIGHT(BD[[#This Row],[REGIMEN]], LEN(BD[[#This Row],[REGIMEN]]) - FIND(" ", BD[[#This Row],[REGIMEN]])), 1),"")</f>
        <v/>
      </c>
      <c r="H1070">
        <f>IF(MID(BD[[#This Row],[Suc - Tipo - Nro]],8,2)="11",TRIM(RIGHT(SUBSTITUTE(BD[[#This Row],[Glosa / Proveedor]]," ",REPT(" ",LEN(BD[[#This Row],[Glosa / Proveedor]]))),LEN(BD[[#This Row],[Glosa / Proveedor]])*2)),"")</f>
        <v/>
      </c>
      <c r="I1070" s="33" t="inlineStr">
        <is>
          <t>Generacion de Planilla Normal EMPLEADO ESTABLE</t>
        </is>
      </c>
      <c r="J1070" s="35" t="n">
        <v>90</v>
      </c>
      <c r="K1070" s="22">
        <f>IF('BD6'!J1070=90,"AGUA",IF('BD6'!J1070=91,"ALCANTARILLADO",IF('BD6'!J1070=93,"ALCANTARILLADO",IF('BD6'!J1070=95,"ADMIN",IF('BD6'!J1070=96,"COMERCIAL","G_Finan")))))</f>
        <v/>
      </c>
      <c r="L1070" s="49" t="n">
        <v>90</v>
      </c>
      <c r="M1070" s="37" t="n"/>
      <c r="N1070" s="51" t="n"/>
      <c r="O1070" s="51" t="n"/>
    </row>
    <row r="1071">
      <c r="A1071" s="39">
        <f>IFERROR(VLOOKUP(BD[[#This Row],[BK]],DICT[[EEFF]:[Ppto]],2,FALSE),"No Encontrado")</f>
        <v/>
      </c>
      <c r="B1071">
        <f>MID(BD[[#This Row],[SUC]],2,1)&amp;"-"&amp;BD[[#This Row],[CC]]&amp;"-"&amp;BD[[#This Row],[REGI_RES]]&amp;"-"&amp;MID(BD[[#This Row],[CTA]],1,9)</f>
        <v/>
      </c>
      <c r="C1071" t="inlineStr">
        <is>
          <t>622200009 - BONIFICACION MOVILIDAD - LAUDO 2022</t>
        </is>
      </c>
      <c r="D1071">
        <f>TRIM(MID('BD6'!E1071,3,2))</f>
        <v/>
      </c>
      <c r="E1071" s="33" t="inlineStr">
        <is>
          <t xml:space="preserve">  01 - 11 - 1</t>
        </is>
      </c>
      <c r="F1071" s="34" t="n">
        <v>45919</v>
      </c>
      <c r="G1071">
        <f>IF(MID(BD[[#This Row],[Suc - Tipo - Nro]],8,2)="11",LEFT(BD[[#This Row],[REGIMEN]], 1) &amp; LEFT(RIGHT(BD[[#This Row],[REGIMEN]], LEN(BD[[#This Row],[REGIMEN]]) - FIND(" ", BD[[#This Row],[REGIMEN]])), 1),"")</f>
        <v/>
      </c>
      <c r="H1071">
        <f>IF(MID(BD[[#This Row],[Suc - Tipo - Nro]],8,2)="11",TRIM(RIGHT(SUBSTITUTE(BD[[#This Row],[Glosa / Proveedor]]," ",REPT(" ",LEN(BD[[#This Row],[Glosa / Proveedor]]))),LEN(BD[[#This Row],[Glosa / Proveedor]])*2)),"")</f>
        <v/>
      </c>
      <c r="I1071" s="33" t="inlineStr">
        <is>
          <t>Generacion de Planilla Normal EMPLEADO ESTABLE</t>
        </is>
      </c>
      <c r="J1071" s="35" t="n">
        <v>90</v>
      </c>
      <c r="K1071" s="22">
        <f>IF('BD6'!J1071=90,"AGUA",IF('BD6'!J1071=91,"ALCANTARILLADO",IF('BD6'!J1071=93,"ALCANTARILLADO",IF('BD6'!J1071=95,"ADMIN",IF('BD6'!J1071=96,"COMERCIAL","G_Finan")))))</f>
        <v/>
      </c>
      <c r="L1071" s="49" t="n">
        <v>220.5</v>
      </c>
      <c r="M1071" s="37" t="n"/>
      <c r="N1071" s="51" t="n"/>
      <c r="O1071" s="51" t="n"/>
    </row>
    <row r="1072">
      <c r="A1072" s="42">
        <f>IFERROR(VLOOKUP(BD[[#This Row],[BK]],DICT[[EEFF]:[Ppto]],2,FALSE),"No Encontrado")</f>
        <v/>
      </c>
      <c r="B1072">
        <f>MID(BD[[#This Row],[SUC]],2,1)&amp;"-"&amp;BD[[#This Row],[CC]]&amp;"-"&amp;BD[[#This Row],[REGI_RES]]&amp;"-"&amp;MID(BD[[#This Row],[CTA]],1,9)</f>
        <v/>
      </c>
      <c r="C1072" t="inlineStr">
        <is>
          <t>622200009 - BONIFICACION MOVILIDAD - LAUDO 2022</t>
        </is>
      </c>
      <c r="D1072">
        <f>TRIM(MID('BD6'!E1072,3,2))</f>
        <v/>
      </c>
      <c r="E1072" s="33" t="inlineStr">
        <is>
          <t xml:space="preserve">  01 - 11 - 1</t>
        </is>
      </c>
      <c r="F1072" s="32" t="n">
        <v>45919</v>
      </c>
      <c r="G1072">
        <f>IF(MID(BD[[#This Row],[Suc - Tipo - Nro]],8,2)="11",LEFT(BD[[#This Row],[REGIMEN]], 1) &amp; LEFT(RIGHT(BD[[#This Row],[REGIMEN]], LEN(BD[[#This Row],[REGIMEN]]) - FIND(" ", BD[[#This Row],[REGIMEN]])), 1),"")</f>
        <v/>
      </c>
      <c r="H1072">
        <f>IF(MID(BD[[#This Row],[Suc - Tipo - Nro]],8,2)="11",TRIM(RIGHT(SUBSTITUTE(BD[[#This Row],[Glosa / Proveedor]]," ",REPT(" ",LEN(BD[[#This Row],[Glosa / Proveedor]]))),LEN(BD[[#This Row],[Glosa / Proveedor]])*2)),"")</f>
        <v/>
      </c>
      <c r="I1072" s="31" t="inlineStr">
        <is>
          <t>Generacion de Planilla Normal EMPLEADO ESTABLE</t>
        </is>
      </c>
      <c r="J1072" s="38" t="n">
        <v>90</v>
      </c>
      <c r="K1072" s="22">
        <f>IF('BD6'!J1072=90,"AGUA",IF('BD6'!J1072=91,"ALCANTARILLADO",IF('BD6'!J1072=93,"ALCANTARILLADO",IF('BD6'!J1072=95,"ADMIN",IF('BD6'!J1072=96,"COMERCIAL","G_Finan")))))</f>
        <v/>
      </c>
      <c r="L1072" s="49" t="n">
        <v>90</v>
      </c>
      <c r="M1072" s="37" t="n"/>
      <c r="N1072" s="51" t="n"/>
      <c r="O1072" s="51" t="n"/>
    </row>
    <row r="1073">
      <c r="A1073" s="39">
        <f>IFERROR(VLOOKUP(BD[[#This Row],[BK]],DICT[[EEFF]:[Ppto]],2,FALSE),"No Encontrado")</f>
        <v/>
      </c>
      <c r="B1073">
        <f>MID(BD[[#This Row],[SUC]],2,1)&amp;"-"&amp;BD[[#This Row],[CC]]&amp;"-"&amp;BD[[#This Row],[REGI_RES]]&amp;"-"&amp;MID(BD[[#This Row],[CTA]],1,9)</f>
        <v/>
      </c>
      <c r="C1073" t="inlineStr">
        <is>
          <t>622200009 - BONIFICACION MOVILIDAD - LAUDO 2022</t>
        </is>
      </c>
      <c r="D1073">
        <f>TRIM(MID('BD6'!E1073,3,2))</f>
        <v/>
      </c>
      <c r="E1073" s="33" t="inlineStr">
        <is>
          <t xml:space="preserve">  01 - 11 - 1</t>
        </is>
      </c>
      <c r="F1073" s="34" t="n">
        <v>45919</v>
      </c>
      <c r="G1073">
        <f>IF(MID(BD[[#This Row],[Suc - Tipo - Nro]],8,2)="11",LEFT(BD[[#This Row],[REGIMEN]], 1) &amp; LEFT(RIGHT(BD[[#This Row],[REGIMEN]], LEN(BD[[#This Row],[REGIMEN]]) - FIND(" ", BD[[#This Row],[REGIMEN]])), 1),"")</f>
        <v/>
      </c>
      <c r="H1073">
        <f>IF(MID(BD[[#This Row],[Suc - Tipo - Nro]],8,2)="11",TRIM(RIGHT(SUBSTITUTE(BD[[#This Row],[Glosa / Proveedor]]," ",REPT(" ",LEN(BD[[#This Row],[Glosa / Proveedor]]))),LEN(BD[[#This Row],[Glosa / Proveedor]])*2)),"")</f>
        <v/>
      </c>
      <c r="I1073" s="33" t="inlineStr">
        <is>
          <t>Generacion de Planilla Normal EMPLEADO ESTABLE</t>
        </is>
      </c>
      <c r="J1073" s="35" t="n">
        <v>95</v>
      </c>
      <c r="K1073" s="22">
        <f>IF('BD6'!J1073=90,"AGUA",IF('BD6'!J1073=91,"ALCANTARILLADO",IF('BD6'!J1073=93,"ALCANTARILLADO",IF('BD6'!J1073=95,"ADMIN",IF('BD6'!J1073=96,"COMERCIAL","G_Finan")))))</f>
        <v/>
      </c>
      <c r="L1073" s="49" t="n">
        <v>90</v>
      </c>
      <c r="M1073" s="37" t="n"/>
      <c r="N1073" s="51" t="n"/>
      <c r="O1073" s="51" t="n"/>
    </row>
    <row r="1074">
      <c r="A1074" s="10">
        <f>IFERROR(VLOOKUP(BD[[#This Row],[BK]],DICT[[EEFF]:[Ppto]],2,FALSE),"No Encontrado")</f>
        <v/>
      </c>
      <c r="B1074" s="54">
        <f>MID(BD[[#This Row],[SUC]],2,1)&amp;"-"&amp;BD[[#This Row],[CC]]&amp;"-"&amp;BD[[#This Row],[REGI_RES]]&amp;"-"&amp;MID(BD[[#This Row],[CTA]],1,9)</f>
        <v/>
      </c>
      <c r="C1074" t="inlineStr">
        <is>
          <t>622200009 - BONIFICACION MOVILIDAD - LAUDO 2022</t>
        </is>
      </c>
      <c r="D1074" s="54">
        <f>TRIM(MID('BD6'!E1074,3,2))</f>
        <v/>
      </c>
      <c r="E1074" s="33" t="inlineStr">
        <is>
          <t xml:space="preserve">  01 - 11 - 1</t>
        </is>
      </c>
      <c r="F1074" s="34" t="n">
        <v>45919</v>
      </c>
      <c r="G1074" s="54">
        <f>IF(MID(BD[[#This Row],[Suc - Tipo - Nro]],8,2)="11",LEFT(BD[[#This Row],[REGIMEN]], 1) &amp; LEFT(RIGHT(BD[[#This Row],[REGIMEN]], LEN(BD[[#This Row],[REGIMEN]]) - FIND(" ", BD[[#This Row],[REGIMEN]])), 1),"")</f>
        <v/>
      </c>
      <c r="H1074" s="54">
        <f>IF(MID(BD[[#This Row],[Suc - Tipo - Nro]],8,2)="11",TRIM(RIGHT(SUBSTITUTE(BD[[#This Row],[Glosa / Proveedor]]," ",REPT(" ",LEN(BD[[#This Row],[Glosa / Proveedor]]))),LEN(BD[[#This Row],[Glosa / Proveedor]])*2)),"")</f>
        <v/>
      </c>
      <c r="I1074" s="33" t="inlineStr">
        <is>
          <t>Generacion de Planilla Normal EMPLEADO ESTABLE</t>
        </is>
      </c>
      <c r="J1074" s="35" t="n">
        <v>90</v>
      </c>
      <c r="K1074" s="36">
        <f>IF('BD6'!J1074=90,"AGUA",IF('BD6'!J1074=91,"ALCANTARILLADO",IF('BD6'!J1074=93,"ALCANTARILLADO",IF('BD6'!J1074=95,"ADMIN",IF('BD6'!J1074=96,"COMERCIAL","G_Finan")))))</f>
        <v/>
      </c>
      <c r="L1074" s="40" t="n">
        <v>463.5</v>
      </c>
      <c r="M1074" s="37" t="n"/>
      <c r="N1074" s="51" t="n"/>
      <c r="O1074" s="51" t="n"/>
    </row>
    <row r="1075">
      <c r="A1075" s="42">
        <f>IFERROR(VLOOKUP(BD[[#This Row],[BK]],DICT[[EEFF]:[Ppto]],2,FALSE),"No Encontrado")</f>
        <v/>
      </c>
      <c r="B1075">
        <f>MID(BD[[#This Row],[SUC]],2,1)&amp;"-"&amp;BD[[#This Row],[CC]]&amp;"-"&amp;BD[[#This Row],[REGI_RES]]&amp;"-"&amp;MID(BD[[#This Row],[CTA]],1,9)</f>
        <v/>
      </c>
      <c r="C1075" t="inlineStr">
        <is>
          <t>622200009 - BONIFICACION MOVILIDAD - LAUDO 2022</t>
        </is>
      </c>
      <c r="D1075">
        <f>TRIM(MID('BD6'!E1075,3,2))</f>
        <v/>
      </c>
      <c r="E1075" s="33" t="inlineStr">
        <is>
          <t xml:space="preserve">  01 - 11 - 1</t>
        </is>
      </c>
      <c r="F1075" s="32" t="n">
        <v>45919</v>
      </c>
      <c r="G1075">
        <f>IF(MID(BD[[#This Row],[Suc - Tipo - Nro]],8,2)="11",LEFT(BD[[#This Row],[REGIMEN]], 1) &amp; LEFT(RIGHT(BD[[#This Row],[REGIMEN]], LEN(BD[[#This Row],[REGIMEN]]) - FIND(" ", BD[[#This Row],[REGIMEN]])), 1),"")</f>
        <v/>
      </c>
      <c r="H1075">
        <f>IF(MID(BD[[#This Row],[Suc - Tipo - Nro]],8,2)="11",TRIM(RIGHT(SUBSTITUTE(BD[[#This Row],[Glosa / Proveedor]]," ",REPT(" ",LEN(BD[[#This Row],[Glosa / Proveedor]]))),LEN(BD[[#This Row],[Glosa / Proveedor]])*2)),"")</f>
        <v/>
      </c>
      <c r="I1075" s="31" t="inlineStr">
        <is>
          <t>Generacion de Planilla Normal EMPLEADO ESTABLE</t>
        </is>
      </c>
      <c r="J1075" s="38" t="n">
        <v>95</v>
      </c>
      <c r="K1075" s="22">
        <f>IF('BD6'!J1075=90,"AGUA",IF('BD6'!J1075=91,"ALCANTARILLADO",IF('BD6'!J1075=93,"ALCANTARILLADO",IF('BD6'!J1075=95,"ADMIN",IF('BD6'!J1075=96,"COMERCIAL","G_Finan")))))</f>
        <v/>
      </c>
      <c r="L1075" s="49" t="n">
        <v>76.5</v>
      </c>
      <c r="M1075" s="37" t="n"/>
      <c r="N1075" s="51" t="n"/>
      <c r="O1075" s="51" t="n"/>
    </row>
    <row r="1076">
      <c r="A1076" s="10">
        <f>IFERROR(VLOOKUP(BD[[#This Row],[BK]],DICT[[EEFF]:[Ppto]],2,FALSE),"No Encontrado")</f>
        <v/>
      </c>
      <c r="B1076" s="54">
        <f>MID(BD[[#This Row],[SUC]],2,1)&amp;"-"&amp;BD[[#This Row],[CC]]&amp;"-"&amp;BD[[#This Row],[REGI_RES]]&amp;"-"&amp;MID(BD[[#This Row],[CTA]],1,9)</f>
        <v/>
      </c>
      <c r="C1076" t="inlineStr">
        <is>
          <t>622200009 - BONIFICACION MOVILIDAD - LAUDO 2022</t>
        </is>
      </c>
      <c r="D1076" s="54">
        <f>TRIM(MID('BD6'!E1076,3,2))</f>
        <v/>
      </c>
      <c r="E1076" s="33" t="inlineStr">
        <is>
          <t xml:space="preserve">  01 - 11 - 1</t>
        </is>
      </c>
      <c r="F1076" s="34" t="n">
        <v>45919</v>
      </c>
      <c r="G1076" s="54">
        <f>IF(MID(BD[[#This Row],[Suc - Tipo - Nro]],8,2)="11",LEFT(BD[[#This Row],[REGIMEN]], 1) &amp; LEFT(RIGHT(BD[[#This Row],[REGIMEN]], LEN(BD[[#This Row],[REGIMEN]]) - FIND(" ", BD[[#This Row],[REGIMEN]])), 1),"")</f>
        <v/>
      </c>
      <c r="H1076" s="54">
        <f>IF(MID(BD[[#This Row],[Suc - Tipo - Nro]],8,2)="11",TRIM(RIGHT(SUBSTITUTE(BD[[#This Row],[Glosa / Proveedor]]," ",REPT(" ",LEN(BD[[#This Row],[Glosa / Proveedor]]))),LEN(BD[[#This Row],[Glosa / Proveedor]])*2)),"")</f>
        <v/>
      </c>
      <c r="I1076" s="33" t="inlineStr">
        <is>
          <t>Generacion de Planilla Normal EMPLEADO ESTABLE</t>
        </is>
      </c>
      <c r="J1076" s="35" t="n">
        <v>90</v>
      </c>
      <c r="K1076" s="36">
        <f>IF('BD6'!J1076=90,"AGUA",IF('BD6'!J1076=91,"ALCANTARILLADO",IF('BD6'!J1076=93,"ALCANTARILLADO",IF('BD6'!J1076=95,"ADMIN",IF('BD6'!J1076=96,"COMERCIAL","G_Finan")))))</f>
        <v/>
      </c>
      <c r="L1076" s="40" t="n">
        <v>112.5</v>
      </c>
      <c r="M1076" s="37" t="n"/>
      <c r="N1076" s="51" t="n"/>
      <c r="O1076" s="51" t="n"/>
    </row>
    <row r="1077">
      <c r="A1077" s="39">
        <f>IFERROR(VLOOKUP(BD[[#This Row],[BK]],DICT[[EEFF]:[Ppto]],2,FALSE),"No Encontrado")</f>
        <v/>
      </c>
      <c r="B1077">
        <f>MID(BD[[#This Row],[SUC]],2,1)&amp;"-"&amp;BD[[#This Row],[CC]]&amp;"-"&amp;BD[[#This Row],[REGI_RES]]&amp;"-"&amp;MID(BD[[#This Row],[CTA]],1,9)</f>
        <v/>
      </c>
      <c r="C1077" t="inlineStr">
        <is>
          <t>622200009 - BONIFICACION MOVILIDAD - LAUDO 2022</t>
        </is>
      </c>
      <c r="D1077">
        <f>TRIM(MID('BD6'!E1077,3,2))</f>
        <v/>
      </c>
      <c r="E1077" s="33" t="inlineStr">
        <is>
          <t xml:space="preserve">  01 - 11 - 1</t>
        </is>
      </c>
      <c r="F1077" s="34" t="n">
        <v>45919</v>
      </c>
      <c r="G1077">
        <f>IF(MID(BD[[#This Row],[Suc - Tipo - Nro]],8,2)="11",LEFT(BD[[#This Row],[REGIMEN]], 1) &amp; LEFT(RIGHT(BD[[#This Row],[REGIMEN]], LEN(BD[[#This Row],[REGIMEN]]) - FIND(" ", BD[[#This Row],[REGIMEN]])), 1),"")</f>
        <v/>
      </c>
      <c r="H1077">
        <f>IF(MID(BD[[#This Row],[Suc - Tipo - Nro]],8,2)="11",TRIM(RIGHT(SUBSTITUTE(BD[[#This Row],[Glosa / Proveedor]]," ",REPT(" ",LEN(BD[[#This Row],[Glosa / Proveedor]]))),LEN(BD[[#This Row],[Glosa / Proveedor]])*2)),"")</f>
        <v/>
      </c>
      <c r="I1077" s="33" t="inlineStr">
        <is>
          <t>Generacion de Planilla Normal EMPLEADO ESTABLE</t>
        </is>
      </c>
      <c r="J1077" s="35" t="n">
        <v>90</v>
      </c>
      <c r="K1077" s="22">
        <f>IF('BD6'!J1077=90,"AGUA",IF('BD6'!J1077=91,"ALCANTARILLADO",IF('BD6'!J1077=93,"ALCANTARILLADO",IF('BD6'!J1077=95,"ADMIN",IF('BD6'!J1077=96,"COMERCIAL","G_Finan")))))</f>
        <v/>
      </c>
      <c r="L1077" s="49" t="n">
        <v>49.5</v>
      </c>
      <c r="M1077" s="37" t="n"/>
      <c r="N1077" s="51" t="n"/>
      <c r="O1077" s="51" t="n"/>
    </row>
    <row r="1078">
      <c r="A1078" s="42">
        <f>IFERROR(VLOOKUP(BD[[#This Row],[BK]],DICT[[EEFF]:[Ppto]],2,FALSE),"No Encontrado")</f>
        <v/>
      </c>
      <c r="B1078">
        <f>MID(BD[[#This Row],[SUC]],2,1)&amp;"-"&amp;BD[[#This Row],[CC]]&amp;"-"&amp;BD[[#This Row],[REGI_RES]]&amp;"-"&amp;MID(BD[[#This Row],[CTA]],1,9)</f>
        <v/>
      </c>
      <c r="C1078" t="inlineStr">
        <is>
          <t>622200009 - BONIFICACION MOVILIDAD - LAUDO 2022</t>
        </is>
      </c>
      <c r="D1078">
        <f>TRIM(MID('BD6'!E1078,3,2))</f>
        <v/>
      </c>
      <c r="E1078" s="33" t="inlineStr">
        <is>
          <t xml:space="preserve">  01 - 11 - 1</t>
        </is>
      </c>
      <c r="F1078" s="32" t="n">
        <v>45919</v>
      </c>
      <c r="G1078">
        <f>IF(MID(BD[[#This Row],[Suc - Tipo - Nro]],8,2)="11",LEFT(BD[[#This Row],[REGIMEN]], 1) &amp; LEFT(RIGHT(BD[[#This Row],[REGIMEN]], LEN(BD[[#This Row],[REGIMEN]]) - FIND(" ", BD[[#This Row],[REGIMEN]])), 1),"")</f>
        <v/>
      </c>
      <c r="H1078">
        <f>IF(MID(BD[[#This Row],[Suc - Tipo - Nro]],8,2)="11",TRIM(RIGHT(SUBSTITUTE(BD[[#This Row],[Glosa / Proveedor]]," ",REPT(" ",LEN(BD[[#This Row],[Glosa / Proveedor]]))),LEN(BD[[#This Row],[Glosa / Proveedor]])*2)),"")</f>
        <v/>
      </c>
      <c r="I1078" s="31" t="inlineStr">
        <is>
          <t>Generacion de Planilla Normal EMPLEADO ESTABLE</t>
        </is>
      </c>
      <c r="J1078" s="38" t="n">
        <v>96</v>
      </c>
      <c r="K1078" s="22">
        <f>IF('BD6'!J1078=90,"AGUA",IF('BD6'!J1078=91,"ALCANTARILLADO",IF('BD6'!J1078=93,"ALCANTARILLADO",IF('BD6'!J1078=95,"ADMIN",IF('BD6'!J1078=96,"COMERCIAL","G_Finan")))))</f>
        <v/>
      </c>
      <c r="L1078" s="49" t="n">
        <v>184.5</v>
      </c>
      <c r="M1078" s="37" t="n"/>
      <c r="N1078" s="51" t="n"/>
      <c r="O1078" s="51" t="n"/>
    </row>
    <row r="1079">
      <c r="A1079" s="10">
        <f>IFERROR(VLOOKUP(BD[[#This Row],[BK]],DICT[[EEFF]:[Ppto]],2,FALSE),"No Encontrado")</f>
        <v/>
      </c>
      <c r="B1079" s="54">
        <f>MID(BD[[#This Row],[SUC]],2,1)&amp;"-"&amp;BD[[#This Row],[CC]]&amp;"-"&amp;BD[[#This Row],[REGI_RES]]&amp;"-"&amp;MID(BD[[#This Row],[CTA]],1,9)</f>
        <v/>
      </c>
      <c r="C1079" t="inlineStr">
        <is>
          <t>622200009 - BONIFICACION MOVILIDAD - LAUDO 2022</t>
        </is>
      </c>
      <c r="D1079" s="54">
        <f>TRIM(MID('BD6'!E1079,3,2))</f>
        <v/>
      </c>
      <c r="E1079" s="33" t="inlineStr">
        <is>
          <t xml:space="preserve">  01 - 11 - 2</t>
        </is>
      </c>
      <c r="F1079" s="34" t="n">
        <v>45919</v>
      </c>
      <c r="G1079" s="54">
        <f>IF(MID(BD[[#This Row],[Suc - Tipo - Nro]],8,2)="11",LEFT(BD[[#This Row],[REGIMEN]], 1) &amp; LEFT(RIGHT(BD[[#This Row],[REGIMEN]], LEN(BD[[#This Row],[REGIMEN]]) - FIND(" ", BD[[#This Row],[REGIMEN]])), 1),"")</f>
        <v/>
      </c>
      <c r="H1079" s="54">
        <f>IF(MID(BD[[#This Row],[Suc - Tipo - Nro]],8,2)="11",TRIM(RIGHT(SUBSTITUTE(BD[[#This Row],[Glosa / Proveedor]]," ",REPT(" ",LEN(BD[[#This Row],[Glosa / Proveedor]]))),LEN(BD[[#This Row],[Glosa / Proveedor]])*2)),"")</f>
        <v/>
      </c>
      <c r="I1079" s="33" t="inlineStr">
        <is>
          <t>Generacion de Planilla Normal EMPLEADO CONTRATADO</t>
        </is>
      </c>
      <c r="J1079" s="35" t="n">
        <v>95</v>
      </c>
      <c r="K1079" s="36">
        <f>IF('BD6'!J1079=90,"AGUA",IF('BD6'!J1079=91,"ALCANTARILLADO",IF('BD6'!J1079=93,"ALCANTARILLADO",IF('BD6'!J1079=95,"ADMIN",IF('BD6'!J1079=96,"COMERCIAL","G_Finan")))))</f>
        <v/>
      </c>
      <c r="L1079" s="40" t="n">
        <v>117</v>
      </c>
      <c r="M1079" s="37" t="n"/>
      <c r="N1079" s="51" t="n"/>
      <c r="O1079" s="51" t="n"/>
    </row>
    <row r="1080">
      <c r="A1080" s="10">
        <f>IFERROR(VLOOKUP(BD[[#This Row],[BK]],DICT[[EEFF]:[Ppto]],2,FALSE),"No Encontrado")</f>
        <v/>
      </c>
      <c r="B1080" s="54">
        <f>MID(BD[[#This Row],[SUC]],2,1)&amp;"-"&amp;BD[[#This Row],[CC]]&amp;"-"&amp;BD[[#This Row],[REGI_RES]]&amp;"-"&amp;MID(BD[[#This Row],[CTA]],1,9)</f>
        <v/>
      </c>
      <c r="C1080" t="inlineStr">
        <is>
          <t>622200009 - BONIFICACION MOVILIDAD - LAUDO 2022</t>
        </is>
      </c>
      <c r="D1080" s="54">
        <f>TRIM(MID('BD6'!E1080,3,2))</f>
        <v/>
      </c>
      <c r="E1080" s="33" t="inlineStr">
        <is>
          <t xml:space="preserve">  01 - 11 - 2</t>
        </is>
      </c>
      <c r="F1080" s="34" t="n">
        <v>45919</v>
      </c>
      <c r="G1080" s="54">
        <f>IF(MID(BD[[#This Row],[Suc - Tipo - Nro]],8,2)="11",LEFT(BD[[#This Row],[REGIMEN]], 1) &amp; LEFT(RIGHT(BD[[#This Row],[REGIMEN]], LEN(BD[[#This Row],[REGIMEN]]) - FIND(" ", BD[[#This Row],[REGIMEN]])), 1),"")</f>
        <v/>
      </c>
      <c r="H1080" s="54">
        <f>IF(MID(BD[[#This Row],[Suc - Tipo - Nro]],8,2)="11",TRIM(RIGHT(SUBSTITUTE(BD[[#This Row],[Glosa / Proveedor]]," ",REPT(" ",LEN(BD[[#This Row],[Glosa / Proveedor]]))),LEN(BD[[#This Row],[Glosa / Proveedor]])*2)),"")</f>
        <v/>
      </c>
      <c r="I1080" s="33" t="inlineStr">
        <is>
          <t>Generacion de Planilla Normal EMPLEADO CONTRATADO</t>
        </is>
      </c>
      <c r="J1080" s="35" t="n">
        <v>96</v>
      </c>
      <c r="K1080" s="36">
        <f>IF('BD6'!J1080=90,"AGUA",IF('BD6'!J1080=91,"ALCANTARILLADO",IF('BD6'!J1080=93,"ALCANTARILLADO",IF('BD6'!J1080=95,"ADMIN",IF('BD6'!J1080=96,"COMERCIAL","G_Finan")))))</f>
        <v/>
      </c>
      <c r="L1080" s="40" t="n">
        <v>90</v>
      </c>
      <c r="M1080" s="37" t="n"/>
      <c r="N1080" s="51" t="n"/>
      <c r="O1080" s="51" t="n"/>
    </row>
    <row r="1081">
      <c r="A1081" s="10">
        <f>IFERROR(VLOOKUP(BD[[#This Row],[BK]],DICT[[EEFF]:[Ppto]],2,FALSE),"No Encontrado")</f>
        <v/>
      </c>
      <c r="B1081" s="54">
        <f>MID(BD[[#This Row],[SUC]],2,1)&amp;"-"&amp;BD[[#This Row],[CC]]&amp;"-"&amp;BD[[#This Row],[REGI_RES]]&amp;"-"&amp;MID(BD[[#This Row],[CTA]],1,9)</f>
        <v/>
      </c>
      <c r="C1081" t="inlineStr">
        <is>
          <t>622200009 - BONIFICACION MOVILIDAD - LAUDO 2022</t>
        </is>
      </c>
      <c r="D1081" s="54">
        <f>TRIM(MID('BD6'!E1081,3,2))</f>
        <v/>
      </c>
      <c r="E1081" s="33" t="inlineStr">
        <is>
          <t xml:space="preserve">  01 - 11 - 2</t>
        </is>
      </c>
      <c r="F1081" s="34" t="n">
        <v>45919</v>
      </c>
      <c r="G1081" s="54">
        <f>IF(MID(BD[[#This Row],[Suc - Tipo - Nro]],8,2)="11",LEFT(BD[[#This Row],[REGIMEN]], 1) &amp; LEFT(RIGHT(BD[[#This Row],[REGIMEN]], LEN(BD[[#This Row],[REGIMEN]]) - FIND(" ", BD[[#This Row],[REGIMEN]])), 1),"")</f>
        <v/>
      </c>
      <c r="H1081" s="54">
        <f>IF(MID(BD[[#This Row],[Suc - Tipo - Nro]],8,2)="11",TRIM(RIGHT(SUBSTITUTE(BD[[#This Row],[Glosa / Proveedor]]," ",REPT(" ",LEN(BD[[#This Row],[Glosa / Proveedor]]))),LEN(BD[[#This Row],[Glosa / Proveedor]])*2)),"")</f>
        <v/>
      </c>
      <c r="I1081" s="33" t="inlineStr">
        <is>
          <t>Generacion de Planilla Normal EMPLEADO CONTRATADO</t>
        </is>
      </c>
      <c r="J1081" s="35" t="n">
        <v>95</v>
      </c>
      <c r="K1081" s="36">
        <f>IF('BD6'!J1081=90,"AGUA",IF('BD6'!J1081=91,"ALCANTARILLADO",IF('BD6'!J1081=93,"ALCANTARILLADO",IF('BD6'!J1081=95,"ADMIN",IF('BD6'!J1081=96,"COMERCIAL","G_Finan")))))</f>
        <v/>
      </c>
      <c r="L1081" s="40" t="n">
        <v>90</v>
      </c>
      <c r="M1081" s="37" t="n"/>
      <c r="N1081" s="51" t="n"/>
      <c r="O1081" s="51" t="n"/>
    </row>
    <row r="1082">
      <c r="A1082" s="10">
        <f>IFERROR(VLOOKUP(BD[[#This Row],[BK]],DICT[[EEFF]:[Ppto]],2,FALSE),"No Encontrado")</f>
        <v/>
      </c>
      <c r="B1082" s="54">
        <f>MID(BD[[#This Row],[SUC]],2,1)&amp;"-"&amp;BD[[#This Row],[CC]]&amp;"-"&amp;BD[[#This Row],[REGI_RES]]&amp;"-"&amp;MID(BD[[#This Row],[CTA]],1,9)</f>
        <v/>
      </c>
      <c r="C1082" t="inlineStr">
        <is>
          <t>622200009 - BONIFICACION MOVILIDAD - LAUDO 2022</t>
        </is>
      </c>
      <c r="D1082" s="54">
        <f>TRIM(MID('BD6'!E1082,3,2))</f>
        <v/>
      </c>
      <c r="E1082" s="33" t="inlineStr">
        <is>
          <t xml:space="preserve">  01 - 11 - 2</t>
        </is>
      </c>
      <c r="F1082" s="34" t="n">
        <v>45919</v>
      </c>
      <c r="G1082" s="54">
        <f>IF(MID(BD[[#This Row],[Suc - Tipo - Nro]],8,2)="11",LEFT(BD[[#This Row],[REGIMEN]], 1) &amp; LEFT(RIGHT(BD[[#This Row],[REGIMEN]], LEN(BD[[#This Row],[REGIMEN]]) - FIND(" ", BD[[#This Row],[REGIMEN]])), 1),"")</f>
        <v/>
      </c>
      <c r="H1082" s="54">
        <f>IF(MID(BD[[#This Row],[Suc - Tipo - Nro]],8,2)="11",TRIM(RIGHT(SUBSTITUTE(BD[[#This Row],[Glosa / Proveedor]]," ",REPT(" ",LEN(BD[[#This Row],[Glosa / Proveedor]]))),LEN(BD[[#This Row],[Glosa / Proveedor]])*2)),"")</f>
        <v/>
      </c>
      <c r="I1082" s="33" t="inlineStr">
        <is>
          <t>Generacion de Planilla Normal EMPLEADO CONTRATADO</t>
        </is>
      </c>
      <c r="J1082" s="35" t="n">
        <v>95</v>
      </c>
      <c r="K1082" s="36">
        <f>IF('BD6'!J1082=90,"AGUA",IF('BD6'!J1082=91,"ALCANTARILLADO",IF('BD6'!J1082=93,"ALCANTARILLADO",IF('BD6'!J1082=95,"ADMIN",IF('BD6'!J1082=96,"COMERCIAL","G_Finan")))))</f>
        <v/>
      </c>
      <c r="L1082" s="40" t="n">
        <v>90</v>
      </c>
      <c r="M1082" s="40" t="n"/>
      <c r="N1082" s="51" t="n"/>
      <c r="O1082" s="51" t="n"/>
    </row>
    <row r="1083">
      <c r="A1083" s="10">
        <f>IFERROR(VLOOKUP(BD[[#This Row],[BK]],DICT[[EEFF]:[Ppto]],2,FALSE),"No Encontrado")</f>
        <v/>
      </c>
      <c r="B1083" s="54">
        <f>MID(BD[[#This Row],[SUC]],2,1)&amp;"-"&amp;BD[[#This Row],[CC]]&amp;"-"&amp;BD[[#This Row],[REGI_RES]]&amp;"-"&amp;MID(BD[[#This Row],[CTA]],1,9)</f>
        <v/>
      </c>
      <c r="C1083" t="inlineStr">
        <is>
          <t>622200009 - BONIFICACION MOVILIDAD - LAUDO 2022</t>
        </is>
      </c>
      <c r="D1083" s="54">
        <f>TRIM(MID('BD6'!E1083,3,2))</f>
        <v/>
      </c>
      <c r="E1083" s="33" t="inlineStr">
        <is>
          <t xml:space="preserve">  01 - 11 - 3</t>
        </is>
      </c>
      <c r="F1083" s="34" t="n">
        <v>45919</v>
      </c>
      <c r="G1083" s="54">
        <f>IF(MID(BD[[#This Row],[Suc - Tipo - Nro]],8,2)="11",LEFT(BD[[#This Row],[REGIMEN]], 1) &amp; LEFT(RIGHT(BD[[#This Row],[REGIMEN]], LEN(BD[[#This Row],[REGIMEN]]) - FIND(" ", BD[[#This Row],[REGIMEN]])), 1),"")</f>
        <v/>
      </c>
      <c r="H1083" s="54">
        <f>IF(MID(BD[[#This Row],[Suc - Tipo - Nro]],8,2)="11",TRIM(RIGHT(SUBSTITUTE(BD[[#This Row],[Glosa / Proveedor]]," ",REPT(" ",LEN(BD[[#This Row],[Glosa / Proveedor]]))),LEN(BD[[#This Row],[Glosa / Proveedor]])*2)),"")</f>
        <v/>
      </c>
      <c r="I1083" s="33" t="inlineStr">
        <is>
          <t>Generacion de Planilla Normal OBRERO CONTRATADO</t>
        </is>
      </c>
      <c r="J1083" s="35" t="n">
        <v>90</v>
      </c>
      <c r="K1083" s="36">
        <f>IF('BD6'!J1083=90,"AGUA",IF('BD6'!J1083=91,"ALCANTARILLADO",IF('BD6'!J1083=93,"ALCANTARILLADO",IF('BD6'!J1083=95,"ADMIN",IF('BD6'!J1083=96,"COMERCIAL","G_Finan")))))</f>
        <v/>
      </c>
      <c r="L1083" s="40" t="n">
        <v>108</v>
      </c>
      <c r="M1083" s="37" t="n"/>
      <c r="N1083" s="51" t="n"/>
      <c r="O1083" s="51" t="n"/>
    </row>
    <row r="1084">
      <c r="A1084" s="39">
        <f>IFERROR(VLOOKUP(BD[[#This Row],[BK]],DICT[[EEFF]:[Ppto]],2,FALSE),"No Encontrado")</f>
        <v/>
      </c>
      <c r="B1084">
        <f>MID(BD[[#This Row],[SUC]],2,1)&amp;"-"&amp;BD[[#This Row],[CC]]&amp;"-"&amp;BD[[#This Row],[REGI_RES]]&amp;"-"&amp;MID(BD[[#This Row],[CTA]],1,9)</f>
        <v/>
      </c>
      <c r="C1084" t="inlineStr">
        <is>
          <t>622200009 - BONIFICACION MOVILIDAD - LAUDO 2022</t>
        </is>
      </c>
      <c r="D1084">
        <f>TRIM(MID('BD6'!E1084,3,2))</f>
        <v/>
      </c>
      <c r="E1084" s="33" t="inlineStr">
        <is>
          <t xml:space="preserve">  01 - 11 - 3</t>
        </is>
      </c>
      <c r="F1084" s="34" t="n">
        <v>45919</v>
      </c>
      <c r="G1084">
        <f>IF(MID(BD[[#This Row],[Suc - Tipo - Nro]],8,2)="11",LEFT(BD[[#This Row],[REGIMEN]], 1) &amp; LEFT(RIGHT(BD[[#This Row],[REGIMEN]], LEN(BD[[#This Row],[REGIMEN]]) - FIND(" ", BD[[#This Row],[REGIMEN]])), 1),"")</f>
        <v/>
      </c>
      <c r="H1084">
        <f>IF(MID(BD[[#This Row],[Suc - Tipo - Nro]],8,2)="11",TRIM(RIGHT(SUBSTITUTE(BD[[#This Row],[Glosa / Proveedor]]," ",REPT(" ",LEN(BD[[#This Row],[Glosa / Proveedor]]))),LEN(BD[[#This Row],[Glosa / Proveedor]])*2)),"")</f>
        <v/>
      </c>
      <c r="I1084" s="33" t="inlineStr">
        <is>
          <t>Generacion de Planilla Normal OBRERO CONTRATADO</t>
        </is>
      </c>
      <c r="J1084" s="35" t="n">
        <v>90</v>
      </c>
      <c r="K1084" s="22">
        <f>IF('BD6'!J1084=90,"AGUA",IF('BD6'!J1084=91,"ALCANTARILLADO",IF('BD6'!J1084=93,"ALCANTARILLADO",IF('BD6'!J1084=95,"ADMIN",IF('BD6'!J1084=96,"COMERCIAL","G_Finan")))))</f>
        <v/>
      </c>
      <c r="L1084" s="49" t="n">
        <v>535.5</v>
      </c>
      <c r="M1084" s="37" t="n"/>
      <c r="N1084" s="51" t="n"/>
      <c r="O1084" s="51" t="n"/>
    </row>
    <row r="1085">
      <c r="A1085" s="10">
        <f>IFERROR(VLOOKUP(BD[[#This Row],[BK]],DICT[[EEFF]:[Ppto]],2,FALSE),"No Encontrado")</f>
        <v/>
      </c>
      <c r="B1085" s="54">
        <f>MID(BD[[#This Row],[SUC]],2,1)&amp;"-"&amp;BD[[#This Row],[CC]]&amp;"-"&amp;BD[[#This Row],[REGI_RES]]&amp;"-"&amp;MID(BD[[#This Row],[CTA]],1,9)</f>
        <v/>
      </c>
      <c r="C1085" t="inlineStr">
        <is>
          <t>622200009 - BONIFICACION MOVILIDAD - LAUDO 2022</t>
        </is>
      </c>
      <c r="D1085" s="54">
        <f>TRIM(MID('BD6'!E1085,3,2))</f>
        <v/>
      </c>
      <c r="E1085" s="33" t="inlineStr">
        <is>
          <t xml:space="preserve">  01 - 11 - 3</t>
        </is>
      </c>
      <c r="F1085" s="34" t="n">
        <v>45919</v>
      </c>
      <c r="G1085" s="54">
        <f>IF(MID(BD[[#This Row],[Suc - Tipo - Nro]],8,2)="11",LEFT(BD[[#This Row],[REGIMEN]], 1) &amp; LEFT(RIGHT(BD[[#This Row],[REGIMEN]], LEN(BD[[#This Row],[REGIMEN]]) - FIND(" ", BD[[#This Row],[REGIMEN]])), 1),"")</f>
        <v/>
      </c>
      <c r="H1085" s="54">
        <f>IF(MID(BD[[#This Row],[Suc - Tipo - Nro]],8,2)="11",TRIM(RIGHT(SUBSTITUTE(BD[[#This Row],[Glosa / Proveedor]]," ",REPT(" ",LEN(BD[[#This Row],[Glosa / Proveedor]]))),LEN(BD[[#This Row],[Glosa / Proveedor]])*2)),"")</f>
        <v/>
      </c>
      <c r="I1085" s="33" t="inlineStr">
        <is>
          <t>Generacion de Planilla Normal OBRERO CONTRATADO</t>
        </is>
      </c>
      <c r="J1085" s="35" t="n">
        <v>90</v>
      </c>
      <c r="K1085" s="36">
        <f>IF('BD6'!J1085=90,"AGUA",IF('BD6'!J1085=91,"ALCANTARILLADO",IF('BD6'!J1085=93,"ALCANTARILLADO",IF('BD6'!J1085=95,"ADMIN",IF('BD6'!J1085=96,"COMERCIAL","G_Finan")))))</f>
        <v/>
      </c>
      <c r="L1085" s="40" t="n">
        <v>284</v>
      </c>
      <c r="M1085" s="37" t="n"/>
      <c r="N1085" s="51" t="n"/>
      <c r="O1085" s="51" t="n"/>
    </row>
    <row r="1086">
      <c r="A1086">
        <f>IFERROR(VLOOKUP(BD[[#This Row],[BK]],DICT[[EEFF]:[Ppto]],2,FALSE),"No Encontrado")</f>
        <v/>
      </c>
      <c r="B1086">
        <f>MID(BD[[#This Row],[SUC]],2,1)&amp;"-"&amp;BD[[#This Row],[CC]]&amp;"-"&amp;BD[[#This Row],[REGI_RES]]&amp;"-"&amp;MID(BD[[#This Row],[CTA]],1,9)</f>
        <v/>
      </c>
      <c r="C1086" t="inlineStr">
        <is>
          <t>622200009 - BONIFICACION MOVILIDAD - LAUDO 2022</t>
        </is>
      </c>
      <c r="D1086">
        <f>TRIM(MID('BD6'!E1086,3,2))</f>
        <v/>
      </c>
      <c r="E1086" s="33" t="inlineStr">
        <is>
          <t xml:space="preserve">  01 - 11 - 3</t>
        </is>
      </c>
      <c r="F1086" s="32" t="n">
        <v>45919</v>
      </c>
      <c r="G1086">
        <f>IF(MID(BD[[#This Row],[Suc - Tipo - Nro]],8,2)="11",LEFT(BD[[#This Row],[REGIMEN]], 1) &amp; LEFT(RIGHT(BD[[#This Row],[REGIMEN]], LEN(BD[[#This Row],[REGIMEN]]) - FIND(" ", BD[[#This Row],[REGIMEN]])), 1),"")</f>
        <v/>
      </c>
      <c r="H1086">
        <f>IF(MID(BD[[#This Row],[Suc - Tipo - Nro]],8,2)="11",TRIM(RIGHT(SUBSTITUTE(BD[[#This Row],[Glosa / Proveedor]]," ",REPT(" ",LEN(BD[[#This Row],[Glosa / Proveedor]]))),LEN(BD[[#This Row],[Glosa / Proveedor]])*2)),"")</f>
        <v/>
      </c>
      <c r="I1086" s="31" t="inlineStr">
        <is>
          <t>Generacion de Planilla Normal OBRERO CONTRATADO</t>
        </is>
      </c>
      <c r="J1086" s="38" t="n">
        <v>96</v>
      </c>
      <c r="K1086" s="22">
        <f>IF('BD6'!J1086=90,"AGUA",IF('BD6'!J1086=91,"ALCANTARILLADO",IF('BD6'!J1086=93,"ALCANTARILLADO",IF('BD6'!J1086=95,"ADMIN",IF('BD6'!J1086=96,"COMERCIAL","G_Finan")))))</f>
        <v/>
      </c>
      <c r="L1086" s="49" t="n">
        <v>216</v>
      </c>
      <c r="M1086" s="37" t="n"/>
      <c r="N1086" s="51" t="n"/>
      <c r="O1086" s="51" t="n"/>
    </row>
    <row r="1087">
      <c r="A1087" s="10">
        <f>IFERROR(VLOOKUP(BD[[#This Row],[BK]],DICT[[EEFF]:[Ppto]],2,FALSE),"No Encontrado")</f>
        <v/>
      </c>
      <c r="B1087" s="54">
        <f>MID(BD[[#This Row],[SUC]],2,1)&amp;"-"&amp;BD[[#This Row],[CC]]&amp;"-"&amp;BD[[#This Row],[REGI_RES]]&amp;"-"&amp;MID(BD[[#This Row],[CTA]],1,9)</f>
        <v/>
      </c>
      <c r="C1087" t="inlineStr">
        <is>
          <t>622200009 - BONIFICACION MOVILIDAD - LAUDO 2022</t>
        </is>
      </c>
      <c r="D1087" s="54">
        <f>TRIM(MID('BD6'!E1087,3,2))</f>
        <v/>
      </c>
      <c r="E1087" s="33" t="inlineStr">
        <is>
          <t xml:space="preserve">  01 - 11 - 3</t>
        </is>
      </c>
      <c r="F1087" s="34" t="n">
        <v>45919</v>
      </c>
      <c r="G1087" s="54">
        <f>IF(MID(BD[[#This Row],[Suc - Tipo - Nro]],8,2)="11",LEFT(BD[[#This Row],[REGIMEN]], 1) &amp; LEFT(RIGHT(BD[[#This Row],[REGIMEN]], LEN(BD[[#This Row],[REGIMEN]]) - FIND(" ", BD[[#This Row],[REGIMEN]])), 1),"")</f>
        <v/>
      </c>
      <c r="H1087" s="54">
        <f>IF(MID(BD[[#This Row],[Suc - Tipo - Nro]],8,2)="11",TRIM(RIGHT(SUBSTITUTE(BD[[#This Row],[Glosa / Proveedor]]," ",REPT(" ",LEN(BD[[#This Row],[Glosa / Proveedor]]))),LEN(BD[[#This Row],[Glosa / Proveedor]])*2)),"")</f>
        <v/>
      </c>
      <c r="I1087" s="33" t="inlineStr">
        <is>
          <t>Generacion de Planilla Normal OBRERO CONTRATADO</t>
        </is>
      </c>
      <c r="J1087" s="35" t="n">
        <v>90</v>
      </c>
      <c r="K1087" s="36">
        <f>IF('BD6'!J1087=90,"AGUA",IF('BD6'!J1087=91,"ALCANTARILLADO",IF('BD6'!J1087=93,"ALCANTARILLADO",IF('BD6'!J1087=95,"ADMIN",IF('BD6'!J1087=96,"COMERCIAL","G_Finan")))))</f>
        <v/>
      </c>
      <c r="L1087" s="40" t="n">
        <v>112.5</v>
      </c>
      <c r="M1087" s="37" t="n"/>
      <c r="N1087" s="51" t="n"/>
      <c r="O1087" s="51" t="n"/>
    </row>
    <row r="1088">
      <c r="A1088" s="10">
        <f>IFERROR(VLOOKUP(BD[[#This Row],[BK]],DICT[[EEFF]:[Ppto]],2,FALSE),"No Encontrado")</f>
        <v/>
      </c>
      <c r="B1088" s="54">
        <f>MID(BD[[#This Row],[SUC]],2,1)&amp;"-"&amp;BD[[#This Row],[CC]]&amp;"-"&amp;BD[[#This Row],[REGI_RES]]&amp;"-"&amp;MID(BD[[#This Row],[CTA]],1,9)</f>
        <v/>
      </c>
      <c r="C1088" t="inlineStr">
        <is>
          <t>622200009 - BONIFICACION MOVILIDAD - LAUDO 2022</t>
        </is>
      </c>
      <c r="D1088" s="54">
        <f>TRIM(MID('BD6'!E1088,3,2))</f>
        <v/>
      </c>
      <c r="E1088" s="33" t="inlineStr">
        <is>
          <t xml:space="preserve">  01 - 11 - 4</t>
        </is>
      </c>
      <c r="F1088" s="34" t="n">
        <v>45919</v>
      </c>
      <c r="G1088" s="54">
        <f>IF(MID(BD[[#This Row],[Suc - Tipo - Nro]],8,2)="11",LEFT(BD[[#This Row],[REGIMEN]], 1) &amp; LEFT(RIGHT(BD[[#This Row],[REGIMEN]], LEN(BD[[#This Row],[REGIMEN]]) - FIND(" ", BD[[#This Row],[REGIMEN]])), 1),"")</f>
        <v/>
      </c>
      <c r="H1088" s="54">
        <f>IF(MID(BD[[#This Row],[Suc - Tipo - Nro]],8,2)="11",TRIM(RIGHT(SUBSTITUTE(BD[[#This Row],[Glosa / Proveedor]]," ",REPT(" ",LEN(BD[[#This Row],[Glosa / Proveedor]]))),LEN(BD[[#This Row],[Glosa / Proveedor]])*2)),"")</f>
        <v/>
      </c>
      <c r="I1088" s="33" t="inlineStr">
        <is>
          <t>Generacion de Planilla Normal OBRERO ESTABLE</t>
        </is>
      </c>
      <c r="J1088" s="35" t="n">
        <v>90</v>
      </c>
      <c r="K1088" s="36">
        <f>IF('BD6'!J1088=90,"AGUA",IF('BD6'!J1088=91,"ALCANTARILLADO",IF('BD6'!J1088=93,"ALCANTARILLADO",IF('BD6'!J1088=95,"ADMIN",IF('BD6'!J1088=96,"COMERCIAL","G_Finan")))))</f>
        <v/>
      </c>
      <c r="L1088" s="40" t="n">
        <v>112.5</v>
      </c>
      <c r="M1088" s="37" t="n"/>
      <c r="N1088" s="51" t="n"/>
      <c r="O1088" s="51" t="n"/>
    </row>
    <row r="1089">
      <c r="A1089" s="10">
        <f>IFERROR(VLOOKUP(BD[[#This Row],[BK]],DICT[[EEFF]:[Ppto]],2,FALSE),"No Encontrado")</f>
        <v/>
      </c>
      <c r="B1089" s="54">
        <f>MID(BD[[#This Row],[SUC]],2,1)&amp;"-"&amp;BD[[#This Row],[CC]]&amp;"-"&amp;BD[[#This Row],[REGI_RES]]&amp;"-"&amp;MID(BD[[#This Row],[CTA]],1,9)</f>
        <v/>
      </c>
      <c r="C1089" t="inlineStr">
        <is>
          <t>622200009 - BONIFICACION MOVILIDAD - LAUDO 2022</t>
        </is>
      </c>
      <c r="D1089" s="54">
        <f>TRIM(MID('BD6'!E1089,3,2))</f>
        <v/>
      </c>
      <c r="E1089" s="33" t="inlineStr">
        <is>
          <t xml:space="preserve">  01 - 11 - 4</t>
        </is>
      </c>
      <c r="F1089" s="34" t="n">
        <v>45919</v>
      </c>
      <c r="G1089" s="54">
        <f>IF(MID(BD[[#This Row],[Suc - Tipo - Nro]],8,2)="11",LEFT(BD[[#This Row],[REGIMEN]], 1) &amp; LEFT(RIGHT(BD[[#This Row],[REGIMEN]], LEN(BD[[#This Row],[REGIMEN]]) - FIND(" ", BD[[#This Row],[REGIMEN]])), 1),"")</f>
        <v/>
      </c>
      <c r="H1089" s="54">
        <f>IF(MID(BD[[#This Row],[Suc - Tipo - Nro]],8,2)="11",TRIM(RIGHT(SUBSTITUTE(BD[[#This Row],[Glosa / Proveedor]]," ",REPT(" ",LEN(BD[[#This Row],[Glosa / Proveedor]]))),LEN(BD[[#This Row],[Glosa / Proveedor]])*2)),"")</f>
        <v/>
      </c>
      <c r="I1089" s="33" t="inlineStr">
        <is>
          <t>Generacion de Planilla Normal OBRERO ESTABLE</t>
        </is>
      </c>
      <c r="J1089" s="35" t="n">
        <v>90</v>
      </c>
      <c r="K1089" s="36">
        <f>IF('BD6'!J1089=90,"AGUA",IF('BD6'!J1089=91,"ALCANTARILLADO",IF('BD6'!J1089=93,"ALCANTARILLADO",IF('BD6'!J1089=95,"ADMIN",IF('BD6'!J1089=96,"COMERCIAL","G_Finan")))))</f>
        <v/>
      </c>
      <c r="L1089" s="40" t="n">
        <v>108</v>
      </c>
      <c r="M1089" s="37" t="n"/>
      <c r="N1089" s="51" t="n"/>
      <c r="O1089" s="51" t="n"/>
    </row>
    <row r="1090">
      <c r="A1090" s="42">
        <f>IFERROR(VLOOKUP(BD[[#This Row],[BK]],DICT[[EEFF]:[Ppto]],2,FALSE),"No Encontrado")</f>
        <v/>
      </c>
      <c r="B1090">
        <f>MID(BD[[#This Row],[SUC]],2,1)&amp;"-"&amp;BD[[#This Row],[CC]]&amp;"-"&amp;BD[[#This Row],[REGI_RES]]&amp;"-"&amp;MID(BD[[#This Row],[CTA]],1,9)</f>
        <v/>
      </c>
      <c r="C1090" t="inlineStr">
        <is>
          <t>622200009 - BONIFICACION MOVILIDAD - LAUDO 2022</t>
        </is>
      </c>
      <c r="D1090">
        <f>TRIM(MID('BD6'!E1090,3,2))</f>
        <v/>
      </c>
      <c r="E1090" s="33" t="inlineStr">
        <is>
          <t xml:space="preserve">  01 - 11 - 4</t>
        </is>
      </c>
      <c r="F1090" s="32" t="n">
        <v>45919</v>
      </c>
      <c r="G1090">
        <f>IF(MID(BD[[#This Row],[Suc - Tipo - Nro]],8,2)="11",LEFT(BD[[#This Row],[REGIMEN]], 1) &amp; LEFT(RIGHT(BD[[#This Row],[REGIMEN]], LEN(BD[[#This Row],[REGIMEN]]) - FIND(" ", BD[[#This Row],[REGIMEN]])), 1),"")</f>
        <v/>
      </c>
      <c r="H1090">
        <f>IF(MID(BD[[#This Row],[Suc - Tipo - Nro]],8,2)="11",TRIM(RIGHT(SUBSTITUTE(BD[[#This Row],[Glosa / Proveedor]]," ",REPT(" ",LEN(BD[[#This Row],[Glosa / Proveedor]]))),LEN(BD[[#This Row],[Glosa / Proveedor]])*2)),"")</f>
        <v/>
      </c>
      <c r="I1090" s="31" t="inlineStr">
        <is>
          <t>Generacion de Planilla Normal OBRERO ESTABLE</t>
        </is>
      </c>
      <c r="J1090" s="38" t="n">
        <v>90</v>
      </c>
      <c r="K1090" s="22">
        <f>IF('BD6'!J1090=90,"AGUA",IF('BD6'!J1090=91,"ALCANTARILLADO",IF('BD6'!J1090=93,"ALCANTARILLADO",IF('BD6'!J1090=95,"ADMIN",IF('BD6'!J1090=96,"COMERCIAL","G_Finan")))))</f>
        <v/>
      </c>
      <c r="L1090" s="49" t="n">
        <v>112.5</v>
      </c>
      <c r="M1090" s="37" t="n"/>
      <c r="N1090" s="51" t="n"/>
      <c r="O1090" s="51" t="n"/>
    </row>
    <row r="1091">
      <c r="A1091" s="42">
        <f>IFERROR(VLOOKUP(BD[[#This Row],[BK]],DICT[[EEFF]:[Ppto]],2,FALSE),"No Encontrado")</f>
        <v/>
      </c>
      <c r="B1091">
        <f>MID(BD[[#This Row],[SUC]],2,1)&amp;"-"&amp;BD[[#This Row],[CC]]&amp;"-"&amp;BD[[#This Row],[REGI_RES]]&amp;"-"&amp;MID(BD[[#This Row],[CTA]],1,9)</f>
        <v/>
      </c>
      <c r="C1091" t="inlineStr">
        <is>
          <t>622200009 - BONIFICACION MOVILIDAD - LAUDO 2022</t>
        </is>
      </c>
      <c r="D1091">
        <f>TRIM(MID('BD6'!E1091,3,2))</f>
        <v/>
      </c>
      <c r="E1091" s="33" t="inlineStr">
        <is>
          <t xml:space="preserve">  01 - 11 - 4</t>
        </is>
      </c>
      <c r="F1091" s="32" t="n">
        <v>45919</v>
      </c>
      <c r="G1091">
        <f>IF(MID(BD[[#This Row],[Suc - Tipo - Nro]],8,2)="11",LEFT(BD[[#This Row],[REGIMEN]], 1) &amp; LEFT(RIGHT(BD[[#This Row],[REGIMEN]], LEN(BD[[#This Row],[REGIMEN]]) - FIND(" ", BD[[#This Row],[REGIMEN]])), 1),"")</f>
        <v/>
      </c>
      <c r="H1091">
        <f>IF(MID(BD[[#This Row],[Suc - Tipo - Nro]],8,2)="11",TRIM(RIGHT(SUBSTITUTE(BD[[#This Row],[Glosa / Proveedor]]," ",REPT(" ",LEN(BD[[#This Row],[Glosa / Proveedor]]))),LEN(BD[[#This Row],[Glosa / Proveedor]])*2)),"")</f>
        <v/>
      </c>
      <c r="I1091" s="31" t="inlineStr">
        <is>
          <t>Generacion de Planilla Normal OBRERO ESTABLE</t>
        </is>
      </c>
      <c r="J1091" s="38" t="n">
        <v>90</v>
      </c>
      <c r="K1091" s="22">
        <f>IF('BD6'!J1091=90,"AGUA",IF('BD6'!J1091=91,"ALCANTARILLADO",IF('BD6'!J1091=93,"ALCANTARILLADO",IF('BD6'!J1091=95,"ADMIN",IF('BD6'!J1091=96,"COMERCIAL","G_Finan")))))</f>
        <v/>
      </c>
      <c r="L1091" s="49" t="n">
        <v>103.5</v>
      </c>
      <c r="M1091" s="37" t="n"/>
      <c r="N1091" s="51" t="n"/>
      <c r="O1091" s="51" t="n"/>
    </row>
    <row r="1092">
      <c r="A1092" s="42">
        <f>IFERROR(VLOOKUP(BD[[#This Row],[BK]],DICT[[EEFF]:[Ppto]],2,FALSE),"No Encontrado")</f>
        <v/>
      </c>
      <c r="B1092">
        <f>MID(BD[[#This Row],[SUC]],2,1)&amp;"-"&amp;BD[[#This Row],[CC]]&amp;"-"&amp;BD[[#This Row],[REGI_RES]]&amp;"-"&amp;MID(BD[[#This Row],[CTA]],1,9)</f>
        <v/>
      </c>
      <c r="C1092" t="inlineStr">
        <is>
          <t>622200009 - BONIFICACION MOVILIDAD - LAUDO 2022</t>
        </is>
      </c>
      <c r="D1092">
        <f>TRIM(MID('BD6'!E1092,3,2))</f>
        <v/>
      </c>
      <c r="E1092" s="33" t="inlineStr">
        <is>
          <t xml:space="preserve">  01 - 11 - 4</t>
        </is>
      </c>
      <c r="F1092" s="32" t="n">
        <v>45919</v>
      </c>
      <c r="G1092">
        <f>IF(MID(BD[[#This Row],[Suc - Tipo - Nro]],8,2)="11",LEFT(BD[[#This Row],[REGIMEN]], 1) &amp; LEFT(RIGHT(BD[[#This Row],[REGIMEN]], LEN(BD[[#This Row],[REGIMEN]]) - FIND(" ", BD[[#This Row],[REGIMEN]])), 1),"")</f>
        <v/>
      </c>
      <c r="H1092">
        <f>IF(MID(BD[[#This Row],[Suc - Tipo - Nro]],8,2)="11",TRIM(RIGHT(SUBSTITUTE(BD[[#This Row],[Glosa / Proveedor]]," ",REPT(" ",LEN(BD[[#This Row],[Glosa / Proveedor]]))),LEN(BD[[#This Row],[Glosa / Proveedor]])*2)),"")</f>
        <v/>
      </c>
      <c r="I1092" s="31" t="inlineStr">
        <is>
          <t>Generacion de Planilla Normal OBRERO ESTABLE</t>
        </is>
      </c>
      <c r="J1092" s="38" t="n">
        <v>95</v>
      </c>
      <c r="K1092" s="22">
        <f>IF('BD6'!J1092=90,"AGUA",IF('BD6'!J1092=91,"ALCANTARILLADO",IF('BD6'!J1092=93,"ALCANTARILLADO",IF('BD6'!J1092=95,"ADMIN",IF('BD6'!J1092=96,"COMERCIAL","G_Finan")))))</f>
        <v/>
      </c>
      <c r="L1092" s="49" t="n">
        <v>216</v>
      </c>
      <c r="M1092" s="37" t="n"/>
      <c r="N1092" s="51" t="n"/>
      <c r="O1092" s="51" t="n"/>
    </row>
    <row r="1093">
      <c r="A1093">
        <f>IFERROR(VLOOKUP(BD[[#This Row],[BK]],DICT[[EEFF]:[Ppto]],2,FALSE),"No Encontrado")</f>
        <v/>
      </c>
      <c r="B1093">
        <f>MID(BD[[#This Row],[SUC]],2,1)&amp;"-"&amp;BD[[#This Row],[CC]]&amp;"-"&amp;BD[[#This Row],[REGI_RES]]&amp;"-"&amp;MID(BD[[#This Row],[CTA]],1,9)</f>
        <v/>
      </c>
      <c r="C1093" t="inlineStr">
        <is>
          <t>622200009 - BONIFICACION MOVILIDAD - LAUDO 2022</t>
        </is>
      </c>
      <c r="D1093">
        <f>TRIM(MID('BD6'!E1093,3,2))</f>
        <v/>
      </c>
      <c r="E1093" s="33" t="inlineStr">
        <is>
          <t xml:space="preserve">  01 - 11 - 4</t>
        </is>
      </c>
      <c r="F1093" s="32" t="n">
        <v>45919</v>
      </c>
      <c r="G1093">
        <f>IF(MID(BD[[#This Row],[Suc - Tipo - Nro]],8,2)="11",LEFT(BD[[#This Row],[REGIMEN]], 1) &amp; LEFT(RIGHT(BD[[#This Row],[REGIMEN]], LEN(BD[[#This Row],[REGIMEN]]) - FIND(" ", BD[[#This Row],[REGIMEN]])), 1),"")</f>
        <v/>
      </c>
      <c r="H1093">
        <f>IF(MID(BD[[#This Row],[Suc - Tipo - Nro]],8,2)="11",TRIM(RIGHT(SUBSTITUTE(BD[[#This Row],[Glosa / Proveedor]]," ",REPT(" ",LEN(BD[[#This Row],[Glosa / Proveedor]]))),LEN(BD[[#This Row],[Glosa / Proveedor]])*2)),"")</f>
        <v/>
      </c>
      <c r="I1093" s="31" t="inlineStr">
        <is>
          <t>Generacion de Planilla Normal OBRERO ESTABLE</t>
        </is>
      </c>
      <c r="J1093" s="38" t="n">
        <v>96</v>
      </c>
      <c r="K1093" s="22">
        <f>IF('BD6'!J1093=90,"AGUA",IF('BD6'!J1093=91,"ALCANTARILLADO",IF('BD6'!J1093=93,"ALCANTARILLADO",IF('BD6'!J1093=95,"ADMIN",IF('BD6'!J1093=96,"COMERCIAL","G_Finan")))))</f>
        <v/>
      </c>
      <c r="L1093" s="49" t="n">
        <v>531</v>
      </c>
      <c r="M1093" s="37" t="n"/>
      <c r="N1093" s="51" t="n"/>
      <c r="O1093" s="51" t="n"/>
    </row>
    <row r="1094">
      <c r="A1094" s="39">
        <f>IFERROR(VLOOKUP(BD[[#This Row],[BK]],DICT[[EEFF]:[Ppto]],2,FALSE),"No Encontrado")</f>
        <v/>
      </c>
      <c r="B1094">
        <f>MID(BD[[#This Row],[SUC]],2,1)&amp;"-"&amp;BD[[#This Row],[CC]]&amp;"-"&amp;BD[[#This Row],[REGI_RES]]&amp;"-"&amp;MID(BD[[#This Row],[CTA]],1,9)</f>
        <v/>
      </c>
      <c r="C1094" t="inlineStr">
        <is>
          <t>622200009 - BONIFICACION MOVILIDAD - LAUDO 2022</t>
        </is>
      </c>
      <c r="D1094">
        <f>TRIM(MID('BD6'!E1094,3,2))</f>
        <v/>
      </c>
      <c r="E1094" s="33" t="inlineStr">
        <is>
          <t xml:space="preserve">  01 - 11 - 4</t>
        </is>
      </c>
      <c r="F1094" s="34" t="n">
        <v>45919</v>
      </c>
      <c r="G1094">
        <f>IF(MID(BD[[#This Row],[Suc - Tipo - Nro]],8,2)="11",LEFT(BD[[#This Row],[REGIMEN]], 1) &amp; LEFT(RIGHT(BD[[#This Row],[REGIMEN]], LEN(BD[[#This Row],[REGIMEN]]) - FIND(" ", BD[[#This Row],[REGIMEN]])), 1),"")</f>
        <v/>
      </c>
      <c r="H1094">
        <f>IF(MID(BD[[#This Row],[Suc - Tipo - Nro]],8,2)="11",TRIM(RIGHT(SUBSTITUTE(BD[[#This Row],[Glosa / Proveedor]]," ",REPT(" ",LEN(BD[[#This Row],[Glosa / Proveedor]]))),LEN(BD[[#This Row],[Glosa / Proveedor]])*2)),"")</f>
        <v/>
      </c>
      <c r="I1094" s="33" t="inlineStr">
        <is>
          <t>Generacion de Planilla Normal OBRERO ESTABLE</t>
        </is>
      </c>
      <c r="J1094" s="35" t="n">
        <v>95</v>
      </c>
      <c r="K1094" s="22">
        <f>IF('BD6'!J1094=90,"AGUA",IF('BD6'!J1094=91,"ALCANTARILLADO",IF('BD6'!J1094=93,"ALCANTARILLADO",IF('BD6'!J1094=95,"ADMIN",IF('BD6'!J1094=96,"COMERCIAL","G_Finan")))))</f>
        <v/>
      </c>
      <c r="L1094" s="49" t="n">
        <v>112.5</v>
      </c>
      <c r="M1094" s="37" t="n"/>
      <c r="N1094" s="51" t="n"/>
      <c r="O1094" s="51" t="n"/>
    </row>
    <row r="1095">
      <c r="A1095" s="10">
        <f>IFERROR(VLOOKUP(BD[[#This Row],[BK]],DICT[[EEFF]:[Ppto]],2,FALSE),"No Encontrado")</f>
        <v/>
      </c>
      <c r="B1095" s="54">
        <f>MID(BD[[#This Row],[SUC]],2,1)&amp;"-"&amp;BD[[#This Row],[CC]]&amp;"-"&amp;BD[[#This Row],[REGI_RES]]&amp;"-"&amp;MID(BD[[#This Row],[CTA]],1,9)</f>
        <v/>
      </c>
      <c r="C1095" t="inlineStr">
        <is>
          <t>622200009 - BONIFICACION MOVILIDAD - LAUDO 2022</t>
        </is>
      </c>
      <c r="D1095" s="54">
        <f>TRIM(MID('BD6'!E1095,3,2))</f>
        <v/>
      </c>
      <c r="E1095" s="33" t="inlineStr">
        <is>
          <t xml:space="preserve">  01 - 11 - 4</t>
        </is>
      </c>
      <c r="F1095" s="34" t="n">
        <v>45919</v>
      </c>
      <c r="G1095" s="54">
        <f>IF(MID(BD[[#This Row],[Suc - Tipo - Nro]],8,2)="11",LEFT(BD[[#This Row],[REGIMEN]], 1) &amp; LEFT(RIGHT(BD[[#This Row],[REGIMEN]], LEN(BD[[#This Row],[REGIMEN]]) - FIND(" ", BD[[#This Row],[REGIMEN]])), 1),"")</f>
        <v/>
      </c>
      <c r="H1095" s="54">
        <f>IF(MID(BD[[#This Row],[Suc - Tipo - Nro]],8,2)="11",TRIM(RIGHT(SUBSTITUTE(BD[[#This Row],[Glosa / Proveedor]]," ",REPT(" ",LEN(BD[[#This Row],[Glosa / Proveedor]]))),LEN(BD[[#This Row],[Glosa / Proveedor]])*2)),"")</f>
        <v/>
      </c>
      <c r="I1095" s="33" t="inlineStr">
        <is>
          <t>Generacion de Planilla Normal OBRERO ESTABLE</t>
        </is>
      </c>
      <c r="J1095" s="35" t="n">
        <v>96</v>
      </c>
      <c r="K1095" s="36">
        <f>IF('BD6'!J1095=90,"AGUA",IF('BD6'!J1095=91,"ALCANTARILLADO",IF('BD6'!J1095=93,"ALCANTARILLADO",IF('BD6'!J1095=95,"ADMIN",IF('BD6'!J1095=96,"COMERCIAL","G_Finan")))))</f>
        <v/>
      </c>
      <c r="L1095" s="40" t="n">
        <v>108</v>
      </c>
      <c r="M1095" s="37" t="n"/>
      <c r="N1095" s="51" t="n"/>
      <c r="O1095" s="51" t="n"/>
    </row>
    <row r="1096">
      <c r="A1096">
        <f>IFERROR(VLOOKUP(BD[[#This Row],[BK]],DICT[[EEFF]:[Ppto]],2,FALSE),"No Encontrado")</f>
        <v/>
      </c>
      <c r="B1096">
        <f>MID(BD[[#This Row],[SUC]],2,1)&amp;"-"&amp;BD[[#This Row],[CC]]&amp;"-"&amp;BD[[#This Row],[REGI_RES]]&amp;"-"&amp;MID(BD[[#This Row],[CTA]],1,9)</f>
        <v/>
      </c>
      <c r="C1096" t="inlineStr">
        <is>
          <t>622200009 - BONIFICACION MOVILIDAD - LAUDO 2022</t>
        </is>
      </c>
      <c r="D1096">
        <f>TRIM(MID('BD6'!E1096,3,2))</f>
        <v/>
      </c>
      <c r="E1096" s="33" t="inlineStr">
        <is>
          <t xml:space="preserve">  01 - 11 - 4</t>
        </is>
      </c>
      <c r="F1096" s="32" t="n">
        <v>45919</v>
      </c>
      <c r="G1096">
        <f>IF(MID(BD[[#This Row],[Suc - Tipo - Nro]],8,2)="11",LEFT(BD[[#This Row],[REGIMEN]], 1) &amp; LEFT(RIGHT(BD[[#This Row],[REGIMEN]], LEN(BD[[#This Row],[REGIMEN]]) - FIND(" ", BD[[#This Row],[REGIMEN]])), 1),"")</f>
        <v/>
      </c>
      <c r="H1096">
        <f>IF(MID(BD[[#This Row],[Suc - Tipo - Nro]],8,2)="11",TRIM(RIGHT(SUBSTITUTE(BD[[#This Row],[Glosa / Proveedor]]," ",REPT(" ",LEN(BD[[#This Row],[Glosa / Proveedor]]))),LEN(BD[[#This Row],[Glosa / Proveedor]])*2)),"")</f>
        <v/>
      </c>
      <c r="I1096" s="31" t="inlineStr">
        <is>
          <t>Generacion de Planilla Normal OBRERO ESTABLE</t>
        </is>
      </c>
      <c r="J1096" s="38" t="n">
        <v>90</v>
      </c>
      <c r="K1096" s="22">
        <f>IF('BD6'!J1096=90,"AGUA",IF('BD6'!J1096=91,"ALCANTARILLADO",IF('BD6'!J1096=93,"ALCANTARILLADO",IF('BD6'!J1096=95,"ADMIN",IF('BD6'!J1096=96,"COMERCIAL","G_Finan")))))</f>
        <v/>
      </c>
      <c r="L1096" s="49" t="n">
        <v>9</v>
      </c>
      <c r="M1096" s="37" t="n"/>
      <c r="N1096" s="51" t="n"/>
      <c r="O1096" s="51" t="n"/>
    </row>
    <row r="1097">
      <c r="A1097" s="10">
        <f>IFERROR(VLOOKUP(BD[[#This Row],[BK]],DICT[[EEFF]:[Ppto]],2,FALSE),"No Encontrado")</f>
        <v/>
      </c>
      <c r="B1097" s="54">
        <f>MID(BD[[#This Row],[SUC]],2,1)&amp;"-"&amp;BD[[#This Row],[CC]]&amp;"-"&amp;BD[[#This Row],[REGI_RES]]&amp;"-"&amp;MID(BD[[#This Row],[CTA]],1,9)</f>
        <v/>
      </c>
      <c r="C1097" t="inlineStr">
        <is>
          <t>622200009 - BONIFICACION MOVILIDAD - LAUDO 2022</t>
        </is>
      </c>
      <c r="D1097" s="54">
        <f>TRIM(MID('BD6'!E1097,3,2))</f>
        <v/>
      </c>
      <c r="E1097" s="33" t="inlineStr">
        <is>
          <t xml:space="preserve">  01 - 11 - 4</t>
        </is>
      </c>
      <c r="F1097" s="34" t="n">
        <v>45919</v>
      </c>
      <c r="G1097" s="54">
        <f>IF(MID(BD[[#This Row],[Suc - Tipo - Nro]],8,2)="11",LEFT(BD[[#This Row],[REGIMEN]], 1) &amp; LEFT(RIGHT(BD[[#This Row],[REGIMEN]], LEN(BD[[#This Row],[REGIMEN]]) - FIND(" ", BD[[#This Row],[REGIMEN]])), 1),"")</f>
        <v/>
      </c>
      <c r="H1097" s="54">
        <f>IF(MID(BD[[#This Row],[Suc - Tipo - Nro]],8,2)="11",TRIM(RIGHT(SUBSTITUTE(BD[[#This Row],[Glosa / Proveedor]]," ",REPT(" ",LEN(BD[[#This Row],[Glosa / Proveedor]]))),LEN(BD[[#This Row],[Glosa / Proveedor]])*2)),"")</f>
        <v/>
      </c>
      <c r="I1097" s="33" t="inlineStr">
        <is>
          <t>Generacion de Planilla Normal OBRERO ESTABLE</t>
        </is>
      </c>
      <c r="J1097" s="35" t="n">
        <v>90</v>
      </c>
      <c r="K1097" s="36">
        <f>IF('BD6'!J1097=90,"AGUA",IF('BD6'!J1097=91,"ALCANTARILLADO",IF('BD6'!J1097=93,"ALCANTARILLADO",IF('BD6'!J1097=95,"ADMIN",IF('BD6'!J1097=96,"COMERCIAL","G_Finan")))))</f>
        <v/>
      </c>
      <c r="L1097" s="40" t="n">
        <v>2619</v>
      </c>
      <c r="M1097" s="37" t="n"/>
      <c r="N1097" s="51" t="n"/>
      <c r="O1097" s="51" t="n"/>
    </row>
    <row r="1098">
      <c r="A1098" s="10">
        <f>IFERROR(VLOOKUP(BD[[#This Row],[BK]],DICT[[EEFF]:[Ppto]],2,FALSE),"No Encontrado")</f>
        <v/>
      </c>
      <c r="B1098" s="54">
        <f>MID(BD[[#This Row],[SUC]],2,1)&amp;"-"&amp;BD[[#This Row],[CC]]&amp;"-"&amp;BD[[#This Row],[REGI_RES]]&amp;"-"&amp;MID(BD[[#This Row],[CTA]],1,9)</f>
        <v/>
      </c>
      <c r="C1098" t="inlineStr">
        <is>
          <t>622200009 - BONIFICACION MOVILIDAD - LAUDO 2022</t>
        </is>
      </c>
      <c r="D1098" s="54">
        <f>TRIM(MID('BD6'!E1098,3,2))</f>
        <v/>
      </c>
      <c r="E1098" s="33" t="inlineStr">
        <is>
          <t xml:space="preserve">  01 - 11 - 8</t>
        </is>
      </c>
      <c r="F1098" s="34" t="n">
        <v>45919</v>
      </c>
      <c r="G1098" s="54">
        <f>IF(MID(BD[[#This Row],[Suc - Tipo - Nro]],8,2)="11",LEFT(BD[[#This Row],[REGIMEN]], 1) &amp; LEFT(RIGHT(BD[[#This Row],[REGIMEN]], LEN(BD[[#This Row],[REGIMEN]]) - FIND(" ", BD[[#This Row],[REGIMEN]])), 1),"")</f>
        <v/>
      </c>
      <c r="H1098" s="54">
        <f>IF(MID(BD[[#This Row],[Suc - Tipo - Nro]],8,2)="11",TRIM(RIGHT(SUBSTITUTE(BD[[#This Row],[Glosa / Proveedor]]," ",REPT(" ",LEN(BD[[#This Row],[Glosa / Proveedor]]))),LEN(BD[[#This Row],[Glosa / Proveedor]])*2)),"")</f>
        <v/>
      </c>
      <c r="I1098" s="33" t="inlineStr">
        <is>
          <t>Generacion de Planilla Vacaciones OBRERO ESTABLE</t>
        </is>
      </c>
      <c r="J1098" s="35" t="n">
        <v>96</v>
      </c>
      <c r="K1098" s="36">
        <f>IF('BD6'!J1098=90,"AGUA",IF('BD6'!J1098=91,"ALCANTARILLADO",IF('BD6'!J1098=93,"ALCANTARILLADO",IF('BD6'!J1098=95,"ADMIN",IF('BD6'!J1098=96,"COMERCIAL","G_Finan")))))</f>
        <v/>
      </c>
      <c r="L1098" s="40" t="n">
        <v>49.5</v>
      </c>
      <c r="M1098" s="37" t="n"/>
      <c r="N1098" s="51" t="n"/>
      <c r="O1098" s="51" t="n"/>
    </row>
    <row r="1099">
      <c r="A1099" s="10">
        <f>IFERROR(VLOOKUP(BD[[#This Row],[BK]],DICT[[EEFF]:[Ppto]],2,FALSE),"No Encontrado")</f>
        <v/>
      </c>
      <c r="B1099" s="54">
        <f>MID(BD[[#This Row],[SUC]],2,1)&amp;"-"&amp;BD[[#This Row],[CC]]&amp;"-"&amp;BD[[#This Row],[REGI_RES]]&amp;"-"&amp;MID(BD[[#This Row],[CTA]],1,9)</f>
        <v/>
      </c>
      <c r="C1099" t="inlineStr">
        <is>
          <t>622200009 - BONIFICACION MOVILIDAD - LAUDO 2022</t>
        </is>
      </c>
      <c r="D1099" s="54">
        <f>TRIM(MID('BD6'!E1099,3,2))</f>
        <v/>
      </c>
      <c r="E1099" s="33" t="inlineStr">
        <is>
          <t xml:space="preserve">  01 - 11 - 8</t>
        </is>
      </c>
      <c r="F1099" s="34" t="n">
        <v>45919</v>
      </c>
      <c r="G1099" s="54">
        <f>IF(MID(BD[[#This Row],[Suc - Tipo - Nro]],8,2)="11",LEFT(BD[[#This Row],[REGIMEN]], 1) &amp; LEFT(RIGHT(BD[[#This Row],[REGIMEN]], LEN(BD[[#This Row],[REGIMEN]]) - FIND(" ", BD[[#This Row],[REGIMEN]])), 1),"")</f>
        <v/>
      </c>
      <c r="H1099" s="54">
        <f>IF(MID(BD[[#This Row],[Suc - Tipo - Nro]],8,2)="11",TRIM(RIGHT(SUBSTITUTE(BD[[#This Row],[Glosa / Proveedor]]," ",REPT(" ",LEN(BD[[#This Row],[Glosa / Proveedor]]))),LEN(BD[[#This Row],[Glosa / Proveedor]])*2)),"")</f>
        <v/>
      </c>
      <c r="I1099" s="33" t="inlineStr">
        <is>
          <t>Generacion de Planilla Vacaciones OBRERO ESTABLE</t>
        </is>
      </c>
      <c r="J1099" s="35" t="n">
        <v>90</v>
      </c>
      <c r="K1099" s="36">
        <f>IF('BD6'!J1099=90,"AGUA",IF('BD6'!J1099=91,"ALCANTARILLADO",IF('BD6'!J1099=93,"ALCANTARILLADO",IF('BD6'!J1099=95,"ADMIN",IF('BD6'!J1099=96,"COMERCIAL","G_Finan")))))</f>
        <v/>
      </c>
      <c r="L1099" s="40" t="n">
        <v>81</v>
      </c>
      <c r="M1099" s="37" t="n"/>
      <c r="N1099" s="51" t="n"/>
      <c r="O1099" s="51" t="n"/>
    </row>
    <row r="1100">
      <c r="A1100" s="39">
        <f>IFERROR(VLOOKUP(BD[[#This Row],[BK]],DICT[[EEFF]:[Ppto]],2,FALSE),"No Encontrado")</f>
        <v/>
      </c>
      <c r="B1100">
        <f>MID(BD[[#This Row],[SUC]],2,1)&amp;"-"&amp;BD[[#This Row],[CC]]&amp;"-"&amp;BD[[#This Row],[REGI_RES]]&amp;"-"&amp;MID(BD[[#This Row],[CTA]],1,9)</f>
        <v/>
      </c>
      <c r="C1100" t="inlineStr">
        <is>
          <t>622200009 - BONIFICACION MOVILIDAD - LAUDO 2022</t>
        </is>
      </c>
      <c r="D1100">
        <f>TRIM(MID('BD6'!E1100,3,2))</f>
        <v/>
      </c>
      <c r="E1100" s="33" t="inlineStr">
        <is>
          <t xml:space="preserve">  05 - 11 - 1</t>
        </is>
      </c>
      <c r="F1100" s="34" t="n">
        <v>45919</v>
      </c>
      <c r="G1100">
        <f>IF(MID(BD[[#This Row],[Suc - Tipo - Nro]],8,2)="11",LEFT(BD[[#This Row],[REGIMEN]], 1) &amp; LEFT(RIGHT(BD[[#This Row],[REGIMEN]], LEN(BD[[#This Row],[REGIMEN]]) - FIND(" ", BD[[#This Row],[REGIMEN]])), 1),"")</f>
        <v/>
      </c>
      <c r="H1100">
        <f>IF(MID(BD[[#This Row],[Suc - Tipo - Nro]],8,2)="11",TRIM(RIGHT(SUBSTITUTE(BD[[#This Row],[Glosa / Proveedor]]," ",REPT(" ",LEN(BD[[#This Row],[Glosa / Proveedor]]))),LEN(BD[[#This Row],[Glosa / Proveedor]])*2)),"")</f>
        <v/>
      </c>
      <c r="I1100" s="33" t="inlineStr">
        <is>
          <t>Generacion de Planilla Normal EMPLEADO ESTABLE</t>
        </is>
      </c>
      <c r="J1100" s="35" t="n">
        <v>90</v>
      </c>
      <c r="K1100" s="22">
        <f>IF('BD6'!J1100=90,"AGUA",IF('BD6'!J1100=91,"ALCANTARILLADO",IF('BD6'!J1100=93,"ALCANTARILLADO",IF('BD6'!J1100=95,"ADMIN",IF('BD6'!J1100=96,"COMERCIAL","G_Finan")))))</f>
        <v/>
      </c>
      <c r="L1100" s="49" t="n">
        <v>94.5</v>
      </c>
      <c r="M1100" s="37" t="n"/>
      <c r="N1100" s="51" t="n"/>
      <c r="O1100" s="51" t="n"/>
    </row>
    <row r="1101">
      <c r="A1101" s="10">
        <f>IFERROR(VLOOKUP(BD[[#This Row],[BK]],DICT[[EEFF]:[Ppto]],2,FALSE),"No Encontrado")</f>
        <v/>
      </c>
      <c r="B1101" s="54">
        <f>MID(BD[[#This Row],[SUC]],2,1)&amp;"-"&amp;BD[[#This Row],[CC]]&amp;"-"&amp;BD[[#This Row],[REGI_RES]]&amp;"-"&amp;MID(BD[[#This Row],[CTA]],1,9)</f>
        <v/>
      </c>
      <c r="C1101" t="inlineStr">
        <is>
          <t>622200009 - BONIFICACION MOVILIDAD - LAUDO 2022</t>
        </is>
      </c>
      <c r="D1101" s="54">
        <f>TRIM(MID('BD6'!E1101,3,2))</f>
        <v/>
      </c>
      <c r="E1101" s="33" t="inlineStr">
        <is>
          <t xml:space="preserve">  05 - 11 - 2</t>
        </is>
      </c>
      <c r="F1101" s="34" t="n">
        <v>45919</v>
      </c>
      <c r="G1101" s="54">
        <f>IF(MID(BD[[#This Row],[Suc - Tipo - Nro]],8,2)="11",LEFT(BD[[#This Row],[REGIMEN]], 1) &amp; LEFT(RIGHT(BD[[#This Row],[REGIMEN]], LEN(BD[[#This Row],[REGIMEN]]) - FIND(" ", BD[[#This Row],[REGIMEN]])), 1),"")</f>
        <v/>
      </c>
      <c r="H1101" s="54">
        <f>IF(MID(BD[[#This Row],[Suc - Tipo - Nro]],8,2)="11",TRIM(RIGHT(SUBSTITUTE(BD[[#This Row],[Glosa / Proveedor]]," ",REPT(" ",LEN(BD[[#This Row],[Glosa / Proveedor]]))),LEN(BD[[#This Row],[Glosa / Proveedor]])*2)),"")</f>
        <v/>
      </c>
      <c r="I1101" s="33" t="inlineStr">
        <is>
          <t>Generacion de Planilla Normal OBRERO CONTRATADO</t>
        </is>
      </c>
      <c r="J1101" s="35" t="n">
        <v>90</v>
      </c>
      <c r="K1101" s="36">
        <f>IF('BD6'!J1101=90,"AGUA",IF('BD6'!J1101=91,"ALCANTARILLADO",IF('BD6'!J1101=93,"ALCANTARILLADO",IF('BD6'!J1101=95,"ADMIN",IF('BD6'!J1101=96,"COMERCIAL","G_Finan")))))</f>
        <v/>
      </c>
      <c r="L1101" s="40" t="n">
        <v>108</v>
      </c>
      <c r="M1101" s="37" t="n"/>
      <c r="N1101" s="51" t="n"/>
      <c r="O1101" s="51" t="n"/>
    </row>
    <row r="1102">
      <c r="A1102" s="10">
        <f>IFERROR(VLOOKUP(BD[[#This Row],[BK]],DICT[[EEFF]:[Ppto]],2,FALSE),"No Encontrado")</f>
        <v/>
      </c>
      <c r="B1102" s="54">
        <f>MID(BD[[#This Row],[SUC]],2,1)&amp;"-"&amp;BD[[#This Row],[CC]]&amp;"-"&amp;BD[[#This Row],[REGI_RES]]&amp;"-"&amp;MID(BD[[#This Row],[CTA]],1,9)</f>
        <v/>
      </c>
      <c r="C1102" t="inlineStr">
        <is>
          <t>622200009 - BONIFICACION MOVILIDAD - LAUDO 2022</t>
        </is>
      </c>
      <c r="D1102" s="54">
        <f>TRIM(MID('BD6'!E1102,3,2))</f>
        <v/>
      </c>
      <c r="E1102" s="33" t="inlineStr">
        <is>
          <t xml:space="preserve">  05 - 11 - 2</t>
        </is>
      </c>
      <c r="F1102" s="34" t="n">
        <v>45919</v>
      </c>
      <c r="G1102" s="54">
        <f>IF(MID(BD[[#This Row],[Suc - Tipo - Nro]],8,2)="11",LEFT(BD[[#This Row],[REGIMEN]], 1) &amp; LEFT(RIGHT(BD[[#This Row],[REGIMEN]], LEN(BD[[#This Row],[REGIMEN]]) - FIND(" ", BD[[#This Row],[REGIMEN]])), 1),"")</f>
        <v/>
      </c>
      <c r="H1102" s="54">
        <f>IF(MID(BD[[#This Row],[Suc - Tipo - Nro]],8,2)="11",TRIM(RIGHT(SUBSTITUTE(BD[[#This Row],[Glosa / Proveedor]]," ",REPT(" ",LEN(BD[[#This Row],[Glosa / Proveedor]]))),LEN(BD[[#This Row],[Glosa / Proveedor]])*2)),"")</f>
        <v/>
      </c>
      <c r="I1102" s="33" t="inlineStr">
        <is>
          <t>Generacion de Planilla Normal OBRERO CONTRATADO</t>
        </is>
      </c>
      <c r="J1102" s="35" t="n">
        <v>90</v>
      </c>
      <c r="K1102" s="36">
        <f>IF('BD6'!J1102=90,"AGUA",IF('BD6'!J1102=91,"ALCANTARILLADO",IF('BD6'!J1102=93,"ALCANTARILLADO",IF('BD6'!J1102=95,"ADMIN",IF('BD6'!J1102=96,"COMERCIAL","G_Finan")))))</f>
        <v/>
      </c>
      <c r="L1102" s="40" t="n">
        <v>337.5</v>
      </c>
      <c r="M1102" s="37" t="n"/>
      <c r="N1102" s="51" t="n"/>
      <c r="O1102" s="51" t="n"/>
    </row>
    <row r="1103">
      <c r="A1103" s="39">
        <f>IFERROR(VLOOKUP(BD[[#This Row],[BK]],DICT[[EEFF]:[Ppto]],2,FALSE),"No Encontrado")</f>
        <v/>
      </c>
      <c r="B1103">
        <f>MID(BD[[#This Row],[SUC]],2,1)&amp;"-"&amp;BD[[#This Row],[CC]]&amp;"-"&amp;BD[[#This Row],[REGI_RES]]&amp;"-"&amp;MID(BD[[#This Row],[CTA]],1,9)</f>
        <v/>
      </c>
      <c r="C1103" t="inlineStr">
        <is>
          <t>622200009 - BONIFICACION MOVILIDAD - LAUDO 2022</t>
        </is>
      </c>
      <c r="D1103">
        <f>TRIM(MID('BD6'!E1103,3,2))</f>
        <v/>
      </c>
      <c r="E1103" s="33" t="inlineStr">
        <is>
          <t xml:space="preserve">  05 - 11 - 3</t>
        </is>
      </c>
      <c r="F1103" s="34" t="n">
        <v>45919</v>
      </c>
      <c r="G1103">
        <f>IF(MID(BD[[#This Row],[Suc - Tipo - Nro]],8,2)="11",LEFT(BD[[#This Row],[REGIMEN]], 1) &amp; LEFT(RIGHT(BD[[#This Row],[REGIMEN]], LEN(BD[[#This Row],[REGIMEN]]) - FIND(" ", BD[[#This Row],[REGIMEN]])), 1),"")</f>
        <v/>
      </c>
      <c r="H1103">
        <f>IF(MID(BD[[#This Row],[Suc - Tipo - Nro]],8,2)="11",TRIM(RIGHT(SUBSTITUTE(BD[[#This Row],[Glosa / Proveedor]]," ",REPT(" ",LEN(BD[[#This Row],[Glosa / Proveedor]]))),LEN(BD[[#This Row],[Glosa / Proveedor]])*2)),"")</f>
        <v/>
      </c>
      <c r="I1103" s="33" t="inlineStr">
        <is>
          <t>Generacion de Planilla Normal OBRERO ESTABLE</t>
        </is>
      </c>
      <c r="J1103" s="35" t="n">
        <v>95</v>
      </c>
      <c r="K1103" s="22">
        <f>IF('BD6'!J1103=90,"AGUA",IF('BD6'!J1103=91,"ALCANTARILLADO",IF('BD6'!J1103=93,"ALCANTARILLADO",IF('BD6'!J1103=95,"ADMIN",IF('BD6'!J1103=96,"COMERCIAL","G_Finan")))))</f>
        <v/>
      </c>
      <c r="L1103" s="49" t="n">
        <v>112.5</v>
      </c>
      <c r="M1103" s="37" t="n"/>
      <c r="N1103" s="51" t="n"/>
      <c r="O1103" s="51" t="n"/>
    </row>
    <row r="1104">
      <c r="A1104" s="39">
        <f>IFERROR(VLOOKUP(BD[[#This Row],[BK]],DICT[[EEFF]:[Ppto]],2,FALSE),"No Encontrado")</f>
        <v/>
      </c>
      <c r="B1104">
        <f>MID(BD[[#This Row],[SUC]],2,1)&amp;"-"&amp;BD[[#This Row],[CC]]&amp;"-"&amp;BD[[#This Row],[REGI_RES]]&amp;"-"&amp;MID(BD[[#This Row],[CTA]],1,9)</f>
        <v/>
      </c>
      <c r="C1104" t="inlineStr">
        <is>
          <t>622200009 - BONIFICACION MOVILIDAD - LAUDO 2022</t>
        </is>
      </c>
      <c r="D1104">
        <f>TRIM(MID('BD6'!E1104,3,2))</f>
        <v/>
      </c>
      <c r="E1104" s="33" t="inlineStr">
        <is>
          <t xml:space="preserve">  05 - 11 - 3</t>
        </is>
      </c>
      <c r="F1104" s="34" t="n">
        <v>45919</v>
      </c>
      <c r="G1104">
        <f>IF(MID(BD[[#This Row],[Suc - Tipo - Nro]],8,2)="11",LEFT(BD[[#This Row],[REGIMEN]], 1) &amp; LEFT(RIGHT(BD[[#This Row],[REGIMEN]], LEN(BD[[#This Row],[REGIMEN]]) - FIND(" ", BD[[#This Row],[REGIMEN]])), 1),"")</f>
        <v/>
      </c>
      <c r="H1104">
        <f>IF(MID(BD[[#This Row],[Suc - Tipo - Nro]],8,2)="11",TRIM(RIGHT(SUBSTITUTE(BD[[#This Row],[Glosa / Proveedor]]," ",REPT(" ",LEN(BD[[#This Row],[Glosa / Proveedor]]))),LEN(BD[[#This Row],[Glosa / Proveedor]])*2)),"")</f>
        <v/>
      </c>
      <c r="I1104" s="33" t="inlineStr">
        <is>
          <t>Generacion de Planilla Normal OBRERO ESTABLE</t>
        </is>
      </c>
      <c r="J1104" s="35" t="n">
        <v>90</v>
      </c>
      <c r="K1104" s="22">
        <f>IF('BD6'!J1104=90,"AGUA",IF('BD6'!J1104=91,"ALCANTARILLADO",IF('BD6'!J1104=93,"ALCANTARILLADO",IF('BD6'!J1104=95,"ADMIN",IF('BD6'!J1104=96,"COMERCIAL","G_Finan")))))</f>
        <v/>
      </c>
      <c r="L1104" s="49" t="n">
        <v>171</v>
      </c>
      <c r="M1104" s="37" t="n"/>
      <c r="N1104" s="51" t="n"/>
      <c r="O1104" s="51" t="n"/>
    </row>
    <row r="1105">
      <c r="A1105" s="39">
        <f>IFERROR(VLOOKUP(BD[[#This Row],[BK]],DICT[[EEFF]:[Ppto]],2,FALSE),"No Encontrado")</f>
        <v/>
      </c>
      <c r="B1105">
        <f>MID(BD[[#This Row],[SUC]],2,1)&amp;"-"&amp;BD[[#This Row],[CC]]&amp;"-"&amp;BD[[#This Row],[REGI_RES]]&amp;"-"&amp;MID(BD[[#This Row],[CTA]],1,9)</f>
        <v/>
      </c>
      <c r="C1105" t="inlineStr">
        <is>
          <t>622200009 - BONIFICACION MOVILIDAD - LAUDO 2022</t>
        </is>
      </c>
      <c r="D1105">
        <f>TRIM(MID('BD6'!E1105,3,2))</f>
        <v/>
      </c>
      <c r="E1105" s="33" t="inlineStr">
        <is>
          <t xml:space="preserve">  06 - 11 - 2</t>
        </is>
      </c>
      <c r="F1105" s="34" t="n">
        <v>45919</v>
      </c>
      <c r="G1105">
        <f>IF(MID(BD[[#This Row],[Suc - Tipo - Nro]],8,2)="11",LEFT(BD[[#This Row],[REGIMEN]], 1) &amp; LEFT(RIGHT(BD[[#This Row],[REGIMEN]], LEN(BD[[#This Row],[REGIMEN]]) - FIND(" ", BD[[#This Row],[REGIMEN]])), 1),"")</f>
        <v/>
      </c>
      <c r="H1105">
        <f>IF(MID(BD[[#This Row],[Suc - Tipo - Nro]],8,2)="11",TRIM(RIGHT(SUBSTITUTE(BD[[#This Row],[Glosa / Proveedor]]," ",REPT(" ",LEN(BD[[#This Row],[Glosa / Proveedor]]))),LEN(BD[[#This Row],[Glosa / Proveedor]])*2)),"")</f>
        <v/>
      </c>
      <c r="I1105" s="33" t="inlineStr">
        <is>
          <t>Generacion de Planilla Normal OBRERO CONTRATADO</t>
        </is>
      </c>
      <c r="J1105" s="35" t="n">
        <v>90</v>
      </c>
      <c r="K1105" s="22">
        <f>IF('BD6'!J1105=90,"AGUA",IF('BD6'!J1105=91,"ALCANTARILLADO",IF('BD6'!J1105=93,"ALCANTARILLADO",IF('BD6'!J1105=95,"ADMIN",IF('BD6'!J1105=96,"COMERCIAL","G_Finan")))))</f>
        <v/>
      </c>
      <c r="L1105" s="49" t="n">
        <v>22.5</v>
      </c>
      <c r="M1105" s="37" t="n"/>
      <c r="N1105" s="51" t="n"/>
      <c r="O1105" s="51" t="n"/>
    </row>
    <row r="1106">
      <c r="A1106" s="10">
        <f>IFERROR(VLOOKUP(BD[[#This Row],[BK]],DICT[[EEFF]:[Ppto]],2,FALSE),"No Encontrado")</f>
        <v/>
      </c>
      <c r="B1106" s="54">
        <f>MID(BD[[#This Row],[SUC]],2,1)&amp;"-"&amp;BD[[#This Row],[CC]]&amp;"-"&amp;BD[[#This Row],[REGI_RES]]&amp;"-"&amp;MID(BD[[#This Row],[CTA]],1,9)</f>
        <v/>
      </c>
      <c r="C1106" t="inlineStr">
        <is>
          <t>622200009 - BONIFICACION MOVILIDAD - LAUDO 2022</t>
        </is>
      </c>
      <c r="D1106" s="54">
        <f>TRIM(MID('BD6'!E1106,3,2))</f>
        <v/>
      </c>
      <c r="E1106" s="33" t="inlineStr">
        <is>
          <t xml:space="preserve">  06 - 11 - 3</t>
        </is>
      </c>
      <c r="F1106" s="34" t="n">
        <v>45919</v>
      </c>
      <c r="G1106" s="54">
        <f>IF(MID(BD[[#This Row],[Suc - Tipo - Nro]],8,2)="11",LEFT(BD[[#This Row],[REGIMEN]], 1) &amp; LEFT(RIGHT(BD[[#This Row],[REGIMEN]], LEN(BD[[#This Row],[REGIMEN]]) - FIND(" ", BD[[#This Row],[REGIMEN]])), 1),"")</f>
        <v/>
      </c>
      <c r="H1106" s="54">
        <f>IF(MID(BD[[#This Row],[Suc - Tipo - Nro]],8,2)="11",TRIM(RIGHT(SUBSTITUTE(BD[[#This Row],[Glosa / Proveedor]]," ",REPT(" ",LEN(BD[[#This Row],[Glosa / Proveedor]]))),LEN(BD[[#This Row],[Glosa / Proveedor]])*2)),"")</f>
        <v/>
      </c>
      <c r="I1106" s="33" t="inlineStr">
        <is>
          <t>Generacion de Planilla Normal OBRERO ESTABLE</t>
        </is>
      </c>
      <c r="J1106" s="35" t="n">
        <v>90</v>
      </c>
      <c r="K1106" s="36">
        <f>IF('BD6'!J1106=90,"AGUA",IF('BD6'!J1106=91,"ALCANTARILLADO",IF('BD6'!J1106=93,"ALCANTARILLADO",IF('BD6'!J1106=95,"ADMIN",IF('BD6'!J1106=96,"COMERCIAL","G_Finan")))))</f>
        <v/>
      </c>
      <c r="L1106" s="40" t="n">
        <v>103.5</v>
      </c>
      <c r="M1106" s="37" t="n"/>
      <c r="N1106" s="51" t="n"/>
      <c r="O1106" s="51" t="n"/>
    </row>
    <row r="1107">
      <c r="A1107" s="10">
        <f>IFERROR(VLOOKUP(BD[[#This Row],[BK]],DICT[[EEFF]:[Ppto]],2,FALSE),"No Encontrado")</f>
        <v/>
      </c>
      <c r="B1107" s="54">
        <f>MID(BD[[#This Row],[SUC]],2,1)&amp;"-"&amp;BD[[#This Row],[CC]]&amp;"-"&amp;BD[[#This Row],[REGI_RES]]&amp;"-"&amp;MID(BD[[#This Row],[CTA]],1,9)</f>
        <v/>
      </c>
      <c r="C1107" t="inlineStr">
        <is>
          <t>622200009 - BONIFICACION MOVILIDAD - LAUDO 2022</t>
        </is>
      </c>
      <c r="D1107" s="54">
        <f>TRIM(MID('BD6'!E1107,3,2))</f>
        <v/>
      </c>
      <c r="E1107" s="33" t="inlineStr">
        <is>
          <t xml:space="preserve">  06 - 11 - 3</t>
        </is>
      </c>
      <c r="F1107" s="34" t="n">
        <v>45919</v>
      </c>
      <c r="G1107" s="54">
        <f>IF(MID(BD[[#This Row],[Suc - Tipo - Nro]],8,2)="11",LEFT(BD[[#This Row],[REGIMEN]], 1) &amp; LEFT(RIGHT(BD[[#This Row],[REGIMEN]], LEN(BD[[#This Row],[REGIMEN]]) - FIND(" ", BD[[#This Row],[REGIMEN]])), 1),"")</f>
        <v/>
      </c>
      <c r="H1107" s="54">
        <f>IF(MID(BD[[#This Row],[Suc - Tipo - Nro]],8,2)="11",TRIM(RIGHT(SUBSTITUTE(BD[[#This Row],[Glosa / Proveedor]]," ",REPT(" ",LEN(BD[[#This Row],[Glosa / Proveedor]]))),LEN(BD[[#This Row],[Glosa / Proveedor]])*2)),"")</f>
        <v/>
      </c>
      <c r="I1107" s="33" t="inlineStr">
        <is>
          <t>Generacion de Planilla Normal OBRERO ESTABLE</t>
        </is>
      </c>
      <c r="J1107" s="35" t="n">
        <v>93</v>
      </c>
      <c r="K1107" s="36">
        <f>IF('BD6'!J1107=90,"AGUA",IF('BD6'!J1107=91,"ALCANTARILLADO",IF('BD6'!J1107=93,"ALCANTARILLADO",IF('BD6'!J1107=95,"ADMIN",IF('BD6'!J1107=96,"COMERCIAL","G_Finan")))))</f>
        <v/>
      </c>
      <c r="L1107" s="40" t="n">
        <v>49.5</v>
      </c>
      <c r="M1107" s="37" t="n"/>
      <c r="N1107" s="51" t="n"/>
      <c r="O1107" s="51" t="n"/>
    </row>
    <row r="1108">
      <c r="A1108" s="10">
        <f>IFERROR(VLOOKUP(BD[[#This Row],[BK]],DICT[[EEFF]:[Ppto]],2,FALSE),"No Encontrado")</f>
        <v/>
      </c>
      <c r="B1108" s="54">
        <f>MID(BD[[#This Row],[SUC]],2,1)&amp;"-"&amp;BD[[#This Row],[CC]]&amp;"-"&amp;BD[[#This Row],[REGI_RES]]&amp;"-"&amp;MID(BD[[#This Row],[CTA]],1,9)</f>
        <v/>
      </c>
      <c r="C1108" t="inlineStr">
        <is>
          <t>622200009 - BONIFICACION MOVILIDAD - LAUDO 2022</t>
        </is>
      </c>
      <c r="D1108" s="54">
        <f>TRIM(MID('BD6'!E1108,3,2))</f>
        <v/>
      </c>
      <c r="E1108" s="33" t="inlineStr">
        <is>
          <t xml:space="preserve">  06 - 11 - 3</t>
        </is>
      </c>
      <c r="F1108" s="34" t="n">
        <v>45919</v>
      </c>
      <c r="G1108" s="54">
        <f>IF(MID(BD[[#This Row],[Suc - Tipo - Nro]],8,2)="11",LEFT(BD[[#This Row],[REGIMEN]], 1) &amp; LEFT(RIGHT(BD[[#This Row],[REGIMEN]], LEN(BD[[#This Row],[REGIMEN]]) - FIND(" ", BD[[#This Row],[REGIMEN]])), 1),"")</f>
        <v/>
      </c>
      <c r="H1108" s="54">
        <f>IF(MID(BD[[#This Row],[Suc - Tipo - Nro]],8,2)="11",TRIM(RIGHT(SUBSTITUTE(BD[[#This Row],[Glosa / Proveedor]]," ",REPT(" ",LEN(BD[[#This Row],[Glosa / Proveedor]]))),LEN(BD[[#This Row],[Glosa / Proveedor]])*2)),"")</f>
        <v/>
      </c>
      <c r="I1108" s="33" t="inlineStr">
        <is>
          <t>Generacion de Planilla Normal OBRERO ESTABLE</t>
        </is>
      </c>
      <c r="J1108" s="35" t="n">
        <v>91</v>
      </c>
      <c r="K1108" s="36">
        <f>IF('BD6'!J1108=90,"AGUA",IF('BD6'!J1108=91,"ALCANTARILLADO",IF('BD6'!J1108=93,"ALCANTARILLADO",IF('BD6'!J1108=95,"ADMIN",IF('BD6'!J1108=96,"COMERCIAL","G_Finan")))))</f>
        <v/>
      </c>
      <c r="L1108" s="40" t="n">
        <v>108</v>
      </c>
      <c r="M1108" s="37" t="n"/>
      <c r="N1108" s="51" t="n"/>
      <c r="O1108" s="51" t="n"/>
    </row>
    <row r="1109">
      <c r="A1109" s="10">
        <f>IFERROR(VLOOKUP(BD[[#This Row],[BK]],DICT[[EEFF]:[Ppto]],2,FALSE),"No Encontrado")</f>
        <v/>
      </c>
      <c r="B1109" s="54">
        <f>MID(BD[[#This Row],[SUC]],2,1)&amp;"-"&amp;BD[[#This Row],[CC]]&amp;"-"&amp;BD[[#This Row],[REGI_RES]]&amp;"-"&amp;MID(BD[[#This Row],[CTA]],1,9)</f>
        <v/>
      </c>
      <c r="C1109" t="inlineStr">
        <is>
          <t>622200009 - BONIFICACION MOVILIDAD - LAUDO 2022</t>
        </is>
      </c>
      <c r="D1109" s="54">
        <f>TRIM(MID('BD6'!E1109,3,2))</f>
        <v/>
      </c>
      <c r="E1109" s="33" t="inlineStr">
        <is>
          <t xml:space="preserve">  06 - 11 - 3</t>
        </is>
      </c>
      <c r="F1109" s="34" t="n">
        <v>45919</v>
      </c>
      <c r="G1109" s="54">
        <f>IF(MID(BD[[#This Row],[Suc - Tipo - Nro]],8,2)="11",LEFT(BD[[#This Row],[REGIMEN]], 1) &amp; LEFT(RIGHT(BD[[#This Row],[REGIMEN]], LEN(BD[[#This Row],[REGIMEN]]) - FIND(" ", BD[[#This Row],[REGIMEN]])), 1),"")</f>
        <v/>
      </c>
      <c r="H1109" s="54">
        <f>IF(MID(BD[[#This Row],[Suc - Tipo - Nro]],8,2)="11",TRIM(RIGHT(SUBSTITUTE(BD[[#This Row],[Glosa / Proveedor]]," ",REPT(" ",LEN(BD[[#This Row],[Glosa / Proveedor]]))),LEN(BD[[#This Row],[Glosa / Proveedor]])*2)),"")</f>
        <v/>
      </c>
      <c r="I1109" s="33" t="inlineStr">
        <is>
          <t>Generacion de Planilla Normal OBRERO ESTABLE</t>
        </is>
      </c>
      <c r="J1109" s="35" t="n">
        <v>90</v>
      </c>
      <c r="K1109" s="36">
        <f>IF('BD6'!J1109=90,"AGUA",IF('BD6'!J1109=91,"ALCANTARILLADO",IF('BD6'!J1109=93,"ALCANTARILLADO",IF('BD6'!J1109=95,"ADMIN",IF('BD6'!J1109=96,"COMERCIAL","G_Finan")))))</f>
        <v/>
      </c>
      <c r="L1109" s="40" t="n">
        <v>211.5</v>
      </c>
      <c r="M1109" s="37" t="n"/>
      <c r="N1109" s="51" t="n"/>
      <c r="O1109" s="51" t="n"/>
    </row>
    <row r="1110">
      <c r="A1110" s="10">
        <f>IFERROR(VLOOKUP(BD[[#This Row],[BK]],DICT[[EEFF]:[Ppto]],2,FALSE),"No Encontrado")</f>
        <v/>
      </c>
      <c r="B1110" s="54">
        <f>MID(BD[[#This Row],[SUC]],2,1)&amp;"-"&amp;BD[[#This Row],[CC]]&amp;"-"&amp;BD[[#This Row],[REGI_RES]]&amp;"-"&amp;MID(BD[[#This Row],[CTA]],1,9)</f>
        <v/>
      </c>
      <c r="C1110" t="inlineStr">
        <is>
          <t>622200009 - BONIFICACION MOVILIDAD - LAUDO 2022</t>
        </is>
      </c>
      <c r="D1110" s="54">
        <f>TRIM(MID('BD6'!E1110,3,2))</f>
        <v/>
      </c>
      <c r="E1110" s="33" t="inlineStr">
        <is>
          <t xml:space="preserve">  06 - 11 - 4</t>
        </is>
      </c>
      <c r="F1110" s="34" t="n">
        <v>45919</v>
      </c>
      <c r="G1110" s="54">
        <f>IF(MID(BD[[#This Row],[Suc - Tipo - Nro]],8,2)="11",LEFT(BD[[#This Row],[REGIMEN]], 1) &amp; LEFT(RIGHT(BD[[#This Row],[REGIMEN]], LEN(BD[[#This Row],[REGIMEN]]) - FIND(" ", BD[[#This Row],[REGIMEN]])), 1),"")</f>
        <v/>
      </c>
      <c r="H1110" s="54">
        <f>IF(MID(BD[[#This Row],[Suc - Tipo - Nro]],8,2)="11",TRIM(RIGHT(SUBSTITUTE(BD[[#This Row],[Glosa / Proveedor]]," ",REPT(" ",LEN(BD[[#This Row],[Glosa / Proveedor]]))),LEN(BD[[#This Row],[Glosa / Proveedor]])*2)),"")</f>
        <v/>
      </c>
      <c r="I1110" s="33" t="inlineStr">
        <is>
          <t>Generacion de Planilla Vacaciones OBRERO ESTABLE</t>
        </is>
      </c>
      <c r="J1110" s="35" t="n">
        <v>90</v>
      </c>
      <c r="K1110" s="36">
        <f>IF('BD6'!J1110=90,"AGUA",IF('BD6'!J1110=91,"ALCANTARILLADO",IF('BD6'!J1110=93,"ALCANTARILLADO",IF('BD6'!J1110=95,"ADMIN",IF('BD6'!J1110=96,"COMERCIAL","G_Finan")))))</f>
        <v/>
      </c>
      <c r="L1110" s="40" t="n">
        <v>49.5</v>
      </c>
      <c r="M1110" s="37" t="n"/>
      <c r="N1110" s="51" t="n"/>
      <c r="O1110" s="51" t="n"/>
    </row>
    <row r="1111">
      <c r="A1111" s="39">
        <f>IFERROR(VLOOKUP(BD[[#This Row],[BK]],DICT[[EEFF]:[Ppto]],2,FALSE),"No Encontrado")</f>
        <v/>
      </c>
      <c r="B1111">
        <f>MID(BD[[#This Row],[SUC]],2,1)&amp;"-"&amp;BD[[#This Row],[CC]]&amp;"-"&amp;BD[[#This Row],[REGI_RES]]&amp;"-"&amp;MID(BD[[#This Row],[CTA]],1,9)</f>
        <v/>
      </c>
      <c r="C1111" t="inlineStr">
        <is>
          <t>622200009 - BONIFICACION MOVILIDAD - LAUDO 2022</t>
        </is>
      </c>
      <c r="D1111">
        <f>TRIM(MID('BD6'!E1111,3,2))</f>
        <v/>
      </c>
      <c r="E1111" s="33" t="inlineStr">
        <is>
          <t xml:space="preserve">  08 - 11 - 2</t>
        </is>
      </c>
      <c r="F1111" s="34" t="n">
        <v>45919</v>
      </c>
      <c r="G1111">
        <f>IF(MID(BD[[#This Row],[Suc - Tipo - Nro]],8,2)="11",LEFT(BD[[#This Row],[REGIMEN]], 1) &amp; LEFT(RIGHT(BD[[#This Row],[REGIMEN]], LEN(BD[[#This Row],[REGIMEN]]) - FIND(" ", BD[[#This Row],[REGIMEN]])), 1),"")</f>
        <v/>
      </c>
      <c r="H1111">
        <f>IF(MID(BD[[#This Row],[Suc - Tipo - Nro]],8,2)="11",TRIM(RIGHT(SUBSTITUTE(BD[[#This Row],[Glosa / Proveedor]]," ",REPT(" ",LEN(BD[[#This Row],[Glosa / Proveedor]]))),LEN(BD[[#This Row],[Glosa / Proveedor]])*2)),"")</f>
        <v/>
      </c>
      <c r="I1111" s="33" t="inlineStr">
        <is>
          <t>Generacion de Planilla Normal OBRERO CONTRATADO</t>
        </is>
      </c>
      <c r="J1111" s="35" t="n">
        <v>90</v>
      </c>
      <c r="K1111" s="22">
        <f>IF('BD6'!J1111=90,"AGUA",IF('BD6'!J1111=91,"ALCANTARILLADO",IF('BD6'!J1111=93,"ALCANTARILLADO",IF('BD6'!J1111=95,"ADMIN",IF('BD6'!J1111=96,"COMERCIAL","G_Finan")))))</f>
        <v/>
      </c>
      <c r="L1111" s="49" t="n">
        <v>112.5</v>
      </c>
      <c r="M1111" s="37" t="n"/>
      <c r="N1111" s="51" t="n"/>
      <c r="O1111" s="51" t="n"/>
    </row>
    <row r="1112">
      <c r="A1112" s="10">
        <f>IFERROR(VLOOKUP(BD[[#This Row],[BK]],DICT[[EEFF]:[Ppto]],2,FALSE),"No Encontrado")</f>
        <v/>
      </c>
      <c r="B1112" s="54">
        <f>MID(BD[[#This Row],[SUC]],2,1)&amp;"-"&amp;BD[[#This Row],[CC]]&amp;"-"&amp;BD[[#This Row],[REGI_RES]]&amp;"-"&amp;MID(BD[[#This Row],[CTA]],1,9)</f>
        <v/>
      </c>
      <c r="C1112" t="inlineStr">
        <is>
          <t>622200009 - BONIFICACION MOVILIDAD - LAUDO 2022</t>
        </is>
      </c>
      <c r="D1112" s="54">
        <f>TRIM(MID('BD6'!E1112,3,2))</f>
        <v/>
      </c>
      <c r="E1112" s="33" t="inlineStr">
        <is>
          <t xml:space="preserve">  08 - 11 - 2</t>
        </is>
      </c>
      <c r="F1112" s="34" t="n">
        <v>45919</v>
      </c>
      <c r="G1112" s="54">
        <f>IF(MID(BD[[#This Row],[Suc - Tipo - Nro]],8,2)="11",LEFT(BD[[#This Row],[REGIMEN]], 1) &amp; LEFT(RIGHT(BD[[#This Row],[REGIMEN]], LEN(BD[[#This Row],[REGIMEN]]) - FIND(" ", BD[[#This Row],[REGIMEN]])), 1),"")</f>
        <v/>
      </c>
      <c r="H1112" s="54">
        <f>IF(MID(BD[[#This Row],[Suc - Tipo - Nro]],8,2)="11",TRIM(RIGHT(SUBSTITUTE(BD[[#This Row],[Glosa / Proveedor]]," ",REPT(" ",LEN(BD[[#This Row],[Glosa / Proveedor]]))),LEN(BD[[#This Row],[Glosa / Proveedor]])*2)),"")</f>
        <v/>
      </c>
      <c r="I1112" s="33" t="inlineStr">
        <is>
          <t>Generacion de Planilla Normal OBRERO CONTRATADO</t>
        </is>
      </c>
      <c r="J1112" s="35" t="n">
        <v>90</v>
      </c>
      <c r="K1112" s="36">
        <f>IF('BD6'!J1112=90,"AGUA",IF('BD6'!J1112=91,"ALCANTARILLADO",IF('BD6'!J1112=93,"ALCANTARILLADO",IF('BD6'!J1112=95,"ADMIN",IF('BD6'!J1112=96,"COMERCIAL","G_Finan")))))</f>
        <v/>
      </c>
      <c r="L1112" s="40" t="n">
        <v>112.5</v>
      </c>
      <c r="M1112" s="37" t="n"/>
      <c r="N1112" s="51" t="n"/>
      <c r="O1112" s="51" t="n"/>
    </row>
    <row r="1113">
      <c r="A1113" s="10">
        <f>IFERROR(VLOOKUP(BD[[#This Row],[BK]],DICT[[EEFF]:[Ppto]],2,FALSE),"No Encontrado")</f>
        <v/>
      </c>
      <c r="B1113" s="54">
        <f>MID(BD[[#This Row],[SUC]],2,1)&amp;"-"&amp;BD[[#This Row],[CC]]&amp;"-"&amp;BD[[#This Row],[REGI_RES]]&amp;"-"&amp;MID(BD[[#This Row],[CTA]],1,9)</f>
        <v/>
      </c>
      <c r="C1113" t="inlineStr">
        <is>
          <t>622200009 - BONIFICACION MOVILIDAD - LAUDO 2022</t>
        </is>
      </c>
      <c r="D1113" s="54">
        <f>TRIM(MID('BD6'!E1113,3,2))</f>
        <v/>
      </c>
      <c r="E1113" s="33" t="inlineStr">
        <is>
          <t xml:space="preserve">  08 - 11 - 3</t>
        </is>
      </c>
      <c r="F1113" s="34" t="n">
        <v>45919</v>
      </c>
      <c r="G1113" s="54">
        <f>IF(MID(BD[[#This Row],[Suc - Tipo - Nro]],8,2)="11",LEFT(BD[[#This Row],[REGIMEN]], 1) &amp; LEFT(RIGHT(BD[[#This Row],[REGIMEN]], LEN(BD[[#This Row],[REGIMEN]]) - FIND(" ", BD[[#This Row],[REGIMEN]])), 1),"")</f>
        <v/>
      </c>
      <c r="H1113" s="54">
        <f>IF(MID(BD[[#This Row],[Suc - Tipo - Nro]],8,2)="11",TRIM(RIGHT(SUBSTITUTE(BD[[#This Row],[Glosa / Proveedor]]," ",REPT(" ",LEN(BD[[#This Row],[Glosa / Proveedor]]))),LEN(BD[[#This Row],[Glosa / Proveedor]])*2)),"")</f>
        <v/>
      </c>
      <c r="I1113" s="33" t="inlineStr">
        <is>
          <t>Generacion de Planilla Normal OBRERO ESTABLE</t>
        </is>
      </c>
      <c r="J1113" s="35" t="n">
        <v>90</v>
      </c>
      <c r="K1113" s="36">
        <f>IF('BD6'!J1113=90,"AGUA",IF('BD6'!J1113=91,"ALCANTARILLADO",IF('BD6'!J1113=93,"ALCANTARILLADO",IF('BD6'!J1113=95,"ADMIN",IF('BD6'!J1113=96,"COMERCIAL","G_Finan")))))</f>
        <v/>
      </c>
      <c r="L1113" s="40" t="n">
        <v>180</v>
      </c>
      <c r="M1113" s="37" t="n"/>
      <c r="N1113" s="51" t="n"/>
      <c r="O1113" s="51" t="n"/>
    </row>
    <row r="1114">
      <c r="A1114" s="42">
        <f>IFERROR(VLOOKUP(BD[[#This Row],[BK]],DICT[[EEFF]:[Ppto]],2,FALSE),"No Encontrado")</f>
        <v/>
      </c>
      <c r="B1114">
        <f>MID(BD[[#This Row],[SUC]],2,1)&amp;"-"&amp;BD[[#This Row],[CC]]&amp;"-"&amp;BD[[#This Row],[REGI_RES]]&amp;"-"&amp;MID(BD[[#This Row],[CTA]],1,9)</f>
        <v/>
      </c>
      <c r="C1114" t="inlineStr">
        <is>
          <t>622200009 - BONIFICACION MOVILIDAD - LAUDO 2022</t>
        </is>
      </c>
      <c r="D1114">
        <f>TRIM(MID('BD6'!E1114,3,2))</f>
        <v/>
      </c>
      <c r="E1114" s="33" t="inlineStr">
        <is>
          <t xml:space="preserve">  08 - 11 - 3</t>
        </is>
      </c>
      <c r="F1114" s="32" t="n">
        <v>45919</v>
      </c>
      <c r="G1114">
        <f>IF(MID(BD[[#This Row],[Suc - Tipo - Nro]],8,2)="11",LEFT(BD[[#This Row],[REGIMEN]], 1) &amp; LEFT(RIGHT(BD[[#This Row],[REGIMEN]], LEN(BD[[#This Row],[REGIMEN]]) - FIND(" ", BD[[#This Row],[REGIMEN]])), 1),"")</f>
        <v/>
      </c>
      <c r="H1114">
        <f>IF(MID(BD[[#This Row],[Suc - Tipo - Nro]],8,2)="11",TRIM(RIGHT(SUBSTITUTE(BD[[#This Row],[Glosa / Proveedor]]," ",REPT(" ",LEN(BD[[#This Row],[Glosa / Proveedor]]))),LEN(BD[[#This Row],[Glosa / Proveedor]])*2)),"")</f>
        <v/>
      </c>
      <c r="I1114" s="31" t="inlineStr">
        <is>
          <t>Generacion de Planilla Normal OBRERO ESTABLE</t>
        </is>
      </c>
      <c r="J1114" s="38" t="n">
        <v>90</v>
      </c>
      <c r="K1114" s="22">
        <f>IF('BD6'!J1114=90,"AGUA",IF('BD6'!J1114=91,"ALCANTARILLADO",IF('BD6'!J1114=93,"ALCANTARILLADO",IF('BD6'!J1114=95,"ADMIN",IF('BD6'!J1114=96,"COMERCIAL","G_Finan")))))</f>
        <v/>
      </c>
      <c r="L1114" s="49" t="n">
        <v>193.5</v>
      </c>
      <c r="M1114" s="37" t="n"/>
      <c r="N1114" s="51" t="n"/>
      <c r="O1114" s="51" t="n"/>
    </row>
    <row r="1115">
      <c r="A1115" s="10">
        <f>IFERROR(VLOOKUP(BD[[#This Row],[BK]],DICT[[EEFF]:[Ppto]],2,FALSE),"No Encontrado")</f>
        <v/>
      </c>
      <c r="B1115" s="54">
        <f>MID(BD[[#This Row],[SUC]],2,1)&amp;"-"&amp;BD[[#This Row],[CC]]&amp;"-"&amp;BD[[#This Row],[REGI_RES]]&amp;"-"&amp;MID(BD[[#This Row],[CTA]],1,9)</f>
        <v/>
      </c>
      <c r="C1115" t="inlineStr">
        <is>
          <t>622200009 - BONIFICACION MOVILIDAD - LAUDO 2022</t>
        </is>
      </c>
      <c r="D1115" s="54">
        <f>TRIM(MID('BD6'!E1115,3,2))</f>
        <v/>
      </c>
      <c r="E1115" s="33" t="inlineStr">
        <is>
          <t xml:space="preserve">  08 - 11 - 4</t>
        </is>
      </c>
      <c r="F1115" s="34" t="n">
        <v>45919</v>
      </c>
      <c r="G1115" s="54">
        <f>IF(MID(BD[[#This Row],[Suc - Tipo - Nro]],8,2)="11",LEFT(BD[[#This Row],[REGIMEN]], 1) &amp; LEFT(RIGHT(BD[[#This Row],[REGIMEN]], LEN(BD[[#This Row],[REGIMEN]]) - FIND(" ", BD[[#This Row],[REGIMEN]])), 1),"")</f>
        <v/>
      </c>
      <c r="H1115" s="54">
        <f>IF(MID(BD[[#This Row],[Suc - Tipo - Nro]],8,2)="11",TRIM(RIGHT(SUBSTITUTE(BD[[#This Row],[Glosa / Proveedor]]," ",REPT(" ",LEN(BD[[#This Row],[Glosa / Proveedor]]))),LEN(BD[[#This Row],[Glosa / Proveedor]])*2)),"")</f>
        <v/>
      </c>
      <c r="I1115" s="33" t="inlineStr">
        <is>
          <t>Generacion de Planilla Vacaciones OBRERO ESTABLE</t>
        </is>
      </c>
      <c r="J1115" s="35" t="n">
        <v>90</v>
      </c>
      <c r="K1115" s="36">
        <f>IF('BD6'!J1115=90,"AGUA",IF('BD6'!J1115=91,"ALCANTARILLADO",IF('BD6'!J1115=93,"ALCANTARILLADO",IF('BD6'!J1115=95,"ADMIN",IF('BD6'!J1115=96,"COMERCIAL","G_Finan")))))</f>
        <v/>
      </c>
      <c r="L1115" s="40" t="n">
        <v>81</v>
      </c>
      <c r="M1115" s="37" t="n"/>
      <c r="N1115" s="51" t="n"/>
      <c r="O1115" s="51" t="n"/>
    </row>
    <row r="1116">
      <c r="A1116" s="42">
        <f>IFERROR(VLOOKUP(BD[[#This Row],[BK]],DICT[[EEFF]:[Ppto]],2,FALSE),"No Encontrado")</f>
        <v/>
      </c>
      <c r="B1116">
        <f>MID(BD[[#This Row],[SUC]],2,1)&amp;"-"&amp;BD[[#This Row],[CC]]&amp;"-"&amp;BD[[#This Row],[REGI_RES]]&amp;"-"&amp;MID(BD[[#This Row],[CTA]],1,9)</f>
        <v/>
      </c>
      <c r="C1116" t="inlineStr">
        <is>
          <t>622200009 - BONIFICACION MOVILIDAD - LAUDO 2022</t>
        </is>
      </c>
      <c r="D1116">
        <f>TRIM(MID('BD6'!E1116,3,2))</f>
        <v/>
      </c>
      <c r="E1116" s="33" t="inlineStr">
        <is>
          <t xml:space="preserve">  09 - 11 - 2</t>
        </is>
      </c>
      <c r="F1116" s="32" t="n">
        <v>45919</v>
      </c>
      <c r="G1116">
        <f>IF(MID(BD[[#This Row],[Suc - Tipo - Nro]],8,2)="11",LEFT(BD[[#This Row],[REGIMEN]], 1) &amp; LEFT(RIGHT(BD[[#This Row],[REGIMEN]], LEN(BD[[#This Row],[REGIMEN]]) - FIND(" ", BD[[#This Row],[REGIMEN]])), 1),"")</f>
        <v/>
      </c>
      <c r="H1116">
        <f>IF(MID(BD[[#This Row],[Suc - Tipo - Nro]],8,2)="11",TRIM(RIGHT(SUBSTITUTE(BD[[#This Row],[Glosa / Proveedor]]," ",REPT(" ",LEN(BD[[#This Row],[Glosa / Proveedor]]))),LEN(BD[[#This Row],[Glosa / Proveedor]])*2)),"")</f>
        <v/>
      </c>
      <c r="I1116" s="31" t="inlineStr">
        <is>
          <t>Generacion de Planilla Normal EMPLEADO ESTABLE</t>
        </is>
      </c>
      <c r="J1116" s="38" t="n">
        <v>96</v>
      </c>
      <c r="K1116" s="22">
        <f>IF('BD6'!J1116=90,"AGUA",IF('BD6'!J1116=91,"ALCANTARILLADO",IF('BD6'!J1116=93,"ALCANTARILLADO",IF('BD6'!J1116=95,"ADMIN",IF('BD6'!J1116=96,"COMERCIAL","G_Finan")))))</f>
        <v/>
      </c>
      <c r="L1116" s="49" t="n">
        <v>94.5</v>
      </c>
      <c r="M1116" s="37" t="n"/>
      <c r="N1116" s="51" t="n"/>
      <c r="O1116" s="51" t="n"/>
    </row>
    <row r="1117">
      <c r="A1117">
        <f>IFERROR(VLOOKUP(BD[[#This Row],[BK]],DICT[[EEFF]:[Ppto]],2,FALSE),"No Encontrado")</f>
        <v/>
      </c>
      <c r="B1117">
        <f>MID(BD[[#This Row],[SUC]],2,1)&amp;"-"&amp;BD[[#This Row],[CC]]&amp;"-"&amp;BD[[#This Row],[REGI_RES]]&amp;"-"&amp;MID(BD[[#This Row],[CTA]],1,9)</f>
        <v/>
      </c>
      <c r="C1117" t="inlineStr">
        <is>
          <t>622200009 - BONIFICACION MOVILIDAD - LAUDO 2022</t>
        </is>
      </c>
      <c r="D1117">
        <f>TRIM(MID('BD6'!E1117,3,2))</f>
        <v/>
      </c>
      <c r="E1117" s="33" t="inlineStr">
        <is>
          <t xml:space="preserve">  09 - 11 - 3</t>
        </is>
      </c>
      <c r="F1117" s="32" t="n">
        <v>45919</v>
      </c>
      <c r="G1117">
        <f>IF(MID(BD[[#This Row],[Suc - Tipo - Nro]],8,2)="11",LEFT(BD[[#This Row],[REGIMEN]], 1) &amp; LEFT(RIGHT(BD[[#This Row],[REGIMEN]], LEN(BD[[#This Row],[REGIMEN]]) - FIND(" ", BD[[#This Row],[REGIMEN]])), 1),"")</f>
        <v/>
      </c>
      <c r="H1117">
        <f>IF(MID(BD[[#This Row],[Suc - Tipo - Nro]],8,2)="11",TRIM(RIGHT(SUBSTITUTE(BD[[#This Row],[Glosa / Proveedor]]," ",REPT(" ",LEN(BD[[#This Row],[Glosa / Proveedor]]))),LEN(BD[[#This Row],[Glosa / Proveedor]])*2)),"")</f>
        <v/>
      </c>
      <c r="I1117" s="31" t="inlineStr">
        <is>
          <t>Generacion de Planilla Normal OBRERO ESTABLE</t>
        </is>
      </c>
      <c r="J1117" s="38" t="n">
        <v>91</v>
      </c>
      <c r="K1117" s="22">
        <f>IF('BD6'!J1117=90,"AGUA",IF('BD6'!J1117=91,"ALCANTARILLADO",IF('BD6'!J1117=93,"ALCANTARILLADO",IF('BD6'!J1117=95,"ADMIN",IF('BD6'!J1117=96,"COMERCIAL","G_Finan")))))</f>
        <v/>
      </c>
      <c r="L1117" s="49" t="n">
        <v>225</v>
      </c>
      <c r="M1117" s="37" t="n"/>
      <c r="N1117" s="51" t="n"/>
      <c r="O1117" s="51" t="n"/>
    </row>
    <row r="1118">
      <c r="A1118">
        <f>IFERROR(VLOOKUP(BD[[#This Row],[BK]],DICT[[EEFF]:[Ppto]],2,FALSE),"No Encontrado")</f>
        <v/>
      </c>
      <c r="B1118">
        <f>MID(BD[[#This Row],[SUC]],2,1)&amp;"-"&amp;BD[[#This Row],[CC]]&amp;"-"&amp;BD[[#This Row],[REGI_RES]]&amp;"-"&amp;MID(BD[[#This Row],[CTA]],1,9)</f>
        <v/>
      </c>
      <c r="C1118" t="inlineStr">
        <is>
          <t>622200009 - BONIFICACION MOVILIDAD - LAUDO 2022</t>
        </is>
      </c>
      <c r="D1118">
        <f>TRIM(MID('BD6'!E1118,3,2))</f>
        <v/>
      </c>
      <c r="E1118" s="33" t="inlineStr">
        <is>
          <t xml:space="preserve">  09 - 11 - 3</t>
        </is>
      </c>
      <c r="F1118" s="32" t="n">
        <v>45919</v>
      </c>
      <c r="G1118">
        <f>IF(MID(BD[[#This Row],[Suc - Tipo - Nro]],8,2)="11",LEFT(BD[[#This Row],[REGIMEN]], 1) &amp; LEFT(RIGHT(BD[[#This Row],[REGIMEN]], LEN(BD[[#This Row],[REGIMEN]]) - FIND(" ", BD[[#This Row],[REGIMEN]])), 1),"")</f>
        <v/>
      </c>
      <c r="H1118">
        <f>IF(MID(BD[[#This Row],[Suc - Tipo - Nro]],8,2)="11",TRIM(RIGHT(SUBSTITUTE(BD[[#This Row],[Glosa / Proveedor]]," ",REPT(" ",LEN(BD[[#This Row],[Glosa / Proveedor]]))),LEN(BD[[#This Row],[Glosa / Proveedor]])*2)),"")</f>
        <v/>
      </c>
      <c r="I1118" s="31" t="inlineStr">
        <is>
          <t>Generacion de Planilla Normal OBRERO ESTABLE</t>
        </is>
      </c>
      <c r="J1118" s="38" t="n">
        <v>90</v>
      </c>
      <c r="K1118" s="22">
        <f>IF('BD6'!J1118=90,"AGUA",IF('BD6'!J1118=91,"ALCANTARILLADO",IF('BD6'!J1118=93,"ALCANTARILLADO",IF('BD6'!J1118=95,"ADMIN",IF('BD6'!J1118=96,"COMERCIAL","G_Finan")))))</f>
        <v/>
      </c>
      <c r="L1118" s="49" t="n">
        <v>112.5</v>
      </c>
      <c r="M1118" s="37" t="n"/>
      <c r="N1118" s="51" t="n"/>
      <c r="O1118" s="51" t="n"/>
    </row>
    <row r="1119">
      <c r="A1119">
        <f>IFERROR(VLOOKUP(BD[[#This Row],[BK]],DICT[[EEFF]:[Ppto]],2,FALSE),"No Encontrado")</f>
        <v/>
      </c>
      <c r="B1119">
        <f>MID(BD[[#This Row],[SUC]],2,1)&amp;"-"&amp;BD[[#This Row],[CC]]&amp;"-"&amp;BD[[#This Row],[REGI_RES]]&amp;"-"&amp;MID(BD[[#This Row],[CTA]],1,9)</f>
        <v/>
      </c>
      <c r="C1119" t="inlineStr">
        <is>
          <t>622200009 - BONIFICACION MOVILIDAD - LAUDO 2022</t>
        </is>
      </c>
      <c r="D1119">
        <f>TRIM(MID('BD6'!E1119,3,2))</f>
        <v/>
      </c>
      <c r="E1119" s="33" t="inlineStr">
        <is>
          <t xml:space="preserve">  09 - 11 - 3</t>
        </is>
      </c>
      <c r="F1119" s="32" t="n">
        <v>45919</v>
      </c>
      <c r="G1119">
        <f>IF(MID(BD[[#This Row],[Suc - Tipo - Nro]],8,2)="11",LEFT(BD[[#This Row],[REGIMEN]], 1) &amp; LEFT(RIGHT(BD[[#This Row],[REGIMEN]], LEN(BD[[#This Row],[REGIMEN]]) - FIND(" ", BD[[#This Row],[REGIMEN]])), 1),"")</f>
        <v/>
      </c>
      <c r="H1119">
        <f>IF(MID(BD[[#This Row],[Suc - Tipo - Nro]],8,2)="11",TRIM(RIGHT(SUBSTITUTE(BD[[#This Row],[Glosa / Proveedor]]," ",REPT(" ",LEN(BD[[#This Row],[Glosa / Proveedor]]))),LEN(BD[[#This Row],[Glosa / Proveedor]])*2)),"")</f>
        <v/>
      </c>
      <c r="I1119" s="31" t="inlineStr">
        <is>
          <t>Generacion de Planilla Normal OBRERO ESTABLE</t>
        </is>
      </c>
      <c r="J1119" s="38" t="n">
        <v>90</v>
      </c>
      <c r="K1119" s="22">
        <f>IF('BD6'!J1119=90,"AGUA",IF('BD6'!J1119=91,"ALCANTARILLADO",IF('BD6'!J1119=93,"ALCANTARILLADO",IF('BD6'!J1119=95,"ADMIN",IF('BD6'!J1119=96,"COMERCIAL","G_Finan")))))</f>
        <v/>
      </c>
      <c r="L1119" s="49" t="n">
        <v>88</v>
      </c>
      <c r="M1119" s="37" t="n"/>
      <c r="N1119" s="51" t="n"/>
      <c r="O1119" s="51" t="n"/>
    </row>
    <row r="1120">
      <c r="A1120" s="10">
        <f>IFERROR(VLOOKUP(BD[[#This Row],[BK]],DICT[[EEFF]:[Ppto]],2,FALSE),"No Encontrado")</f>
        <v/>
      </c>
      <c r="B1120" s="54">
        <f>MID(BD[[#This Row],[SUC]],2,1)&amp;"-"&amp;BD[[#This Row],[CC]]&amp;"-"&amp;BD[[#This Row],[REGI_RES]]&amp;"-"&amp;MID(BD[[#This Row],[CTA]],1,9)</f>
        <v/>
      </c>
      <c r="C1120" t="inlineStr">
        <is>
          <t>622200009 - BONIFICACION MOVILIDAD - LAUDO 2022</t>
        </is>
      </c>
      <c r="D1120" s="54">
        <f>TRIM(MID('BD6'!E1120,3,2))</f>
        <v/>
      </c>
      <c r="E1120" s="33" t="inlineStr">
        <is>
          <t xml:space="preserve">  09 - 11 - 3</t>
        </is>
      </c>
      <c r="F1120" s="34" t="n">
        <v>45919</v>
      </c>
      <c r="G1120" s="54">
        <f>IF(MID(BD[[#This Row],[Suc - Tipo - Nro]],8,2)="11",LEFT(BD[[#This Row],[REGIMEN]], 1) &amp; LEFT(RIGHT(BD[[#This Row],[REGIMEN]], LEN(BD[[#This Row],[REGIMEN]]) - FIND(" ", BD[[#This Row],[REGIMEN]])), 1),"")</f>
        <v/>
      </c>
      <c r="H1120" s="54">
        <f>IF(MID(BD[[#This Row],[Suc - Tipo - Nro]],8,2)="11",TRIM(RIGHT(SUBSTITUTE(BD[[#This Row],[Glosa / Proveedor]]," ",REPT(" ",LEN(BD[[#This Row],[Glosa / Proveedor]]))),LEN(BD[[#This Row],[Glosa / Proveedor]])*2)),"")</f>
        <v/>
      </c>
      <c r="I1120" s="33" t="inlineStr">
        <is>
          <t>Generacion de Planilla Normal OBRERO ESTABLE</t>
        </is>
      </c>
      <c r="J1120" s="35" t="n">
        <v>90</v>
      </c>
      <c r="K1120" s="36">
        <f>IF('BD6'!J1120=90,"AGUA",IF('BD6'!J1120=91,"ALCANTARILLADO",IF('BD6'!J1120=93,"ALCANTARILLADO",IF('BD6'!J1120=95,"ADMIN",IF('BD6'!J1120=96,"COMERCIAL","G_Finan")))))</f>
        <v/>
      </c>
      <c r="L1120" s="40" t="n">
        <v>112.5</v>
      </c>
      <c r="M1120" s="37" t="n"/>
      <c r="N1120" s="51" t="n"/>
      <c r="O1120" s="51" t="n"/>
    </row>
    <row r="1121">
      <c r="A1121" s="10">
        <f>IFERROR(VLOOKUP(BD[[#This Row],[BK]],DICT[[EEFF]:[Ppto]],2,FALSE),"No Encontrado")</f>
        <v/>
      </c>
      <c r="B1121" s="54">
        <f>MID(BD[[#This Row],[SUC]],2,1)&amp;"-"&amp;BD[[#This Row],[CC]]&amp;"-"&amp;BD[[#This Row],[REGI_RES]]&amp;"-"&amp;MID(BD[[#This Row],[CTA]],1,9)</f>
        <v/>
      </c>
      <c r="C1121" t="inlineStr">
        <is>
          <t>622200009 - BONIFICACION MOVILIDAD - LAUDO 2022</t>
        </is>
      </c>
      <c r="D1121" s="54">
        <f>TRIM(MID('BD6'!E1121,3,2))</f>
        <v/>
      </c>
      <c r="E1121" s="33" t="inlineStr">
        <is>
          <t xml:space="preserve">  09 - 11 - 3</t>
        </is>
      </c>
      <c r="F1121" s="34" t="n">
        <v>45919</v>
      </c>
      <c r="G1121" s="54">
        <f>IF(MID(BD[[#This Row],[Suc - Tipo - Nro]],8,2)="11",LEFT(BD[[#This Row],[REGIMEN]], 1) &amp; LEFT(RIGHT(BD[[#This Row],[REGIMEN]], LEN(BD[[#This Row],[REGIMEN]]) - FIND(" ", BD[[#This Row],[REGIMEN]])), 1),"")</f>
        <v/>
      </c>
      <c r="H1121" s="54">
        <f>IF(MID(BD[[#This Row],[Suc - Tipo - Nro]],8,2)="11",TRIM(RIGHT(SUBSTITUTE(BD[[#This Row],[Glosa / Proveedor]]," ",REPT(" ",LEN(BD[[#This Row],[Glosa / Proveedor]]))),LEN(BD[[#This Row],[Glosa / Proveedor]])*2)),"")</f>
        <v/>
      </c>
      <c r="I1121" s="33" t="inlineStr">
        <is>
          <t>Generacion de Planilla Normal OBRERO ESTABLE</t>
        </is>
      </c>
      <c r="J1121" s="35" t="n">
        <v>90</v>
      </c>
      <c r="K1121" s="36">
        <f>IF('BD6'!J1121=90,"AGUA",IF('BD6'!J1121=91,"ALCANTARILLADO",IF('BD6'!J1121=93,"ALCANTARILLADO",IF('BD6'!J1121=95,"ADMIN",IF('BD6'!J1121=96,"COMERCIAL","G_Finan")))))</f>
        <v/>
      </c>
      <c r="L1121" s="40" t="n">
        <v>211.5</v>
      </c>
      <c r="M1121" s="37" t="n"/>
      <c r="N1121" s="51" t="n"/>
      <c r="O1121" s="51" t="n"/>
    </row>
    <row r="1122">
      <c r="A1122" s="42">
        <f>IFERROR(VLOOKUP(BD[[#This Row],[BK]],DICT[[EEFF]:[Ppto]],2,FALSE),"No Encontrado")</f>
        <v/>
      </c>
      <c r="B1122">
        <f>MID(BD[[#This Row],[SUC]],2,1)&amp;"-"&amp;BD[[#This Row],[CC]]&amp;"-"&amp;BD[[#This Row],[REGI_RES]]&amp;"-"&amp;MID(BD[[#This Row],[CTA]],1,9)</f>
        <v/>
      </c>
      <c r="C1122" t="inlineStr">
        <is>
          <t>622200009 - BONIFICACION MOVILIDAD - LAUDO 2022</t>
        </is>
      </c>
      <c r="D1122">
        <f>TRIM(MID('BD6'!E1122,3,2))</f>
        <v/>
      </c>
      <c r="E1122" s="33" t="inlineStr">
        <is>
          <t xml:space="preserve">  09 - 11 - 4</t>
        </is>
      </c>
      <c r="F1122" s="32" t="n">
        <v>45919</v>
      </c>
      <c r="G1122">
        <f>IF(MID(BD[[#This Row],[Suc - Tipo - Nro]],8,2)="11",LEFT(BD[[#This Row],[REGIMEN]], 1) &amp; LEFT(RIGHT(BD[[#This Row],[REGIMEN]], LEN(BD[[#This Row],[REGIMEN]]) - FIND(" ", BD[[#This Row],[REGIMEN]])), 1),"")</f>
        <v/>
      </c>
      <c r="H1122">
        <f>IF(MID(BD[[#This Row],[Suc - Tipo - Nro]],8,2)="11",TRIM(RIGHT(SUBSTITUTE(BD[[#This Row],[Glosa / Proveedor]]," ",REPT(" ",LEN(BD[[#This Row],[Glosa / Proveedor]]))),LEN(BD[[#This Row],[Glosa / Proveedor]])*2)),"")</f>
        <v/>
      </c>
      <c r="I1122" s="31" t="inlineStr">
        <is>
          <t>Generacion de Planilla Vacaciones OBRERO ESTABLE</t>
        </is>
      </c>
      <c r="J1122" s="38" t="n">
        <v>91</v>
      </c>
      <c r="K1122" s="22">
        <f>IF('BD6'!J1122=90,"AGUA",IF('BD6'!J1122=91,"ALCANTARILLADO",IF('BD6'!J1122=93,"ALCANTARILLADO",IF('BD6'!J1122=95,"ADMIN",IF('BD6'!J1122=96,"COMERCIAL","G_Finan")))))</f>
        <v/>
      </c>
      <c r="L1122" s="49" t="n">
        <v>54</v>
      </c>
      <c r="M1122" s="37" t="n"/>
      <c r="N1122" s="51" t="n"/>
      <c r="O1122" s="51" t="n"/>
    </row>
    <row r="1123">
      <c r="A1123" s="10">
        <f>IFERROR(VLOOKUP(BD[[#This Row],[BK]],DICT[[EEFF]:[Ppto]],2,FALSE),"No Encontrado")</f>
        <v/>
      </c>
      <c r="B1123" s="54">
        <f>MID(BD[[#This Row],[SUC]],2,1)&amp;"-"&amp;BD[[#This Row],[CC]]&amp;"-"&amp;BD[[#This Row],[REGI_RES]]&amp;"-"&amp;MID(BD[[#This Row],[CTA]],1,9)</f>
        <v/>
      </c>
      <c r="C1123" t="inlineStr">
        <is>
          <t>622200010 - BONIFICACION D.L.25981 (FONAVI 10%)</t>
        </is>
      </c>
      <c r="D1123" s="54">
        <f>TRIM(MID('BD6'!E1123,3,2))</f>
        <v/>
      </c>
      <c r="E1123" s="33" t="inlineStr">
        <is>
          <t xml:space="preserve">  01 - 11 - 1</t>
        </is>
      </c>
      <c r="F1123" s="34" t="n">
        <v>45919</v>
      </c>
      <c r="G1123" s="54">
        <f>IF(MID(BD[[#This Row],[Suc - Tipo - Nro]],8,2)="11",LEFT(BD[[#This Row],[REGIMEN]], 1) &amp; LEFT(RIGHT(BD[[#This Row],[REGIMEN]], LEN(BD[[#This Row],[REGIMEN]]) - FIND(" ", BD[[#This Row],[REGIMEN]])), 1),"")</f>
        <v/>
      </c>
      <c r="H1123" s="54">
        <f>IF(MID(BD[[#This Row],[Suc - Tipo - Nro]],8,2)="11",TRIM(RIGHT(SUBSTITUTE(BD[[#This Row],[Glosa / Proveedor]]," ",REPT(" ",LEN(BD[[#This Row],[Glosa / Proveedor]]))),LEN(BD[[#This Row],[Glosa / Proveedor]])*2)),"")</f>
        <v/>
      </c>
      <c r="I1123" s="33" t="inlineStr">
        <is>
          <t>Generacion de Planilla Normal EMPLEADO ESTABLE</t>
        </is>
      </c>
      <c r="J1123" s="35" t="n">
        <v>96</v>
      </c>
      <c r="K1123" s="36">
        <f>IF('BD6'!J1123=90,"AGUA",IF('BD6'!J1123=91,"ALCANTARILLADO",IF('BD6'!J1123=93,"ALCANTARILLADO",IF('BD6'!J1123=95,"ADMIN",IF('BD6'!J1123=96,"COMERCIAL","G_Finan")))))</f>
        <v/>
      </c>
      <c r="L1123" s="40" t="n">
        <v>54.42</v>
      </c>
      <c r="M1123" s="37" t="n"/>
      <c r="N1123" s="51" t="n"/>
      <c r="O1123" s="51" t="n"/>
    </row>
    <row r="1124">
      <c r="A1124" s="42">
        <f>IFERROR(VLOOKUP(BD[[#This Row],[BK]],DICT[[EEFF]:[Ppto]],2,FALSE),"No Encontrado")</f>
        <v/>
      </c>
      <c r="B1124">
        <f>MID(BD[[#This Row],[SUC]],2,1)&amp;"-"&amp;BD[[#This Row],[CC]]&amp;"-"&amp;BD[[#This Row],[REGI_RES]]&amp;"-"&amp;MID(BD[[#This Row],[CTA]],1,9)</f>
        <v/>
      </c>
      <c r="C1124" t="inlineStr">
        <is>
          <t>622200010 - BONIFICACION D.L.25981 (FONAVI 10%)</t>
        </is>
      </c>
      <c r="D1124">
        <f>TRIM(MID('BD6'!E1124,3,2))</f>
        <v/>
      </c>
      <c r="E1124" s="33" t="inlineStr">
        <is>
          <t xml:space="preserve">  01 - 11 - 1</t>
        </is>
      </c>
      <c r="F1124" s="32" t="n">
        <v>45919</v>
      </c>
      <c r="G1124">
        <f>IF(MID(BD[[#This Row],[Suc - Tipo - Nro]],8,2)="11",LEFT(BD[[#This Row],[REGIMEN]], 1) &amp; LEFT(RIGHT(BD[[#This Row],[REGIMEN]], LEN(BD[[#This Row],[REGIMEN]]) - FIND(" ", BD[[#This Row],[REGIMEN]])), 1),"")</f>
        <v/>
      </c>
      <c r="H1124">
        <f>IF(MID(BD[[#This Row],[Suc - Tipo - Nro]],8,2)="11",TRIM(RIGHT(SUBSTITUTE(BD[[#This Row],[Glosa / Proveedor]]," ",REPT(" ",LEN(BD[[#This Row],[Glosa / Proveedor]]))),LEN(BD[[#This Row],[Glosa / Proveedor]])*2)),"")</f>
        <v/>
      </c>
      <c r="I1124" s="31" t="inlineStr">
        <is>
          <t>Generacion de Planilla Normal EMPLEADO ESTABLE</t>
        </is>
      </c>
      <c r="J1124" s="38" t="n">
        <v>90</v>
      </c>
      <c r="K1124" s="22">
        <f>IF('BD6'!J1124=90,"AGUA",IF('BD6'!J1124=91,"ALCANTARILLADO",IF('BD6'!J1124=93,"ALCANTARILLADO",IF('BD6'!J1124=95,"ADMIN",IF('BD6'!J1124=96,"COMERCIAL","G_Finan")))))</f>
        <v/>
      </c>
      <c r="L1124" s="49" t="n">
        <v>51.72</v>
      </c>
      <c r="M1124" s="37" t="n"/>
      <c r="N1124" s="51" t="n"/>
      <c r="O1124" s="51" t="n"/>
    </row>
    <row r="1125">
      <c r="A1125">
        <f>IFERROR(VLOOKUP(BD[[#This Row],[BK]],DICT[[EEFF]:[Ppto]],2,FALSE),"No Encontrado")</f>
        <v/>
      </c>
      <c r="B1125">
        <f>MID(BD[[#This Row],[SUC]],2,1)&amp;"-"&amp;BD[[#This Row],[CC]]&amp;"-"&amp;BD[[#This Row],[REGI_RES]]&amp;"-"&amp;MID(BD[[#This Row],[CTA]],1,9)</f>
        <v/>
      </c>
      <c r="C1125" t="inlineStr">
        <is>
          <t>622200010 - BONIFICACION D.L.25981 (FONAVI 10%)</t>
        </is>
      </c>
      <c r="D1125">
        <f>TRIM(MID('BD6'!E1125,3,2))</f>
        <v/>
      </c>
      <c r="E1125" s="33" t="inlineStr">
        <is>
          <t xml:space="preserve">  01 - 11 - 1</t>
        </is>
      </c>
      <c r="F1125" s="32" t="n">
        <v>45919</v>
      </c>
      <c r="G1125">
        <f>IF(MID(BD[[#This Row],[Suc - Tipo - Nro]],8,2)="11",LEFT(BD[[#This Row],[REGIMEN]], 1) &amp; LEFT(RIGHT(BD[[#This Row],[REGIMEN]], LEN(BD[[#This Row],[REGIMEN]]) - FIND(" ", BD[[#This Row],[REGIMEN]])), 1),"")</f>
        <v/>
      </c>
      <c r="H1125">
        <f>IF(MID(BD[[#This Row],[Suc - Tipo - Nro]],8,2)="11",TRIM(RIGHT(SUBSTITUTE(BD[[#This Row],[Glosa / Proveedor]]," ",REPT(" ",LEN(BD[[#This Row],[Glosa / Proveedor]]))),LEN(BD[[#This Row],[Glosa / Proveedor]])*2)),"")</f>
        <v/>
      </c>
      <c r="I1125" s="31" t="inlineStr">
        <is>
          <t>Generacion de Planilla Normal EMPLEADO ESTABLE</t>
        </is>
      </c>
      <c r="J1125" s="38" t="n">
        <v>95</v>
      </c>
      <c r="K1125" s="22">
        <f>IF('BD6'!J1125=90,"AGUA",IF('BD6'!J1125=91,"ALCANTARILLADO",IF('BD6'!J1125=93,"ALCANTARILLADO",IF('BD6'!J1125=95,"ADMIN",IF('BD6'!J1125=96,"COMERCIAL","G_Finan")))))</f>
        <v/>
      </c>
      <c r="L1125" s="49" t="n">
        <v>57.3</v>
      </c>
      <c r="M1125" s="37" t="n"/>
      <c r="N1125" s="51" t="n"/>
      <c r="O1125" s="51" t="n"/>
    </row>
    <row r="1126">
      <c r="A1126" s="10">
        <f>IFERROR(VLOOKUP(BD[[#This Row],[BK]],DICT[[EEFF]:[Ppto]],2,FALSE),"No Encontrado")</f>
        <v/>
      </c>
      <c r="B1126" s="54">
        <f>MID(BD[[#This Row],[SUC]],2,1)&amp;"-"&amp;BD[[#This Row],[CC]]&amp;"-"&amp;BD[[#This Row],[REGI_RES]]&amp;"-"&amp;MID(BD[[#This Row],[CTA]],1,9)</f>
        <v/>
      </c>
      <c r="C1126" t="inlineStr">
        <is>
          <t>622200010 - BONIFICACION D.L.25981 (FONAVI 10%)</t>
        </is>
      </c>
      <c r="D1126" s="54">
        <f>TRIM(MID('BD6'!E1126,3,2))</f>
        <v/>
      </c>
      <c r="E1126" s="33" t="inlineStr">
        <is>
          <t xml:space="preserve">  01 - 11 - 6</t>
        </is>
      </c>
      <c r="F1126" s="34" t="n">
        <v>45919</v>
      </c>
      <c r="G1126" s="54">
        <f>IF(MID(BD[[#This Row],[Suc - Tipo - Nro]],8,2)="11",LEFT(BD[[#This Row],[REGIMEN]], 1) &amp; LEFT(RIGHT(BD[[#This Row],[REGIMEN]], LEN(BD[[#This Row],[REGIMEN]]) - FIND(" ", BD[[#This Row],[REGIMEN]])), 1),"")</f>
        <v/>
      </c>
      <c r="H1126" s="54">
        <f>IF(MID(BD[[#This Row],[Suc - Tipo - Nro]],8,2)="11",TRIM(RIGHT(SUBSTITUTE(BD[[#This Row],[Glosa / Proveedor]]," ",REPT(" ",LEN(BD[[#This Row],[Glosa / Proveedor]]))),LEN(BD[[#This Row],[Glosa / Proveedor]])*2)),"")</f>
        <v/>
      </c>
      <c r="I1126" s="33" t="inlineStr">
        <is>
          <t>Generacion de Planilla Vacaciones EMPLEADO ESTABLE</t>
        </is>
      </c>
      <c r="J1126" s="35" t="n">
        <v>95</v>
      </c>
      <c r="K1126" s="36">
        <f>IF('BD6'!J1126=90,"AGUA",IF('BD6'!J1126=91,"ALCANTARILLADO",IF('BD6'!J1126=93,"ALCANTARILLADO",IF('BD6'!J1126=95,"ADMIN",IF('BD6'!J1126=96,"COMERCIAL","G_Finan")))))</f>
        <v/>
      </c>
      <c r="L1126" s="40" t="n">
        <v>53.6</v>
      </c>
      <c r="M1126" s="37" t="n"/>
      <c r="N1126" s="51" t="n"/>
      <c r="O1126" s="51" t="n"/>
    </row>
    <row r="1127">
      <c r="A1127" s="10">
        <f>IFERROR(VLOOKUP(BD[[#This Row],[BK]],DICT[[EEFF]:[Ppto]],2,FALSE),"No Encontrado")</f>
        <v/>
      </c>
      <c r="B1127" s="54">
        <f>MID(BD[[#This Row],[SUC]],2,1)&amp;"-"&amp;BD[[#This Row],[CC]]&amp;"-"&amp;BD[[#This Row],[REGI_RES]]&amp;"-"&amp;MID(BD[[#This Row],[CTA]],1,9)</f>
        <v/>
      </c>
      <c r="C1127" t="inlineStr">
        <is>
          <t>627100000 - REGIMEN DE PRESTACIONES DE SALUD</t>
        </is>
      </c>
      <c r="D1127" s="54">
        <f>TRIM(MID('BD6'!E1127,3,2))</f>
        <v/>
      </c>
      <c r="E1127" s="33" t="inlineStr">
        <is>
          <t xml:space="preserve">  01 - 11 - 1</t>
        </is>
      </c>
      <c r="F1127" s="34" t="n">
        <v>45919</v>
      </c>
      <c r="G1127" s="54">
        <f>IF(MID(BD[[#This Row],[Suc - Tipo - Nro]],8,2)="11",LEFT(BD[[#This Row],[REGIMEN]], 1) &amp; LEFT(RIGHT(BD[[#This Row],[REGIMEN]], LEN(BD[[#This Row],[REGIMEN]]) - FIND(" ", BD[[#This Row],[REGIMEN]])), 1),"")</f>
        <v/>
      </c>
      <c r="H1127" s="54">
        <f>IF(MID(BD[[#This Row],[Suc - Tipo - Nro]],8,2)="11",TRIM(RIGHT(SUBSTITUTE(BD[[#This Row],[Glosa / Proveedor]]," ",REPT(" ",LEN(BD[[#This Row],[Glosa / Proveedor]]))),LEN(BD[[#This Row],[Glosa / Proveedor]])*2)),"")</f>
        <v/>
      </c>
      <c r="I1127" s="33" t="inlineStr">
        <is>
          <t>Generacion de Planilla Normal EMPLEADO ESTABLE</t>
        </is>
      </c>
      <c r="J1127" s="35" t="n">
        <v>96</v>
      </c>
      <c r="K1127" s="36">
        <f>IF('BD6'!J1127=90,"AGUA",IF('BD6'!J1127=91,"ALCANTARILLADO",IF('BD6'!J1127=93,"ALCANTARILLADO",IF('BD6'!J1127=95,"ADMIN",IF('BD6'!J1127=96,"COMERCIAL","G_Finan")))))</f>
        <v/>
      </c>
      <c r="L1127" s="40" t="n">
        <v>478.89</v>
      </c>
      <c r="M1127" s="37" t="n"/>
      <c r="N1127" s="51" t="n"/>
      <c r="O1127" s="51" t="n"/>
    </row>
    <row r="1128">
      <c r="A1128" s="42">
        <f>IFERROR(VLOOKUP(BD[[#This Row],[BK]],DICT[[EEFF]:[Ppto]],2,FALSE),"No Encontrado")</f>
        <v/>
      </c>
      <c r="B1128">
        <f>MID(BD[[#This Row],[SUC]],2,1)&amp;"-"&amp;BD[[#This Row],[CC]]&amp;"-"&amp;BD[[#This Row],[REGI_RES]]&amp;"-"&amp;MID(BD[[#This Row],[CTA]],1,9)</f>
        <v/>
      </c>
      <c r="C1128" t="inlineStr">
        <is>
          <t>627100000 - REGIMEN DE PRESTACIONES DE SALUD</t>
        </is>
      </c>
      <c r="D1128">
        <f>TRIM(MID('BD6'!E1128,3,2))</f>
        <v/>
      </c>
      <c r="E1128" s="33" t="inlineStr">
        <is>
          <t xml:space="preserve">  01 - 11 - 1</t>
        </is>
      </c>
      <c r="F1128" s="32" t="n">
        <v>45919</v>
      </c>
      <c r="G1128">
        <f>IF(MID(BD[[#This Row],[Suc - Tipo - Nro]],8,2)="11",LEFT(BD[[#This Row],[REGIMEN]], 1) &amp; LEFT(RIGHT(BD[[#This Row],[REGIMEN]], LEN(BD[[#This Row],[REGIMEN]]) - FIND(" ", BD[[#This Row],[REGIMEN]])), 1),"")</f>
        <v/>
      </c>
      <c r="H1128">
        <f>IF(MID(BD[[#This Row],[Suc - Tipo - Nro]],8,2)="11",TRIM(RIGHT(SUBSTITUTE(BD[[#This Row],[Glosa / Proveedor]]," ",REPT(" ",LEN(BD[[#This Row],[Glosa / Proveedor]]))),LEN(BD[[#This Row],[Glosa / Proveedor]])*2)),"")</f>
        <v/>
      </c>
      <c r="I1128" s="31" t="inlineStr">
        <is>
          <t>Generacion de Planilla Normal EMPLEADO ESTABLE</t>
        </is>
      </c>
      <c r="J1128" s="38" t="n">
        <v>90</v>
      </c>
      <c r="K1128" s="22">
        <f>IF('BD6'!J1128=90,"AGUA",IF('BD6'!J1128=91,"ALCANTARILLADO",IF('BD6'!J1128=93,"ALCANTARILLADO",IF('BD6'!J1128=95,"ADMIN",IF('BD6'!J1128=96,"COMERCIAL","G_Finan")))))</f>
        <v/>
      </c>
      <c r="L1128" s="49" t="n">
        <v>160.44</v>
      </c>
      <c r="M1128" s="37" t="n"/>
      <c r="N1128" s="51" t="n"/>
      <c r="O1128" s="51" t="n"/>
    </row>
    <row r="1129">
      <c r="A1129" s="10">
        <f>IFERROR(VLOOKUP(BD[[#This Row],[BK]],DICT[[EEFF]:[Ppto]],2,FALSE),"No Encontrado")</f>
        <v/>
      </c>
      <c r="B1129" s="54">
        <f>MID(BD[[#This Row],[SUC]],2,1)&amp;"-"&amp;BD[[#This Row],[CC]]&amp;"-"&amp;BD[[#This Row],[REGI_RES]]&amp;"-"&amp;MID(BD[[#This Row],[CTA]],1,9)</f>
        <v/>
      </c>
      <c r="C1129" t="inlineStr">
        <is>
          <t>627100000 - REGIMEN DE PRESTACIONES DE SALUD</t>
        </is>
      </c>
      <c r="D1129" s="54">
        <f>TRIM(MID('BD6'!E1129,3,2))</f>
        <v/>
      </c>
      <c r="E1129" s="33" t="inlineStr">
        <is>
          <t xml:space="preserve">  01 - 11 - 1</t>
        </is>
      </c>
      <c r="F1129" s="34" t="n">
        <v>45919</v>
      </c>
      <c r="G1129" s="54">
        <f>IF(MID(BD[[#This Row],[Suc - Tipo - Nro]],8,2)="11",LEFT(BD[[#This Row],[REGIMEN]], 1) &amp; LEFT(RIGHT(BD[[#This Row],[REGIMEN]], LEN(BD[[#This Row],[REGIMEN]]) - FIND(" ", BD[[#This Row],[REGIMEN]])), 1),"")</f>
        <v/>
      </c>
      <c r="H1129" s="54">
        <f>IF(MID(BD[[#This Row],[Suc - Tipo - Nro]],8,2)="11",TRIM(RIGHT(SUBSTITUTE(BD[[#This Row],[Glosa / Proveedor]]," ",REPT(" ",LEN(BD[[#This Row],[Glosa / Proveedor]]))),LEN(BD[[#This Row],[Glosa / Proveedor]])*2)),"")</f>
        <v/>
      </c>
      <c r="I1129" s="33" t="inlineStr">
        <is>
          <t>Generacion de Planilla Normal EMPLEADO ESTABLE</t>
        </is>
      </c>
      <c r="J1129" s="35" t="n">
        <v>96</v>
      </c>
      <c r="K1129" s="36">
        <f>IF('BD6'!J1129=90,"AGUA",IF('BD6'!J1129=91,"ALCANTARILLADO",IF('BD6'!J1129=93,"ALCANTARILLADO",IF('BD6'!J1129=95,"ADMIN",IF('BD6'!J1129=96,"COMERCIAL","G_Finan")))))</f>
        <v/>
      </c>
      <c r="L1129" s="40" t="n">
        <v>187.33</v>
      </c>
      <c r="M1129" s="37" t="n"/>
      <c r="N1129" s="51" t="n"/>
      <c r="O1129" s="51" t="n"/>
    </row>
    <row r="1130">
      <c r="A1130" s="42">
        <f>IFERROR(VLOOKUP(BD[[#This Row],[BK]],DICT[[EEFF]:[Ppto]],2,FALSE),"No Encontrado")</f>
        <v/>
      </c>
      <c r="B1130">
        <f>MID(BD[[#This Row],[SUC]],2,1)&amp;"-"&amp;BD[[#This Row],[CC]]&amp;"-"&amp;BD[[#This Row],[REGI_RES]]&amp;"-"&amp;MID(BD[[#This Row],[CTA]],1,9)</f>
        <v/>
      </c>
      <c r="C1130" t="inlineStr">
        <is>
          <t>627100000 - REGIMEN DE PRESTACIONES DE SALUD</t>
        </is>
      </c>
      <c r="D1130">
        <f>TRIM(MID('BD6'!E1130,3,2))</f>
        <v/>
      </c>
      <c r="E1130" s="33" t="inlineStr">
        <is>
          <t xml:space="preserve">  01 - 11 - 1</t>
        </is>
      </c>
      <c r="F1130" s="32" t="n">
        <v>45919</v>
      </c>
      <c r="G1130">
        <f>IF(MID(BD[[#This Row],[Suc - Tipo - Nro]],8,2)="11",LEFT(BD[[#This Row],[REGIMEN]], 1) &amp; LEFT(RIGHT(BD[[#This Row],[REGIMEN]], LEN(BD[[#This Row],[REGIMEN]]) - FIND(" ", BD[[#This Row],[REGIMEN]])), 1),"")</f>
        <v/>
      </c>
      <c r="H1130">
        <f>IF(MID(BD[[#This Row],[Suc - Tipo - Nro]],8,2)="11",TRIM(RIGHT(SUBSTITUTE(BD[[#This Row],[Glosa / Proveedor]]," ",REPT(" ",LEN(BD[[#This Row],[Glosa / Proveedor]]))),LEN(BD[[#This Row],[Glosa / Proveedor]])*2)),"")</f>
        <v/>
      </c>
      <c r="I1130" s="31" t="inlineStr">
        <is>
          <t>Generacion de Planilla Normal EMPLEADO ESTABLE</t>
        </is>
      </c>
      <c r="J1130" s="38" t="n">
        <v>95</v>
      </c>
      <c r="K1130" s="22">
        <f>IF('BD6'!J1130=90,"AGUA",IF('BD6'!J1130=91,"ALCANTARILLADO",IF('BD6'!J1130=93,"ALCANTARILLADO",IF('BD6'!J1130=95,"ADMIN",IF('BD6'!J1130=96,"COMERCIAL","G_Finan")))))</f>
        <v/>
      </c>
      <c r="L1130" s="49" t="n">
        <v>325.8</v>
      </c>
      <c r="M1130" s="37" t="n"/>
      <c r="N1130" s="51" t="n"/>
      <c r="O1130" s="51" t="n"/>
    </row>
    <row r="1131">
      <c r="A1131">
        <f>IFERROR(VLOOKUP(BD[[#This Row],[BK]],DICT[[EEFF]:[Ppto]],2,FALSE),"No Encontrado")</f>
        <v/>
      </c>
      <c r="B1131">
        <f>MID(BD[[#This Row],[SUC]],2,1)&amp;"-"&amp;BD[[#This Row],[CC]]&amp;"-"&amp;BD[[#This Row],[REGI_RES]]&amp;"-"&amp;MID(BD[[#This Row],[CTA]],1,9)</f>
        <v/>
      </c>
      <c r="C1131" t="inlineStr">
        <is>
          <t>627100000 - REGIMEN DE PRESTACIONES DE SALUD</t>
        </is>
      </c>
      <c r="D1131">
        <f>TRIM(MID('BD6'!E1131,3,2))</f>
        <v/>
      </c>
      <c r="E1131" s="33" t="inlineStr">
        <is>
          <t xml:space="preserve">  01 - 11 - 1</t>
        </is>
      </c>
      <c r="F1131" s="32" t="n">
        <v>45919</v>
      </c>
      <c r="G1131">
        <f>IF(MID(BD[[#This Row],[Suc - Tipo - Nro]],8,2)="11",LEFT(BD[[#This Row],[REGIMEN]], 1) &amp; LEFT(RIGHT(BD[[#This Row],[REGIMEN]], LEN(BD[[#This Row],[REGIMEN]]) - FIND(" ", BD[[#This Row],[REGIMEN]])), 1),"")</f>
        <v/>
      </c>
      <c r="H1131">
        <f>IF(MID(BD[[#This Row],[Suc - Tipo - Nro]],8,2)="11",TRIM(RIGHT(SUBSTITUTE(BD[[#This Row],[Glosa / Proveedor]]," ",REPT(" ",LEN(BD[[#This Row],[Glosa / Proveedor]]))),LEN(BD[[#This Row],[Glosa / Proveedor]])*2)),"")</f>
        <v/>
      </c>
      <c r="I1131" s="31" t="inlineStr">
        <is>
          <t>Generacion de Planilla Normal EMPLEADO ESTABLE</t>
        </is>
      </c>
      <c r="J1131" s="38" t="n">
        <v>90</v>
      </c>
      <c r="K1131" s="22">
        <f>IF('BD6'!J1131=90,"AGUA",IF('BD6'!J1131=91,"ALCANTARILLADO",IF('BD6'!J1131=93,"ALCANTARILLADO",IF('BD6'!J1131=95,"ADMIN",IF('BD6'!J1131=96,"COMERCIAL","G_Finan")))))</f>
        <v/>
      </c>
      <c r="L1131" s="49" t="n">
        <v>358.59</v>
      </c>
      <c r="M1131" s="37" t="n"/>
      <c r="N1131" s="51" t="n"/>
      <c r="O1131" s="51" t="n"/>
    </row>
    <row r="1132">
      <c r="A1132" s="10">
        <f>IFERROR(VLOOKUP(BD[[#This Row],[BK]],DICT[[EEFF]:[Ppto]],2,FALSE),"No Encontrado")</f>
        <v/>
      </c>
      <c r="B1132" s="54">
        <f>MID(BD[[#This Row],[SUC]],2,1)&amp;"-"&amp;BD[[#This Row],[CC]]&amp;"-"&amp;BD[[#This Row],[REGI_RES]]&amp;"-"&amp;MID(BD[[#This Row],[CTA]],1,9)</f>
        <v/>
      </c>
      <c r="C1132" t="inlineStr">
        <is>
          <t>627100000 - REGIMEN DE PRESTACIONES DE SALUD</t>
        </is>
      </c>
      <c r="D1132" s="54">
        <f>TRIM(MID('BD6'!E1132,3,2))</f>
        <v/>
      </c>
      <c r="E1132" s="33" t="inlineStr">
        <is>
          <t xml:space="preserve">  01 - 11 - 1</t>
        </is>
      </c>
      <c r="F1132" s="34" t="n">
        <v>45919</v>
      </c>
      <c r="G1132" s="54">
        <f>IF(MID(BD[[#This Row],[Suc - Tipo - Nro]],8,2)="11",LEFT(BD[[#This Row],[REGIMEN]], 1) &amp; LEFT(RIGHT(BD[[#This Row],[REGIMEN]], LEN(BD[[#This Row],[REGIMEN]]) - FIND(" ", BD[[#This Row],[REGIMEN]])), 1),"")</f>
        <v/>
      </c>
      <c r="H1132" s="54">
        <f>IF(MID(BD[[#This Row],[Suc - Tipo - Nro]],8,2)="11",TRIM(RIGHT(SUBSTITUTE(BD[[#This Row],[Glosa / Proveedor]]," ",REPT(" ",LEN(BD[[#This Row],[Glosa / Proveedor]]))),LEN(BD[[#This Row],[Glosa / Proveedor]])*2)),"")</f>
        <v/>
      </c>
      <c r="I1132" s="33" t="inlineStr">
        <is>
          <t>Generacion de Planilla Normal EMPLEADO ESTABLE</t>
        </is>
      </c>
      <c r="J1132" s="35" t="n">
        <v>95</v>
      </c>
      <c r="K1132" s="36">
        <f>IF('BD6'!J1132=90,"AGUA",IF('BD6'!J1132=91,"ALCANTARILLADO",IF('BD6'!J1132=93,"ALCANTARILLADO",IF('BD6'!J1132=95,"ADMIN",IF('BD6'!J1132=96,"COMERCIAL","G_Finan")))))</f>
        <v/>
      </c>
      <c r="L1132" s="40" t="n">
        <v>343.4</v>
      </c>
      <c r="M1132" s="37" t="n"/>
      <c r="N1132" s="51" t="n"/>
      <c r="O1132" s="51" t="n"/>
    </row>
    <row r="1133">
      <c r="A1133" s="39">
        <f>IFERROR(VLOOKUP(BD[[#This Row],[BK]],DICT[[EEFF]:[Ppto]],2,FALSE),"No Encontrado")</f>
        <v/>
      </c>
      <c r="B1133">
        <f>MID(BD[[#This Row],[SUC]],2,1)&amp;"-"&amp;BD[[#This Row],[CC]]&amp;"-"&amp;BD[[#This Row],[REGI_RES]]&amp;"-"&amp;MID(BD[[#This Row],[CTA]],1,9)</f>
        <v/>
      </c>
      <c r="C1133" t="inlineStr">
        <is>
          <t>627100000 - REGIMEN DE PRESTACIONES DE SALUD</t>
        </is>
      </c>
      <c r="D1133">
        <f>TRIM(MID('BD6'!E1133,3,2))</f>
        <v/>
      </c>
      <c r="E1133" s="33" t="inlineStr">
        <is>
          <t xml:space="preserve">  01 - 11 - 1</t>
        </is>
      </c>
      <c r="F1133" s="34" t="n">
        <v>45919</v>
      </c>
      <c r="G1133">
        <f>IF(MID(BD[[#This Row],[Suc - Tipo - Nro]],8,2)="11",LEFT(BD[[#This Row],[REGIMEN]], 1) &amp; LEFT(RIGHT(BD[[#This Row],[REGIMEN]], LEN(BD[[#This Row],[REGIMEN]]) - FIND(" ", BD[[#This Row],[REGIMEN]])), 1),"")</f>
        <v/>
      </c>
      <c r="H1133">
        <f>IF(MID(BD[[#This Row],[Suc - Tipo - Nro]],8,2)="11",TRIM(RIGHT(SUBSTITUTE(BD[[#This Row],[Glosa / Proveedor]]," ",REPT(" ",LEN(BD[[#This Row],[Glosa / Proveedor]]))),LEN(BD[[#This Row],[Glosa / Proveedor]])*2)),"")</f>
        <v/>
      </c>
      <c r="I1133" s="33" t="inlineStr">
        <is>
          <t>Generacion de Planilla Normal EMPLEADO ESTABLE</t>
        </is>
      </c>
      <c r="J1133" s="35" t="n">
        <v>95</v>
      </c>
      <c r="K1133" s="22">
        <f>IF('BD6'!J1133=90,"AGUA",IF('BD6'!J1133=91,"ALCANTARILLADO",IF('BD6'!J1133=93,"ALCANTARILLADO",IF('BD6'!J1133=95,"ADMIN",IF('BD6'!J1133=96,"COMERCIAL","G_Finan")))))</f>
        <v/>
      </c>
      <c r="L1133" s="49" t="n">
        <v>189.14</v>
      </c>
      <c r="M1133" s="37" t="n"/>
      <c r="N1133" s="51" t="n"/>
      <c r="O1133" s="51" t="n"/>
    </row>
    <row r="1134">
      <c r="A1134" s="10">
        <f>IFERROR(VLOOKUP(BD[[#This Row],[BK]],DICT[[EEFF]:[Ppto]],2,FALSE),"No Encontrado")</f>
        <v/>
      </c>
      <c r="B1134" s="54">
        <f>MID(BD[[#This Row],[SUC]],2,1)&amp;"-"&amp;BD[[#This Row],[CC]]&amp;"-"&amp;BD[[#This Row],[REGI_RES]]&amp;"-"&amp;MID(BD[[#This Row],[CTA]],1,9)</f>
        <v/>
      </c>
      <c r="C1134" t="inlineStr">
        <is>
          <t>627100000 - REGIMEN DE PRESTACIONES DE SALUD</t>
        </is>
      </c>
      <c r="D1134" s="54">
        <f>TRIM(MID('BD6'!E1134,3,2))</f>
        <v/>
      </c>
      <c r="E1134" s="33" t="inlineStr">
        <is>
          <t xml:space="preserve">  01 - 11 - 1</t>
        </is>
      </c>
      <c r="F1134" s="34" t="n">
        <v>45919</v>
      </c>
      <c r="G1134" s="54">
        <f>IF(MID(BD[[#This Row],[Suc - Tipo - Nro]],8,2)="11",LEFT(BD[[#This Row],[REGIMEN]], 1) &amp; LEFT(RIGHT(BD[[#This Row],[REGIMEN]], LEN(BD[[#This Row],[REGIMEN]]) - FIND(" ", BD[[#This Row],[REGIMEN]])), 1),"")</f>
        <v/>
      </c>
      <c r="H1134" s="54">
        <f>IF(MID(BD[[#This Row],[Suc - Tipo - Nro]],8,2)="11",TRIM(RIGHT(SUBSTITUTE(BD[[#This Row],[Glosa / Proveedor]]," ",REPT(" ",LEN(BD[[#This Row],[Glosa / Proveedor]]))),LEN(BD[[#This Row],[Glosa / Proveedor]])*2)),"")</f>
        <v/>
      </c>
      <c r="I1134" s="33" t="inlineStr">
        <is>
          <t>Generacion de Planilla Normal EMPLEADO ESTABLE</t>
        </is>
      </c>
      <c r="J1134" s="35" t="n">
        <v>95</v>
      </c>
      <c r="K1134" s="36">
        <f>IF('BD6'!J1134=90,"AGUA",IF('BD6'!J1134=91,"ALCANTARILLADO",IF('BD6'!J1134=93,"ALCANTARILLADO",IF('BD6'!J1134=95,"ADMIN",IF('BD6'!J1134=96,"COMERCIAL","G_Finan")))))</f>
        <v/>
      </c>
      <c r="L1134" s="40" t="n">
        <v>420.84</v>
      </c>
      <c r="M1134" s="37" t="n"/>
      <c r="N1134" s="51" t="n"/>
      <c r="O1134" s="51" t="n"/>
    </row>
    <row r="1135">
      <c r="A1135" s="10">
        <f>IFERROR(VLOOKUP(BD[[#This Row],[BK]],DICT[[EEFF]:[Ppto]],2,FALSE),"No Encontrado")</f>
        <v/>
      </c>
      <c r="B1135" s="54">
        <f>MID(BD[[#This Row],[SUC]],2,1)&amp;"-"&amp;BD[[#This Row],[CC]]&amp;"-"&amp;BD[[#This Row],[REGI_RES]]&amp;"-"&amp;MID(BD[[#This Row],[CTA]],1,9)</f>
        <v/>
      </c>
      <c r="C1135" t="inlineStr">
        <is>
          <t>627100000 - REGIMEN DE PRESTACIONES DE SALUD</t>
        </is>
      </c>
      <c r="D1135" s="54">
        <f>TRIM(MID('BD6'!E1135,3,2))</f>
        <v/>
      </c>
      <c r="E1135" s="33" t="inlineStr">
        <is>
          <t xml:space="preserve">  01 - 11 - 1</t>
        </is>
      </c>
      <c r="F1135" s="34" t="n">
        <v>45919</v>
      </c>
      <c r="G1135" s="54">
        <f>IF(MID(BD[[#This Row],[Suc - Tipo - Nro]],8,2)="11",LEFT(BD[[#This Row],[REGIMEN]], 1) &amp; LEFT(RIGHT(BD[[#This Row],[REGIMEN]], LEN(BD[[#This Row],[REGIMEN]]) - FIND(" ", BD[[#This Row],[REGIMEN]])), 1),"")</f>
        <v/>
      </c>
      <c r="H1135" s="54">
        <f>IF(MID(BD[[#This Row],[Suc - Tipo - Nro]],8,2)="11",TRIM(RIGHT(SUBSTITUTE(BD[[#This Row],[Glosa / Proveedor]]," ",REPT(" ",LEN(BD[[#This Row],[Glosa / Proveedor]]))),LEN(BD[[#This Row],[Glosa / Proveedor]])*2)),"")</f>
        <v/>
      </c>
      <c r="I1135" s="33" t="inlineStr">
        <is>
          <t>Generacion de Planilla Normal EMPLEADO ESTABLE</t>
        </is>
      </c>
      <c r="J1135" s="35" t="n">
        <v>90</v>
      </c>
      <c r="K1135" s="36">
        <f>IF('BD6'!J1135=90,"AGUA",IF('BD6'!J1135=91,"ALCANTARILLADO",IF('BD6'!J1135=93,"ALCANTARILLADO",IF('BD6'!J1135=95,"ADMIN",IF('BD6'!J1135=96,"COMERCIAL","G_Finan")))))</f>
        <v/>
      </c>
      <c r="L1135" s="40" t="n">
        <v>1561.09</v>
      </c>
      <c r="M1135" s="37" t="n"/>
      <c r="N1135" s="51" t="n"/>
      <c r="O1135" s="51" t="n"/>
    </row>
    <row r="1136">
      <c r="A1136" s="10">
        <f>IFERROR(VLOOKUP(BD[[#This Row],[BK]],DICT[[EEFF]:[Ppto]],2,FALSE),"No Encontrado")</f>
        <v/>
      </c>
      <c r="B1136" s="54">
        <f>MID(BD[[#This Row],[SUC]],2,1)&amp;"-"&amp;BD[[#This Row],[CC]]&amp;"-"&amp;BD[[#This Row],[REGI_RES]]&amp;"-"&amp;MID(BD[[#This Row],[CTA]],1,9)</f>
        <v/>
      </c>
      <c r="C1136" t="inlineStr">
        <is>
          <t>627100000 - REGIMEN DE PRESTACIONES DE SALUD</t>
        </is>
      </c>
      <c r="D1136" s="54">
        <f>TRIM(MID('BD6'!E1136,3,2))</f>
        <v/>
      </c>
      <c r="E1136" s="33" t="inlineStr">
        <is>
          <t xml:space="preserve">  01 - 11 - 1</t>
        </is>
      </c>
      <c r="F1136" s="34" t="n">
        <v>45919</v>
      </c>
      <c r="G1136" s="54">
        <f>IF(MID(BD[[#This Row],[Suc - Tipo - Nro]],8,2)="11",LEFT(BD[[#This Row],[REGIMEN]], 1) &amp; LEFT(RIGHT(BD[[#This Row],[REGIMEN]], LEN(BD[[#This Row],[REGIMEN]]) - FIND(" ", BD[[#This Row],[REGIMEN]])), 1),"")</f>
        <v/>
      </c>
      <c r="H1136" s="54">
        <f>IF(MID(BD[[#This Row],[Suc - Tipo - Nro]],8,2)="11",TRIM(RIGHT(SUBSTITUTE(BD[[#This Row],[Glosa / Proveedor]]," ",REPT(" ",LEN(BD[[#This Row],[Glosa / Proveedor]]))),LEN(BD[[#This Row],[Glosa / Proveedor]])*2)),"")</f>
        <v/>
      </c>
      <c r="I1136" s="33" t="inlineStr">
        <is>
          <t>Generacion de Planilla Normal EMPLEADO ESTABLE</t>
        </is>
      </c>
      <c r="J1136" s="35" t="n">
        <v>90</v>
      </c>
      <c r="K1136" s="36">
        <f>IF('BD6'!J1136=90,"AGUA",IF('BD6'!J1136=91,"ALCANTARILLADO",IF('BD6'!J1136=93,"ALCANTARILLADO",IF('BD6'!J1136=95,"ADMIN",IF('BD6'!J1136=96,"COMERCIAL","G_Finan")))))</f>
        <v/>
      </c>
      <c r="L1136" s="40" t="n">
        <v>198.53</v>
      </c>
      <c r="M1136" s="37" t="n"/>
      <c r="N1136" s="51" t="n"/>
      <c r="O1136" s="51" t="n"/>
    </row>
    <row r="1137">
      <c r="A1137" s="10">
        <f>IFERROR(VLOOKUP(BD[[#This Row],[BK]],DICT[[EEFF]:[Ppto]],2,FALSE),"No Encontrado")</f>
        <v/>
      </c>
      <c r="B1137" s="54">
        <f>MID(BD[[#This Row],[SUC]],2,1)&amp;"-"&amp;BD[[#This Row],[CC]]&amp;"-"&amp;BD[[#This Row],[REGI_RES]]&amp;"-"&amp;MID(BD[[#This Row],[CTA]],1,9)</f>
        <v/>
      </c>
      <c r="C1137" t="inlineStr">
        <is>
          <t>627100000 - REGIMEN DE PRESTACIONES DE SALUD</t>
        </is>
      </c>
      <c r="D1137" s="54">
        <f>TRIM(MID('BD6'!E1137,3,2))</f>
        <v/>
      </c>
      <c r="E1137" s="33" t="inlineStr">
        <is>
          <t xml:space="preserve">  01 - 11 - 1</t>
        </is>
      </c>
      <c r="F1137" s="34" t="n">
        <v>45919</v>
      </c>
      <c r="G1137" s="54">
        <f>IF(MID(BD[[#This Row],[Suc - Tipo - Nro]],8,2)="11",LEFT(BD[[#This Row],[REGIMEN]], 1) &amp; LEFT(RIGHT(BD[[#This Row],[REGIMEN]], LEN(BD[[#This Row],[REGIMEN]]) - FIND(" ", BD[[#This Row],[REGIMEN]])), 1),"")</f>
        <v/>
      </c>
      <c r="H1137" s="54">
        <f>IF(MID(BD[[#This Row],[Suc - Tipo - Nro]],8,2)="11",TRIM(RIGHT(SUBSTITUTE(BD[[#This Row],[Glosa / Proveedor]]," ",REPT(" ",LEN(BD[[#This Row],[Glosa / Proveedor]]))),LEN(BD[[#This Row],[Glosa / Proveedor]])*2)),"")</f>
        <v/>
      </c>
      <c r="I1137" s="33" t="inlineStr">
        <is>
          <t>Generacion de Planilla Normal EMPLEADO ESTABLE</t>
        </is>
      </c>
      <c r="J1137" s="35" t="n">
        <v>95</v>
      </c>
      <c r="K1137" s="36">
        <f>IF('BD6'!J1137=90,"AGUA",IF('BD6'!J1137=91,"ALCANTARILLADO",IF('BD6'!J1137=93,"ALCANTARILLADO",IF('BD6'!J1137=95,"ADMIN",IF('BD6'!J1137=96,"COMERCIAL","G_Finan")))))</f>
        <v/>
      </c>
      <c r="L1137" s="40" t="n">
        <v>393.58</v>
      </c>
      <c r="M1137" s="37" t="n"/>
      <c r="N1137" s="51" t="n"/>
      <c r="O1137" s="51" t="n"/>
    </row>
    <row r="1138">
      <c r="A1138" s="10">
        <f>IFERROR(VLOOKUP(BD[[#This Row],[BK]],DICT[[EEFF]:[Ppto]],2,FALSE),"No Encontrado")</f>
        <v/>
      </c>
      <c r="B1138" s="54">
        <f>MID(BD[[#This Row],[SUC]],2,1)&amp;"-"&amp;BD[[#This Row],[CC]]&amp;"-"&amp;BD[[#This Row],[REGI_RES]]&amp;"-"&amp;MID(BD[[#This Row],[CTA]],1,9)</f>
        <v/>
      </c>
      <c r="C1138" t="inlineStr">
        <is>
          <t>627100000 - REGIMEN DE PRESTACIONES DE SALUD</t>
        </is>
      </c>
      <c r="D1138" s="54">
        <f>TRIM(MID('BD6'!E1138,3,2))</f>
        <v/>
      </c>
      <c r="E1138" s="33" t="inlineStr">
        <is>
          <t xml:space="preserve">  01 - 11 - 1</t>
        </is>
      </c>
      <c r="F1138" s="34" t="n">
        <v>45919</v>
      </c>
      <c r="G1138" s="54">
        <f>IF(MID(BD[[#This Row],[Suc - Tipo - Nro]],8,2)="11",LEFT(BD[[#This Row],[REGIMEN]], 1) &amp; LEFT(RIGHT(BD[[#This Row],[REGIMEN]], LEN(BD[[#This Row],[REGIMEN]]) - FIND(" ", BD[[#This Row],[REGIMEN]])), 1),"")</f>
        <v/>
      </c>
      <c r="H1138" s="54">
        <f>IF(MID(BD[[#This Row],[Suc - Tipo - Nro]],8,2)="11",TRIM(RIGHT(SUBSTITUTE(BD[[#This Row],[Glosa / Proveedor]]," ",REPT(" ",LEN(BD[[#This Row],[Glosa / Proveedor]]))),LEN(BD[[#This Row],[Glosa / Proveedor]])*2)),"")</f>
        <v/>
      </c>
      <c r="I1138" s="33" t="inlineStr">
        <is>
          <t>Generacion de Planilla Normal EMPLEADO ESTABLE</t>
        </is>
      </c>
      <c r="J1138" s="35" t="n">
        <v>95</v>
      </c>
      <c r="K1138" s="36">
        <f>IF('BD6'!J1138=90,"AGUA",IF('BD6'!J1138=91,"ALCANTARILLADO",IF('BD6'!J1138=93,"ALCANTARILLADO",IF('BD6'!J1138=95,"ADMIN",IF('BD6'!J1138=96,"COMERCIAL","G_Finan")))))</f>
        <v/>
      </c>
      <c r="L1138" s="40" t="n">
        <v>305.01</v>
      </c>
      <c r="M1138" s="37" t="n"/>
      <c r="N1138" s="51" t="n"/>
      <c r="O1138" s="51" t="n"/>
    </row>
    <row r="1139">
      <c r="A1139" s="10">
        <f>IFERROR(VLOOKUP(BD[[#This Row],[BK]],DICT[[EEFF]:[Ppto]],2,FALSE),"No Encontrado")</f>
        <v/>
      </c>
      <c r="B1139" s="54">
        <f>MID(BD[[#This Row],[SUC]],2,1)&amp;"-"&amp;BD[[#This Row],[CC]]&amp;"-"&amp;BD[[#This Row],[REGI_RES]]&amp;"-"&amp;MID(BD[[#This Row],[CTA]],1,9)</f>
        <v/>
      </c>
      <c r="C1139" t="inlineStr">
        <is>
          <t>627100000 - REGIMEN DE PRESTACIONES DE SALUD</t>
        </is>
      </c>
      <c r="D1139" s="54">
        <f>TRIM(MID('BD6'!E1139,3,2))</f>
        <v/>
      </c>
      <c r="E1139" s="33" t="inlineStr">
        <is>
          <t xml:space="preserve">  01 - 11 - 1</t>
        </is>
      </c>
      <c r="F1139" s="34" t="n">
        <v>45919</v>
      </c>
      <c r="G1139" s="54">
        <f>IF(MID(BD[[#This Row],[Suc - Tipo - Nro]],8,2)="11",LEFT(BD[[#This Row],[REGIMEN]], 1) &amp; LEFT(RIGHT(BD[[#This Row],[REGIMEN]], LEN(BD[[#This Row],[REGIMEN]]) - FIND(" ", BD[[#This Row],[REGIMEN]])), 1),"")</f>
        <v/>
      </c>
      <c r="H1139" s="54">
        <f>IF(MID(BD[[#This Row],[Suc - Tipo - Nro]],8,2)="11",TRIM(RIGHT(SUBSTITUTE(BD[[#This Row],[Glosa / Proveedor]]," ",REPT(" ",LEN(BD[[#This Row],[Glosa / Proveedor]]))),LEN(BD[[#This Row],[Glosa / Proveedor]])*2)),"")</f>
        <v/>
      </c>
      <c r="I1139" s="33" t="inlineStr">
        <is>
          <t>Generacion de Planilla Normal EMPLEADO ESTABLE</t>
        </is>
      </c>
      <c r="J1139" s="35" t="n">
        <v>95</v>
      </c>
      <c r="K1139" s="36">
        <f>IF('BD6'!J1139=90,"AGUA",IF('BD6'!J1139=91,"ALCANTARILLADO",IF('BD6'!J1139=93,"ALCANTARILLADO",IF('BD6'!J1139=95,"ADMIN",IF('BD6'!J1139=96,"COMERCIAL","G_Finan")))))</f>
        <v/>
      </c>
      <c r="L1139" s="40" t="n">
        <v>220.98</v>
      </c>
      <c r="M1139" s="37" t="n"/>
      <c r="N1139" s="51" t="n"/>
      <c r="O1139" s="51" t="n"/>
    </row>
    <row r="1140">
      <c r="A1140" s="10">
        <f>IFERROR(VLOOKUP(BD[[#This Row],[BK]],DICT[[EEFF]:[Ppto]],2,FALSE),"No Encontrado")</f>
        <v/>
      </c>
      <c r="B1140" s="54">
        <f>MID(BD[[#This Row],[SUC]],2,1)&amp;"-"&amp;BD[[#This Row],[CC]]&amp;"-"&amp;BD[[#This Row],[REGI_RES]]&amp;"-"&amp;MID(BD[[#This Row],[CTA]],1,9)</f>
        <v/>
      </c>
      <c r="C1140" t="inlineStr">
        <is>
          <t>627100000 - REGIMEN DE PRESTACIONES DE SALUD</t>
        </is>
      </c>
      <c r="D1140" s="54">
        <f>TRIM(MID('BD6'!E1140,3,2))</f>
        <v/>
      </c>
      <c r="E1140" s="33" t="inlineStr">
        <is>
          <t xml:space="preserve">  01 - 11 - 1</t>
        </is>
      </c>
      <c r="F1140" s="34" t="n">
        <v>45919</v>
      </c>
      <c r="G1140" s="54">
        <f>IF(MID(BD[[#This Row],[Suc - Tipo - Nro]],8,2)="11",LEFT(BD[[#This Row],[REGIMEN]], 1) &amp; LEFT(RIGHT(BD[[#This Row],[REGIMEN]], LEN(BD[[#This Row],[REGIMEN]]) - FIND(" ", BD[[#This Row],[REGIMEN]])), 1),"")</f>
        <v/>
      </c>
      <c r="H1140" s="54">
        <f>IF(MID(BD[[#This Row],[Suc - Tipo - Nro]],8,2)="11",TRIM(RIGHT(SUBSTITUTE(BD[[#This Row],[Glosa / Proveedor]]," ",REPT(" ",LEN(BD[[#This Row],[Glosa / Proveedor]]))),LEN(BD[[#This Row],[Glosa / Proveedor]])*2)),"")</f>
        <v/>
      </c>
      <c r="I1140" s="33" t="inlineStr">
        <is>
          <t>Generacion de Planilla Normal EMPLEADO ESTABLE</t>
        </is>
      </c>
      <c r="J1140" s="35" t="n">
        <v>90</v>
      </c>
      <c r="K1140" s="36">
        <f>IF('BD6'!J1140=90,"AGUA",IF('BD6'!J1140=91,"ALCANTARILLADO",IF('BD6'!J1140=93,"ALCANTARILLADO",IF('BD6'!J1140=95,"ADMIN",IF('BD6'!J1140=96,"COMERCIAL","G_Finan")))))</f>
        <v/>
      </c>
      <c r="L1140" s="40" t="n">
        <v>445.86</v>
      </c>
      <c r="M1140" s="37" t="n"/>
      <c r="N1140" s="51" t="n"/>
      <c r="O1140" s="51" t="n"/>
    </row>
    <row r="1141">
      <c r="A1141">
        <f>IFERROR(VLOOKUP(BD[[#This Row],[BK]],DICT[[EEFF]:[Ppto]],2,FALSE),"No Encontrado")</f>
        <v/>
      </c>
      <c r="B1141">
        <f>MID(BD[[#This Row],[SUC]],2,1)&amp;"-"&amp;BD[[#This Row],[CC]]&amp;"-"&amp;BD[[#This Row],[REGI_RES]]&amp;"-"&amp;MID(BD[[#This Row],[CTA]],1,9)</f>
        <v/>
      </c>
      <c r="C1141" t="inlineStr">
        <is>
          <t>627100000 - REGIMEN DE PRESTACIONES DE SALUD</t>
        </is>
      </c>
      <c r="D1141">
        <f>TRIM(MID('BD6'!E1141,3,2))</f>
        <v/>
      </c>
      <c r="E1141" s="33" t="inlineStr">
        <is>
          <t xml:space="preserve">  01 - 11 - 1</t>
        </is>
      </c>
      <c r="F1141" s="32" t="n">
        <v>45919</v>
      </c>
      <c r="G1141">
        <f>IF(MID(BD[[#This Row],[Suc - Tipo - Nro]],8,2)="11",LEFT(BD[[#This Row],[REGIMEN]], 1) &amp; LEFT(RIGHT(BD[[#This Row],[REGIMEN]], LEN(BD[[#This Row],[REGIMEN]]) - FIND(" ", BD[[#This Row],[REGIMEN]])), 1),"")</f>
        <v/>
      </c>
      <c r="H1141">
        <f>IF(MID(BD[[#This Row],[Suc - Tipo - Nro]],8,2)="11",TRIM(RIGHT(SUBSTITUTE(BD[[#This Row],[Glosa / Proveedor]]," ",REPT(" ",LEN(BD[[#This Row],[Glosa / Proveedor]]))),LEN(BD[[#This Row],[Glosa / Proveedor]])*2)),"")</f>
        <v/>
      </c>
      <c r="I1141" s="31" t="inlineStr">
        <is>
          <t>Generacion de Planilla Normal EMPLEADO ESTABLE</t>
        </is>
      </c>
      <c r="J1141" s="38" t="n">
        <v>90</v>
      </c>
      <c r="K1141" s="22">
        <f>IF('BD6'!J1141=90,"AGUA",IF('BD6'!J1141=91,"ALCANTARILLADO",IF('BD6'!J1141=93,"ALCANTARILLADO",IF('BD6'!J1141=95,"ADMIN",IF('BD6'!J1141=96,"COMERCIAL","G_Finan")))))</f>
        <v/>
      </c>
      <c r="L1141" s="49" t="n">
        <v>657.14</v>
      </c>
      <c r="M1141" s="37" t="n"/>
      <c r="N1141" s="51" t="n"/>
      <c r="O1141" s="51" t="n"/>
    </row>
    <row r="1142">
      <c r="A1142">
        <f>IFERROR(VLOOKUP(BD[[#This Row],[BK]],DICT[[EEFF]:[Ppto]],2,FALSE),"No Encontrado")</f>
        <v/>
      </c>
      <c r="B1142">
        <f>MID(BD[[#This Row],[SUC]],2,1)&amp;"-"&amp;BD[[#This Row],[CC]]&amp;"-"&amp;BD[[#This Row],[REGI_RES]]&amp;"-"&amp;MID(BD[[#This Row],[CTA]],1,9)</f>
        <v/>
      </c>
      <c r="C1142" t="inlineStr">
        <is>
          <t>627100000 - REGIMEN DE PRESTACIONES DE SALUD</t>
        </is>
      </c>
      <c r="D1142">
        <f>TRIM(MID('BD6'!E1142,3,2))</f>
        <v/>
      </c>
      <c r="E1142" s="33" t="inlineStr">
        <is>
          <t xml:space="preserve">  01 - 11 - 1</t>
        </is>
      </c>
      <c r="F1142" s="32" t="n">
        <v>45919</v>
      </c>
      <c r="G1142">
        <f>IF(MID(BD[[#This Row],[Suc - Tipo - Nro]],8,2)="11",LEFT(BD[[#This Row],[REGIMEN]], 1) &amp; LEFT(RIGHT(BD[[#This Row],[REGIMEN]], LEN(BD[[#This Row],[REGIMEN]]) - FIND(" ", BD[[#This Row],[REGIMEN]])), 1),"")</f>
        <v/>
      </c>
      <c r="H1142">
        <f>IF(MID(BD[[#This Row],[Suc - Tipo - Nro]],8,2)="11",TRIM(RIGHT(SUBSTITUTE(BD[[#This Row],[Glosa / Proveedor]]," ",REPT(" ",LEN(BD[[#This Row],[Glosa / Proveedor]]))),LEN(BD[[#This Row],[Glosa / Proveedor]])*2)),"")</f>
        <v/>
      </c>
      <c r="I1142" s="31" t="inlineStr">
        <is>
          <t>Generacion de Planilla Normal EMPLEADO ESTABLE</t>
        </is>
      </c>
      <c r="J1142" s="38" t="n">
        <v>95</v>
      </c>
      <c r="K1142" s="22">
        <f>IF('BD6'!J1142=90,"AGUA",IF('BD6'!J1142=91,"ALCANTARILLADO",IF('BD6'!J1142=93,"ALCANTARILLADO",IF('BD6'!J1142=95,"ADMIN",IF('BD6'!J1142=96,"COMERCIAL","G_Finan")))))</f>
        <v/>
      </c>
      <c r="L1142" s="49" t="n">
        <v>351</v>
      </c>
      <c r="M1142" s="37" t="n"/>
      <c r="N1142" s="51" t="n"/>
      <c r="O1142" s="51" t="n"/>
    </row>
    <row r="1143">
      <c r="A1143" s="42">
        <f>IFERROR(VLOOKUP(BD[[#This Row],[BK]],DICT[[EEFF]:[Ppto]],2,FALSE),"No Encontrado")</f>
        <v/>
      </c>
      <c r="B1143">
        <f>MID(BD[[#This Row],[SUC]],2,1)&amp;"-"&amp;BD[[#This Row],[CC]]&amp;"-"&amp;BD[[#This Row],[REGI_RES]]&amp;"-"&amp;MID(BD[[#This Row],[CTA]],1,9)</f>
        <v/>
      </c>
      <c r="C1143" t="inlineStr">
        <is>
          <t>627100000 - REGIMEN DE PRESTACIONES DE SALUD</t>
        </is>
      </c>
      <c r="D1143">
        <f>TRIM(MID('BD6'!E1143,3,2))</f>
        <v/>
      </c>
      <c r="E1143" s="33" t="inlineStr">
        <is>
          <t xml:space="preserve">  01 - 11 - 1</t>
        </is>
      </c>
      <c r="F1143" s="32" t="n">
        <v>45919</v>
      </c>
      <c r="G1143">
        <f>IF(MID(BD[[#This Row],[Suc - Tipo - Nro]],8,2)="11",LEFT(BD[[#This Row],[REGIMEN]], 1) &amp; LEFT(RIGHT(BD[[#This Row],[REGIMEN]], LEN(BD[[#This Row],[REGIMEN]]) - FIND(" ", BD[[#This Row],[REGIMEN]])), 1),"")</f>
        <v/>
      </c>
      <c r="H1143">
        <f>IF(MID(BD[[#This Row],[Suc - Tipo - Nro]],8,2)="11",TRIM(RIGHT(SUBSTITUTE(BD[[#This Row],[Glosa / Proveedor]]," ",REPT(" ",LEN(BD[[#This Row],[Glosa / Proveedor]]))),LEN(BD[[#This Row],[Glosa / Proveedor]])*2)),"")</f>
        <v/>
      </c>
      <c r="I1143" s="31" t="inlineStr">
        <is>
          <t>Generacion de Planilla Normal EMPLEADO ESTABLE</t>
        </is>
      </c>
      <c r="J1143" s="38" t="n">
        <v>95</v>
      </c>
      <c r="K1143" s="22">
        <f>IF('BD6'!J1143=90,"AGUA",IF('BD6'!J1143=91,"ALCANTARILLADO",IF('BD6'!J1143=93,"ALCANTARILLADO",IF('BD6'!J1143=95,"ADMIN",IF('BD6'!J1143=96,"COMERCIAL","G_Finan")))))</f>
        <v/>
      </c>
      <c r="L1143" s="49" t="n">
        <v>180.72</v>
      </c>
      <c r="M1143" s="37" t="n"/>
      <c r="N1143" s="51" t="n"/>
      <c r="O1143" s="51" t="n"/>
    </row>
    <row r="1144">
      <c r="A1144" s="39">
        <f>IFERROR(VLOOKUP(BD[[#This Row],[BK]],DICT[[EEFF]:[Ppto]],2,FALSE),"No Encontrado")</f>
        <v/>
      </c>
      <c r="B1144">
        <f>MID(BD[[#This Row],[SUC]],2,1)&amp;"-"&amp;BD[[#This Row],[CC]]&amp;"-"&amp;BD[[#This Row],[REGI_RES]]&amp;"-"&amp;MID(BD[[#This Row],[CTA]],1,9)</f>
        <v/>
      </c>
      <c r="C1144" t="inlineStr">
        <is>
          <t>627100000 - REGIMEN DE PRESTACIONES DE SALUD</t>
        </is>
      </c>
      <c r="D1144">
        <f>TRIM(MID('BD6'!E1144,3,2))</f>
        <v/>
      </c>
      <c r="E1144" s="33" t="inlineStr">
        <is>
          <t xml:space="preserve">  01 - 11 - 1</t>
        </is>
      </c>
      <c r="F1144" s="34" t="n">
        <v>45919</v>
      </c>
      <c r="G1144">
        <f>IF(MID(BD[[#This Row],[Suc - Tipo - Nro]],8,2)="11",LEFT(BD[[#This Row],[REGIMEN]], 1) &amp; LEFT(RIGHT(BD[[#This Row],[REGIMEN]], LEN(BD[[#This Row],[REGIMEN]]) - FIND(" ", BD[[#This Row],[REGIMEN]])), 1),"")</f>
        <v/>
      </c>
      <c r="H1144">
        <f>IF(MID(BD[[#This Row],[Suc - Tipo - Nro]],8,2)="11",TRIM(RIGHT(SUBSTITUTE(BD[[#This Row],[Glosa / Proveedor]]," ",REPT(" ",LEN(BD[[#This Row],[Glosa / Proveedor]]))),LEN(BD[[#This Row],[Glosa / Proveedor]])*2)),"")</f>
        <v/>
      </c>
      <c r="I1144" s="33" t="inlineStr">
        <is>
          <t>Generacion de Planilla Normal EMPLEADO ESTABLE</t>
        </is>
      </c>
      <c r="J1144" s="35" t="n">
        <v>95</v>
      </c>
      <c r="K1144" s="22">
        <f>IF('BD6'!J1144=90,"AGUA",IF('BD6'!J1144=91,"ALCANTARILLADO",IF('BD6'!J1144=93,"ALCANTARILLADO",IF('BD6'!J1144=95,"ADMIN",IF('BD6'!J1144=96,"COMERCIAL","G_Finan")))))</f>
        <v/>
      </c>
      <c r="L1144" s="49" t="n">
        <v>253.08</v>
      </c>
      <c r="M1144" s="37" t="n"/>
      <c r="N1144" s="51" t="n"/>
      <c r="O1144" s="51" t="n"/>
    </row>
    <row r="1145">
      <c r="A1145" s="39">
        <f>IFERROR(VLOOKUP(BD[[#This Row],[BK]],DICT[[EEFF]:[Ppto]],2,FALSE),"No Encontrado")</f>
        <v/>
      </c>
      <c r="B1145">
        <f>MID(BD[[#This Row],[SUC]],2,1)&amp;"-"&amp;BD[[#This Row],[CC]]&amp;"-"&amp;BD[[#This Row],[REGI_RES]]&amp;"-"&amp;MID(BD[[#This Row],[CTA]],1,9)</f>
        <v/>
      </c>
      <c r="C1145" t="inlineStr">
        <is>
          <t>627100000 - REGIMEN DE PRESTACIONES DE SALUD</t>
        </is>
      </c>
      <c r="D1145">
        <f>TRIM(MID('BD6'!E1145,3,2))</f>
        <v/>
      </c>
      <c r="E1145" s="33" t="inlineStr">
        <is>
          <t xml:space="preserve">  01 - 11 - 1</t>
        </is>
      </c>
      <c r="F1145" s="34" t="n">
        <v>45919</v>
      </c>
      <c r="G1145">
        <f>IF(MID(BD[[#This Row],[Suc - Tipo - Nro]],8,2)="11",LEFT(BD[[#This Row],[REGIMEN]], 1) &amp; LEFT(RIGHT(BD[[#This Row],[REGIMEN]], LEN(BD[[#This Row],[REGIMEN]]) - FIND(" ", BD[[#This Row],[REGIMEN]])), 1),"")</f>
        <v/>
      </c>
      <c r="H1145">
        <f>IF(MID(BD[[#This Row],[Suc - Tipo - Nro]],8,2)="11",TRIM(RIGHT(SUBSTITUTE(BD[[#This Row],[Glosa / Proveedor]]," ",REPT(" ",LEN(BD[[#This Row],[Glosa / Proveedor]]))),LEN(BD[[#This Row],[Glosa / Proveedor]])*2)),"")</f>
        <v/>
      </c>
      <c r="I1145" s="33" t="inlineStr">
        <is>
          <t>Generacion de Planilla Normal EMPLEADO ESTABLE</t>
        </is>
      </c>
      <c r="J1145" s="35" t="n">
        <v>95</v>
      </c>
      <c r="K1145" s="22">
        <f>IF('BD6'!J1145=90,"AGUA",IF('BD6'!J1145=91,"ALCANTARILLADO",IF('BD6'!J1145=93,"ALCANTARILLADO",IF('BD6'!J1145=95,"ADMIN",IF('BD6'!J1145=96,"COMERCIAL","G_Finan")))))</f>
        <v/>
      </c>
      <c r="L1145" s="49" t="n">
        <v>1018.93</v>
      </c>
      <c r="M1145" s="37" t="n"/>
      <c r="N1145" s="51" t="n"/>
      <c r="O1145" s="51" t="n"/>
    </row>
    <row r="1146">
      <c r="A1146" s="10">
        <f>IFERROR(VLOOKUP(BD[[#This Row],[BK]],DICT[[EEFF]:[Ppto]],2,FALSE),"No Encontrado")</f>
        <v/>
      </c>
      <c r="B1146" s="54">
        <f>MID(BD[[#This Row],[SUC]],2,1)&amp;"-"&amp;BD[[#This Row],[CC]]&amp;"-"&amp;BD[[#This Row],[REGI_RES]]&amp;"-"&amp;MID(BD[[#This Row],[CTA]],1,9)</f>
        <v/>
      </c>
      <c r="C1146" t="inlineStr">
        <is>
          <t>627100000 - REGIMEN DE PRESTACIONES DE SALUD</t>
        </is>
      </c>
      <c r="D1146" s="54">
        <f>TRIM(MID('BD6'!E1146,3,2))</f>
        <v/>
      </c>
      <c r="E1146" s="33" t="inlineStr">
        <is>
          <t xml:space="preserve">  01 - 11 - 1</t>
        </is>
      </c>
      <c r="F1146" s="34" t="n">
        <v>45919</v>
      </c>
      <c r="G1146" s="54">
        <f>IF(MID(BD[[#This Row],[Suc - Tipo - Nro]],8,2)="11",LEFT(BD[[#This Row],[REGIMEN]], 1) &amp; LEFT(RIGHT(BD[[#This Row],[REGIMEN]], LEN(BD[[#This Row],[REGIMEN]]) - FIND(" ", BD[[#This Row],[REGIMEN]])), 1),"")</f>
        <v/>
      </c>
      <c r="H1146" s="54">
        <f>IF(MID(BD[[#This Row],[Suc - Tipo - Nro]],8,2)="11",TRIM(RIGHT(SUBSTITUTE(BD[[#This Row],[Glosa / Proveedor]]," ",REPT(" ",LEN(BD[[#This Row],[Glosa / Proveedor]]))),LEN(BD[[#This Row],[Glosa / Proveedor]])*2)),"")</f>
        <v/>
      </c>
      <c r="I1146" s="33" t="inlineStr">
        <is>
          <t>Generacion de Planilla Normal EMPLEADO ESTABLE</t>
        </is>
      </c>
      <c r="J1146" s="35" t="n">
        <v>96</v>
      </c>
      <c r="K1146" s="36">
        <f>IF('BD6'!J1146=90,"AGUA",IF('BD6'!J1146=91,"ALCANTARILLADO",IF('BD6'!J1146=93,"ALCANTARILLADO",IF('BD6'!J1146=95,"ADMIN",IF('BD6'!J1146=96,"COMERCIAL","G_Finan")))))</f>
        <v/>
      </c>
      <c r="L1146" s="40" t="n">
        <v>204.96</v>
      </c>
      <c r="M1146" s="37" t="n"/>
      <c r="N1146" s="51" t="n"/>
      <c r="O1146" s="51" t="n"/>
    </row>
    <row r="1147">
      <c r="A1147" s="42">
        <f>IFERROR(VLOOKUP(BD[[#This Row],[BK]],DICT[[EEFF]:[Ppto]],2,FALSE),"No Encontrado")</f>
        <v/>
      </c>
      <c r="B1147">
        <f>MID(BD[[#This Row],[SUC]],2,1)&amp;"-"&amp;BD[[#This Row],[CC]]&amp;"-"&amp;BD[[#This Row],[REGI_RES]]&amp;"-"&amp;MID(BD[[#This Row],[CTA]],1,9)</f>
        <v/>
      </c>
      <c r="C1147" t="inlineStr">
        <is>
          <t>627100000 - REGIMEN DE PRESTACIONES DE SALUD</t>
        </is>
      </c>
      <c r="D1147">
        <f>TRIM(MID('BD6'!E1147,3,2))</f>
        <v/>
      </c>
      <c r="E1147" s="33" t="inlineStr">
        <is>
          <t xml:space="preserve">  01 - 11 - 1</t>
        </is>
      </c>
      <c r="F1147" s="32" t="n">
        <v>45919</v>
      </c>
      <c r="G1147">
        <f>IF(MID(BD[[#This Row],[Suc - Tipo - Nro]],8,2)="11",LEFT(BD[[#This Row],[REGIMEN]], 1) &amp; LEFT(RIGHT(BD[[#This Row],[REGIMEN]], LEN(BD[[#This Row],[REGIMEN]]) - FIND(" ", BD[[#This Row],[REGIMEN]])), 1),"")</f>
        <v/>
      </c>
      <c r="H1147">
        <f>IF(MID(BD[[#This Row],[Suc - Tipo - Nro]],8,2)="11",TRIM(RIGHT(SUBSTITUTE(BD[[#This Row],[Glosa / Proveedor]]," ",REPT(" ",LEN(BD[[#This Row],[Glosa / Proveedor]]))),LEN(BD[[#This Row],[Glosa / Proveedor]])*2)),"")</f>
        <v/>
      </c>
      <c r="I1147" s="31" t="inlineStr">
        <is>
          <t>Generacion de Planilla Normal EMPLEADO ESTABLE</t>
        </is>
      </c>
      <c r="J1147" s="38" t="n">
        <v>95</v>
      </c>
      <c r="K1147" s="22">
        <f>IF('BD6'!J1147=90,"AGUA",IF('BD6'!J1147=91,"ALCANTARILLADO",IF('BD6'!J1147=93,"ALCANTARILLADO",IF('BD6'!J1147=95,"ADMIN",IF('BD6'!J1147=96,"COMERCIAL","G_Finan")))))</f>
        <v/>
      </c>
      <c r="L1147" s="49" t="n">
        <v>221.07</v>
      </c>
      <c r="M1147" s="37" t="n"/>
      <c r="N1147" s="51" t="n"/>
      <c r="O1147" s="51" t="n"/>
    </row>
    <row r="1148">
      <c r="A1148" s="42">
        <f>IFERROR(VLOOKUP(BD[[#This Row],[BK]],DICT[[EEFF]:[Ppto]],2,FALSE),"No Encontrado")</f>
        <v/>
      </c>
      <c r="B1148">
        <f>MID(BD[[#This Row],[SUC]],2,1)&amp;"-"&amp;BD[[#This Row],[CC]]&amp;"-"&amp;BD[[#This Row],[REGI_RES]]&amp;"-"&amp;MID(BD[[#This Row],[CTA]],1,9)</f>
        <v/>
      </c>
      <c r="C1148" t="inlineStr">
        <is>
          <t>627100000 - REGIMEN DE PRESTACIONES DE SALUD</t>
        </is>
      </c>
      <c r="D1148">
        <f>TRIM(MID('BD6'!E1148,3,2))</f>
        <v/>
      </c>
      <c r="E1148" s="33" t="inlineStr">
        <is>
          <t xml:space="preserve">  01 - 11 - 1</t>
        </is>
      </c>
      <c r="F1148" s="32" t="n">
        <v>45919</v>
      </c>
      <c r="G1148">
        <f>IF(MID(BD[[#This Row],[Suc - Tipo - Nro]],8,2)="11",LEFT(BD[[#This Row],[REGIMEN]], 1) &amp; LEFT(RIGHT(BD[[#This Row],[REGIMEN]], LEN(BD[[#This Row],[REGIMEN]]) - FIND(" ", BD[[#This Row],[REGIMEN]])), 1),"")</f>
        <v/>
      </c>
      <c r="H1148">
        <f>IF(MID(BD[[#This Row],[Suc - Tipo - Nro]],8,2)="11",TRIM(RIGHT(SUBSTITUTE(BD[[#This Row],[Glosa / Proveedor]]," ",REPT(" ",LEN(BD[[#This Row],[Glosa / Proveedor]]))),LEN(BD[[#This Row],[Glosa / Proveedor]])*2)),"")</f>
        <v/>
      </c>
      <c r="I1148" s="31" t="inlineStr">
        <is>
          <t>Generacion de Planilla Normal EMPLEADO ESTABLE</t>
        </is>
      </c>
      <c r="J1148" s="38" t="n">
        <v>96</v>
      </c>
      <c r="K1148" s="22">
        <f>IF('BD6'!J1148=90,"AGUA",IF('BD6'!J1148=91,"ALCANTARILLADO",IF('BD6'!J1148=93,"ALCANTARILLADO",IF('BD6'!J1148=95,"ADMIN",IF('BD6'!J1148=96,"COMERCIAL","G_Finan")))))</f>
        <v/>
      </c>
      <c r="L1148" s="49" t="n">
        <v>446.99</v>
      </c>
      <c r="M1148" s="37" t="n"/>
      <c r="N1148" s="51" t="n"/>
      <c r="O1148" s="51" t="n"/>
    </row>
    <row r="1149">
      <c r="A1149">
        <f>IFERROR(VLOOKUP(BD[[#This Row],[BK]],DICT[[EEFF]:[Ppto]],2,FALSE),"No Encontrado")</f>
        <v/>
      </c>
      <c r="B1149">
        <f>MID(BD[[#This Row],[SUC]],2,1)&amp;"-"&amp;BD[[#This Row],[CC]]&amp;"-"&amp;BD[[#This Row],[REGI_RES]]&amp;"-"&amp;MID(BD[[#This Row],[CTA]],1,9)</f>
        <v/>
      </c>
      <c r="C1149" t="inlineStr">
        <is>
          <t>627100000 - REGIMEN DE PRESTACIONES DE SALUD</t>
        </is>
      </c>
      <c r="D1149">
        <f>TRIM(MID('BD6'!E1149,3,2))</f>
        <v/>
      </c>
      <c r="E1149" s="33" t="inlineStr">
        <is>
          <t xml:space="preserve">  01 - 11 - 1</t>
        </is>
      </c>
      <c r="F1149" s="32" t="n">
        <v>45919</v>
      </c>
      <c r="G1149">
        <f>IF(MID(BD[[#This Row],[Suc - Tipo - Nro]],8,2)="11",LEFT(BD[[#This Row],[REGIMEN]], 1) &amp; LEFT(RIGHT(BD[[#This Row],[REGIMEN]], LEN(BD[[#This Row],[REGIMEN]]) - FIND(" ", BD[[#This Row],[REGIMEN]])), 1),"")</f>
        <v/>
      </c>
      <c r="H1149">
        <f>IF(MID(BD[[#This Row],[Suc - Tipo - Nro]],8,2)="11",TRIM(RIGHT(SUBSTITUTE(BD[[#This Row],[Glosa / Proveedor]]," ",REPT(" ",LEN(BD[[#This Row],[Glosa / Proveedor]]))),LEN(BD[[#This Row],[Glosa / Proveedor]])*2)),"")</f>
        <v/>
      </c>
      <c r="I1149" s="31" t="inlineStr">
        <is>
          <t>Generacion de Planilla Normal EMPLEADO ESTABLE</t>
        </is>
      </c>
      <c r="J1149" s="38" t="n">
        <v>96</v>
      </c>
      <c r="K1149" s="22">
        <f>IF('BD6'!J1149=90,"AGUA",IF('BD6'!J1149=91,"ALCANTARILLADO",IF('BD6'!J1149=93,"ALCANTARILLADO",IF('BD6'!J1149=95,"ADMIN",IF('BD6'!J1149=96,"COMERCIAL","G_Finan")))))</f>
        <v/>
      </c>
      <c r="L1149" s="49" t="n">
        <v>174.87</v>
      </c>
      <c r="M1149" s="37" t="n"/>
      <c r="N1149" s="51" t="n"/>
      <c r="O1149" s="51" t="n"/>
    </row>
    <row r="1150">
      <c r="A1150" s="39">
        <f>IFERROR(VLOOKUP(BD[[#This Row],[BK]],DICT[[EEFF]:[Ppto]],2,FALSE),"No Encontrado")</f>
        <v/>
      </c>
      <c r="B1150">
        <f>MID(BD[[#This Row],[SUC]],2,1)&amp;"-"&amp;BD[[#This Row],[CC]]&amp;"-"&amp;BD[[#This Row],[REGI_RES]]&amp;"-"&amp;MID(BD[[#This Row],[CTA]],1,9)</f>
        <v/>
      </c>
      <c r="C1150" t="inlineStr">
        <is>
          <t>627100000 - REGIMEN DE PRESTACIONES DE SALUD</t>
        </is>
      </c>
      <c r="D1150">
        <f>TRIM(MID('BD6'!E1150,3,2))</f>
        <v/>
      </c>
      <c r="E1150" s="33" t="inlineStr">
        <is>
          <t xml:space="preserve">  01 - 11 - 2</t>
        </is>
      </c>
      <c r="F1150" s="34" t="n">
        <v>45919</v>
      </c>
      <c r="G1150">
        <f>IF(MID(BD[[#This Row],[Suc - Tipo - Nro]],8,2)="11",LEFT(BD[[#This Row],[REGIMEN]], 1) &amp; LEFT(RIGHT(BD[[#This Row],[REGIMEN]], LEN(BD[[#This Row],[REGIMEN]]) - FIND(" ", BD[[#This Row],[REGIMEN]])), 1),"")</f>
        <v/>
      </c>
      <c r="H1150">
        <f>IF(MID(BD[[#This Row],[Suc - Tipo - Nro]],8,2)="11",TRIM(RIGHT(SUBSTITUTE(BD[[#This Row],[Glosa / Proveedor]]," ",REPT(" ",LEN(BD[[#This Row],[Glosa / Proveedor]]))),LEN(BD[[#This Row],[Glosa / Proveedor]])*2)),"")</f>
        <v/>
      </c>
      <c r="I1150" s="33" t="inlineStr">
        <is>
          <t>Generacion de Planilla Normal EMPLEADO CONTRATADO</t>
        </is>
      </c>
      <c r="J1150" s="35" t="n">
        <v>95</v>
      </c>
      <c r="K1150" s="22">
        <f>IF('BD6'!J1150=90,"AGUA",IF('BD6'!J1150=91,"ALCANTARILLADO",IF('BD6'!J1150=93,"ALCANTARILLADO",IF('BD6'!J1150=95,"ADMIN",IF('BD6'!J1150=96,"COMERCIAL","G_Finan")))))</f>
        <v/>
      </c>
      <c r="L1150" s="49" t="n">
        <v>166.64</v>
      </c>
      <c r="M1150" s="37" t="n"/>
      <c r="N1150" s="51" t="n"/>
      <c r="O1150" s="51" t="n"/>
    </row>
    <row r="1151">
      <c r="A1151" s="42">
        <f>IFERROR(VLOOKUP(BD[[#This Row],[BK]],DICT[[EEFF]:[Ppto]],2,FALSE),"No Encontrado")</f>
        <v/>
      </c>
      <c r="B1151">
        <f>MID(BD[[#This Row],[SUC]],2,1)&amp;"-"&amp;BD[[#This Row],[CC]]&amp;"-"&amp;BD[[#This Row],[REGI_RES]]&amp;"-"&amp;MID(BD[[#This Row],[CTA]],1,9)</f>
        <v/>
      </c>
      <c r="C1151" t="inlineStr">
        <is>
          <t>627100000 - REGIMEN DE PRESTACIONES DE SALUD</t>
        </is>
      </c>
      <c r="D1151">
        <f>TRIM(MID('BD6'!E1151,3,2))</f>
        <v/>
      </c>
      <c r="E1151" s="33" t="inlineStr">
        <is>
          <t xml:space="preserve">  01 - 11 - 2</t>
        </is>
      </c>
      <c r="F1151" s="32" t="n">
        <v>45919</v>
      </c>
      <c r="G1151">
        <f>IF(MID(BD[[#This Row],[Suc - Tipo - Nro]],8,2)="11",LEFT(BD[[#This Row],[REGIMEN]], 1) &amp; LEFT(RIGHT(BD[[#This Row],[REGIMEN]], LEN(BD[[#This Row],[REGIMEN]]) - FIND(" ", BD[[#This Row],[REGIMEN]])), 1),"")</f>
        <v/>
      </c>
      <c r="H1151">
        <f>IF(MID(BD[[#This Row],[Suc - Tipo - Nro]],8,2)="11",TRIM(RIGHT(SUBSTITUTE(BD[[#This Row],[Glosa / Proveedor]]," ",REPT(" ",LEN(BD[[#This Row],[Glosa / Proveedor]]))),LEN(BD[[#This Row],[Glosa / Proveedor]])*2)),"")</f>
        <v/>
      </c>
      <c r="I1151" s="31" t="inlineStr">
        <is>
          <t>Generacion de Planilla Normal EMPLEADO CONTRATADO</t>
        </is>
      </c>
      <c r="J1151" s="38" t="n">
        <v>95</v>
      </c>
      <c r="K1151" s="22">
        <f>IF('BD6'!J1151=90,"AGUA",IF('BD6'!J1151=91,"ALCANTARILLADO",IF('BD6'!J1151=93,"ALCANTARILLADO",IF('BD6'!J1151=95,"ADMIN",IF('BD6'!J1151=96,"COMERCIAL","G_Finan")))))</f>
        <v/>
      </c>
      <c r="L1151" s="49" t="n">
        <v>294.34</v>
      </c>
      <c r="M1151" s="37" t="n"/>
      <c r="N1151" s="51" t="n"/>
      <c r="O1151" s="51" t="n"/>
    </row>
    <row r="1152">
      <c r="A1152" s="10">
        <f>IFERROR(VLOOKUP(BD[[#This Row],[BK]],DICT[[EEFF]:[Ppto]],2,FALSE),"No Encontrado")</f>
        <v/>
      </c>
      <c r="B1152" s="54">
        <f>MID(BD[[#This Row],[SUC]],2,1)&amp;"-"&amp;BD[[#This Row],[CC]]&amp;"-"&amp;BD[[#This Row],[REGI_RES]]&amp;"-"&amp;MID(BD[[#This Row],[CTA]],1,9)</f>
        <v/>
      </c>
      <c r="C1152" t="inlineStr">
        <is>
          <t>627100000 - REGIMEN DE PRESTACIONES DE SALUD</t>
        </is>
      </c>
      <c r="D1152" s="54">
        <f>TRIM(MID('BD6'!E1152,3,2))</f>
        <v/>
      </c>
      <c r="E1152" s="33" t="inlineStr">
        <is>
          <t xml:space="preserve">  01 - 11 - 2</t>
        </is>
      </c>
      <c r="F1152" s="34" t="n">
        <v>45919</v>
      </c>
      <c r="G1152" s="54">
        <f>IF(MID(BD[[#This Row],[Suc - Tipo - Nro]],8,2)="11",LEFT(BD[[#This Row],[REGIMEN]], 1) &amp; LEFT(RIGHT(BD[[#This Row],[REGIMEN]], LEN(BD[[#This Row],[REGIMEN]]) - FIND(" ", BD[[#This Row],[REGIMEN]])), 1),"")</f>
        <v/>
      </c>
      <c r="H1152" s="54">
        <f>IF(MID(BD[[#This Row],[Suc - Tipo - Nro]],8,2)="11",TRIM(RIGHT(SUBSTITUTE(BD[[#This Row],[Glosa / Proveedor]]," ",REPT(" ",LEN(BD[[#This Row],[Glosa / Proveedor]]))),LEN(BD[[#This Row],[Glosa / Proveedor]])*2)),"")</f>
        <v/>
      </c>
      <c r="I1152" s="33" t="inlineStr">
        <is>
          <t>Generacion de Planilla Normal EMPLEADO CONTRATADO</t>
        </is>
      </c>
      <c r="J1152" s="35" t="n">
        <v>95</v>
      </c>
      <c r="K1152" s="36">
        <f>IF('BD6'!J1152=90,"AGUA",IF('BD6'!J1152=91,"ALCANTARILLADO",IF('BD6'!J1152=93,"ALCANTARILLADO",IF('BD6'!J1152=95,"ADMIN",IF('BD6'!J1152=96,"COMERCIAL","G_Finan")))))</f>
        <v/>
      </c>
      <c r="L1152" s="40" t="n">
        <v>113.67</v>
      </c>
      <c r="M1152" s="37" t="n"/>
      <c r="N1152" s="51" t="n"/>
      <c r="O1152" s="51" t="n"/>
    </row>
    <row r="1153">
      <c r="A1153" s="42">
        <f>IFERROR(VLOOKUP(BD[[#This Row],[BK]],DICT[[EEFF]:[Ppto]],2,FALSE),"No Encontrado")</f>
        <v/>
      </c>
      <c r="B1153">
        <f>MID(BD[[#This Row],[SUC]],2,1)&amp;"-"&amp;BD[[#This Row],[CC]]&amp;"-"&amp;BD[[#This Row],[REGI_RES]]&amp;"-"&amp;MID(BD[[#This Row],[CTA]],1,9)</f>
        <v/>
      </c>
      <c r="C1153" t="inlineStr">
        <is>
          <t>627100000 - REGIMEN DE PRESTACIONES DE SALUD</t>
        </is>
      </c>
      <c r="D1153">
        <f>TRIM(MID('BD6'!E1153,3,2))</f>
        <v/>
      </c>
      <c r="E1153" s="33" t="inlineStr">
        <is>
          <t xml:space="preserve">  01 - 11 - 2</t>
        </is>
      </c>
      <c r="F1153" s="32" t="n">
        <v>45919</v>
      </c>
      <c r="G1153">
        <f>IF(MID(BD[[#This Row],[Suc - Tipo - Nro]],8,2)="11",LEFT(BD[[#This Row],[REGIMEN]], 1) &amp; LEFT(RIGHT(BD[[#This Row],[REGIMEN]], LEN(BD[[#This Row],[REGIMEN]]) - FIND(" ", BD[[#This Row],[REGIMEN]])), 1),"")</f>
        <v/>
      </c>
      <c r="H1153">
        <f>IF(MID(BD[[#This Row],[Suc - Tipo - Nro]],8,2)="11",TRIM(RIGHT(SUBSTITUTE(BD[[#This Row],[Glosa / Proveedor]]," ",REPT(" ",LEN(BD[[#This Row],[Glosa / Proveedor]]))),LEN(BD[[#This Row],[Glosa / Proveedor]])*2)),"")</f>
        <v/>
      </c>
      <c r="I1153" s="31" t="inlineStr">
        <is>
          <t>Generacion de Planilla Normal EMPLEADO CONTRATADO</t>
        </is>
      </c>
      <c r="J1153" s="38" t="n">
        <v>95</v>
      </c>
      <c r="K1153" s="22">
        <f>IF('BD6'!J1153=90,"AGUA",IF('BD6'!J1153=91,"ALCANTARILLADO",IF('BD6'!J1153=93,"ALCANTARILLADO",IF('BD6'!J1153=95,"ADMIN",IF('BD6'!J1153=96,"COMERCIAL","G_Finan")))))</f>
        <v/>
      </c>
      <c r="L1153" s="49" t="n">
        <v>376.83</v>
      </c>
      <c r="M1153" s="37" t="n"/>
      <c r="N1153" s="51" t="n"/>
      <c r="O1153" s="51" t="n"/>
    </row>
    <row r="1154">
      <c r="A1154" s="41">
        <f>IFERROR(VLOOKUP(BD[[#This Row],[BK]],DICT[[EEFF]:[Ppto]],2,FALSE),"No Encontrado")</f>
        <v/>
      </c>
      <c r="B1154">
        <f>MID(BD[[#This Row],[SUC]],2,1)&amp;"-"&amp;BD[[#This Row],[CC]]&amp;"-"&amp;BD[[#This Row],[REGI_RES]]&amp;"-"&amp;MID(BD[[#This Row],[CTA]],1,9)</f>
        <v/>
      </c>
      <c r="C1154" t="inlineStr">
        <is>
          <t>627100000 - REGIMEN DE PRESTACIONES DE SALUD</t>
        </is>
      </c>
      <c r="D1154">
        <f>TRIM(MID('BD6'!E1154,3,2))</f>
        <v/>
      </c>
      <c r="E1154" s="33" t="inlineStr">
        <is>
          <t xml:space="preserve">  01 - 11 - 2</t>
        </is>
      </c>
      <c r="F1154" s="32" t="n">
        <v>45919</v>
      </c>
      <c r="G1154">
        <f>IF(MID(BD[[#This Row],[Suc - Tipo - Nro]],8,2)="11",LEFT(BD[[#This Row],[REGIMEN]], 1) &amp; LEFT(RIGHT(BD[[#This Row],[REGIMEN]], LEN(BD[[#This Row],[REGIMEN]]) - FIND(" ", BD[[#This Row],[REGIMEN]])), 1),"")</f>
        <v/>
      </c>
      <c r="H1154">
        <f>IF(MID(BD[[#This Row],[Suc - Tipo - Nro]],8,2)="11",TRIM(RIGHT(SUBSTITUTE(BD[[#This Row],[Glosa / Proveedor]]," ",REPT(" ",LEN(BD[[#This Row],[Glosa / Proveedor]]))),LEN(BD[[#This Row],[Glosa / Proveedor]])*2)),"")</f>
        <v/>
      </c>
      <c r="I1154" s="31" t="inlineStr">
        <is>
          <t>Generacion de Planilla Normal EMPLEADO CONTRATADO</t>
        </is>
      </c>
      <c r="J1154" s="38" t="n">
        <v>95</v>
      </c>
      <c r="K1154" s="22">
        <f>IF('BD6'!J1154=90,"AGUA",IF('BD6'!J1154=91,"ALCANTARILLADO",IF('BD6'!J1154=93,"ALCANTARILLADO",IF('BD6'!J1154=95,"ADMIN",IF('BD6'!J1154=96,"COMERCIAL","G_Finan")))))</f>
        <v/>
      </c>
      <c r="L1154" s="49" t="n">
        <v>180.72</v>
      </c>
      <c r="M1154" s="37" t="n"/>
      <c r="N1154" s="51" t="n"/>
      <c r="O1154" s="51" t="n"/>
    </row>
    <row r="1155">
      <c r="A1155" s="10">
        <f>IFERROR(VLOOKUP(BD[[#This Row],[BK]],DICT[[EEFF]:[Ppto]],2,FALSE),"No Encontrado")</f>
        <v/>
      </c>
      <c r="B1155" s="54">
        <f>MID(BD[[#This Row],[SUC]],2,1)&amp;"-"&amp;BD[[#This Row],[CC]]&amp;"-"&amp;BD[[#This Row],[REGI_RES]]&amp;"-"&amp;MID(BD[[#This Row],[CTA]],1,9)</f>
        <v/>
      </c>
      <c r="C1155" t="inlineStr">
        <is>
          <t>627100000 - REGIMEN DE PRESTACIONES DE SALUD</t>
        </is>
      </c>
      <c r="D1155" s="54">
        <f>TRIM(MID('BD6'!E1155,3,2))</f>
        <v/>
      </c>
      <c r="E1155" s="33" t="inlineStr">
        <is>
          <t xml:space="preserve">  01 - 11 - 2</t>
        </is>
      </c>
      <c r="F1155" s="34" t="n">
        <v>45919</v>
      </c>
      <c r="G1155" s="54">
        <f>IF(MID(BD[[#This Row],[Suc - Tipo - Nro]],8,2)="11",LEFT(BD[[#This Row],[REGIMEN]], 1) &amp; LEFT(RIGHT(BD[[#This Row],[REGIMEN]], LEN(BD[[#This Row],[REGIMEN]]) - FIND(" ", BD[[#This Row],[REGIMEN]])), 1),"")</f>
        <v/>
      </c>
      <c r="H1155" s="54">
        <f>IF(MID(BD[[#This Row],[Suc - Tipo - Nro]],8,2)="11",TRIM(RIGHT(SUBSTITUTE(BD[[#This Row],[Glosa / Proveedor]]," ",REPT(" ",LEN(BD[[#This Row],[Glosa / Proveedor]]))),LEN(BD[[#This Row],[Glosa / Proveedor]])*2)),"")</f>
        <v/>
      </c>
      <c r="I1155" s="33" t="inlineStr">
        <is>
          <t>Generacion de Planilla Normal EMPLEADO CONTRATADO</t>
        </is>
      </c>
      <c r="J1155" s="35" t="n">
        <v>96</v>
      </c>
      <c r="K1155" s="36">
        <f>IF('BD6'!J1155=90,"AGUA",IF('BD6'!J1155=91,"ALCANTARILLADO",IF('BD6'!J1155=93,"ALCANTARILLADO",IF('BD6'!J1155=95,"ADMIN",IF('BD6'!J1155=96,"COMERCIAL","G_Finan")))))</f>
        <v/>
      </c>
      <c r="L1155" s="40" t="n">
        <v>204.71</v>
      </c>
      <c r="M1155" s="37" t="n"/>
      <c r="N1155" s="51" t="n"/>
      <c r="O1155" s="51" t="n"/>
    </row>
    <row r="1156">
      <c r="A1156" s="39">
        <f>IFERROR(VLOOKUP(BD[[#This Row],[BK]],DICT[[EEFF]:[Ppto]],2,FALSE),"No Encontrado")</f>
        <v/>
      </c>
      <c r="B1156">
        <f>MID(BD[[#This Row],[SUC]],2,1)&amp;"-"&amp;BD[[#This Row],[CC]]&amp;"-"&amp;BD[[#This Row],[REGI_RES]]&amp;"-"&amp;MID(BD[[#This Row],[CTA]],1,9)</f>
        <v/>
      </c>
      <c r="C1156" t="inlineStr">
        <is>
          <t>627100000 - REGIMEN DE PRESTACIONES DE SALUD</t>
        </is>
      </c>
      <c r="D1156">
        <f>TRIM(MID('BD6'!E1156,3,2))</f>
        <v/>
      </c>
      <c r="E1156" s="33" t="inlineStr">
        <is>
          <t xml:space="preserve">  01 - 11 - 2</t>
        </is>
      </c>
      <c r="F1156" s="34" t="n">
        <v>45919</v>
      </c>
      <c r="G1156">
        <f>IF(MID(BD[[#This Row],[Suc - Tipo - Nro]],8,2)="11",LEFT(BD[[#This Row],[REGIMEN]], 1) &amp; LEFT(RIGHT(BD[[#This Row],[REGIMEN]], LEN(BD[[#This Row],[REGIMEN]]) - FIND(" ", BD[[#This Row],[REGIMEN]])), 1),"")</f>
        <v/>
      </c>
      <c r="H1156">
        <f>IF(MID(BD[[#This Row],[Suc - Tipo - Nro]],8,2)="11",TRIM(RIGHT(SUBSTITUTE(BD[[#This Row],[Glosa / Proveedor]]," ",REPT(" ",LEN(BD[[#This Row],[Glosa / Proveedor]]))),LEN(BD[[#This Row],[Glosa / Proveedor]])*2)),"")</f>
        <v/>
      </c>
      <c r="I1156" s="33" t="inlineStr">
        <is>
          <t>Generacion de Planilla Normal EMPLEADO CONTRATADO</t>
        </is>
      </c>
      <c r="J1156" s="35" t="n">
        <v>90</v>
      </c>
      <c r="K1156" s="22">
        <f>IF('BD6'!J1156=90,"AGUA",IF('BD6'!J1156=91,"ALCANTARILLADO",IF('BD6'!J1156=93,"ALCANTARILLADO",IF('BD6'!J1156=95,"ADMIN",IF('BD6'!J1156=96,"COMERCIAL","G_Finan")))))</f>
        <v/>
      </c>
      <c r="L1156" s="49" t="n">
        <v>113.58</v>
      </c>
      <c r="M1156" s="37" t="n"/>
      <c r="N1156" s="51" t="n"/>
      <c r="O1156" s="51" t="n"/>
    </row>
    <row r="1157">
      <c r="A1157" s="39">
        <f>IFERROR(VLOOKUP(BD[[#This Row],[BK]],DICT[[EEFF]:[Ppto]],2,FALSE),"No Encontrado")</f>
        <v/>
      </c>
      <c r="B1157">
        <f>MID(BD[[#This Row],[SUC]],2,1)&amp;"-"&amp;BD[[#This Row],[CC]]&amp;"-"&amp;BD[[#This Row],[REGI_RES]]&amp;"-"&amp;MID(BD[[#This Row],[CTA]],1,9)</f>
        <v/>
      </c>
      <c r="C1157" t="inlineStr">
        <is>
          <t>627100000 - REGIMEN DE PRESTACIONES DE SALUD</t>
        </is>
      </c>
      <c r="D1157">
        <f>TRIM(MID('BD6'!E1157,3,2))</f>
        <v/>
      </c>
      <c r="E1157" s="33" t="inlineStr">
        <is>
          <t xml:space="preserve">  01 - 11 - 3</t>
        </is>
      </c>
      <c r="F1157" s="34" t="n">
        <v>45919</v>
      </c>
      <c r="G1157">
        <f>IF(MID(BD[[#This Row],[Suc - Tipo - Nro]],8,2)="11",LEFT(BD[[#This Row],[REGIMEN]], 1) &amp; LEFT(RIGHT(BD[[#This Row],[REGIMEN]], LEN(BD[[#This Row],[REGIMEN]]) - FIND(" ", BD[[#This Row],[REGIMEN]])), 1),"")</f>
        <v/>
      </c>
      <c r="H1157">
        <f>IF(MID(BD[[#This Row],[Suc - Tipo - Nro]],8,2)="11",TRIM(RIGHT(SUBSTITUTE(BD[[#This Row],[Glosa / Proveedor]]," ",REPT(" ",LEN(BD[[#This Row],[Glosa / Proveedor]]))),LEN(BD[[#This Row],[Glosa / Proveedor]])*2)),"")</f>
        <v/>
      </c>
      <c r="I1157" s="33" t="inlineStr">
        <is>
          <t>Generacion de Planilla Normal OBRERO CONTRATADO</t>
        </is>
      </c>
      <c r="J1157" s="35" t="n">
        <v>96</v>
      </c>
      <c r="K1157" s="22">
        <f>IF('BD6'!J1157=90,"AGUA",IF('BD6'!J1157=91,"ALCANTARILLADO",IF('BD6'!J1157=93,"ALCANTARILLADO",IF('BD6'!J1157=95,"ADMIN",IF('BD6'!J1157=96,"COMERCIAL","G_Finan")))))</f>
        <v/>
      </c>
      <c r="L1157" s="49" t="n">
        <v>216.9</v>
      </c>
      <c r="M1157" s="37" t="n"/>
      <c r="N1157" s="51" t="n"/>
      <c r="O1157" s="51" t="n"/>
    </row>
    <row r="1158">
      <c r="A1158" s="10">
        <f>IFERROR(VLOOKUP(BD[[#This Row],[BK]],DICT[[EEFF]:[Ppto]],2,FALSE),"No Encontrado")</f>
        <v/>
      </c>
      <c r="B1158" s="54">
        <f>MID(BD[[#This Row],[SUC]],2,1)&amp;"-"&amp;BD[[#This Row],[CC]]&amp;"-"&amp;BD[[#This Row],[REGI_RES]]&amp;"-"&amp;MID(BD[[#This Row],[CTA]],1,9)</f>
        <v/>
      </c>
      <c r="C1158" t="inlineStr">
        <is>
          <t>627100000 - REGIMEN DE PRESTACIONES DE SALUD</t>
        </is>
      </c>
      <c r="D1158" s="54">
        <f>TRIM(MID('BD6'!E1158,3,2))</f>
        <v/>
      </c>
      <c r="E1158" s="33" t="inlineStr">
        <is>
          <t xml:space="preserve">  01 - 11 - 3</t>
        </is>
      </c>
      <c r="F1158" s="34" t="n">
        <v>45919</v>
      </c>
      <c r="G1158" s="54">
        <f>IF(MID(BD[[#This Row],[Suc - Tipo - Nro]],8,2)="11",LEFT(BD[[#This Row],[REGIMEN]], 1) &amp; LEFT(RIGHT(BD[[#This Row],[REGIMEN]], LEN(BD[[#This Row],[REGIMEN]]) - FIND(" ", BD[[#This Row],[REGIMEN]])), 1),"")</f>
        <v/>
      </c>
      <c r="H1158" s="54">
        <f>IF(MID(BD[[#This Row],[Suc - Tipo - Nro]],8,2)="11",TRIM(RIGHT(SUBSTITUTE(BD[[#This Row],[Glosa / Proveedor]]," ",REPT(" ",LEN(BD[[#This Row],[Glosa / Proveedor]]))),LEN(BD[[#This Row],[Glosa / Proveedor]])*2)),"")</f>
        <v/>
      </c>
      <c r="I1158" s="33" t="inlineStr">
        <is>
          <t>Generacion de Planilla Normal OBRERO CONTRATADO</t>
        </is>
      </c>
      <c r="J1158" s="35" t="n">
        <v>95</v>
      </c>
      <c r="K1158" s="36">
        <f>IF('BD6'!J1158=90,"AGUA",IF('BD6'!J1158=91,"ALCANTARILLADO",IF('BD6'!J1158=93,"ALCANTARILLADO",IF('BD6'!J1158=95,"ADMIN",IF('BD6'!J1158=96,"COMERCIAL","G_Finan")))))</f>
        <v/>
      </c>
      <c r="L1158" s="40" t="n">
        <v>106.66</v>
      </c>
      <c r="M1158" s="37" t="n"/>
      <c r="N1158" s="51" t="n"/>
      <c r="O1158" s="51" t="n"/>
    </row>
    <row r="1159">
      <c r="A1159" s="42">
        <f>IFERROR(VLOOKUP(BD[[#This Row],[BK]],DICT[[EEFF]:[Ppto]],2,FALSE),"No Encontrado")</f>
        <v/>
      </c>
      <c r="B1159">
        <f>MID(BD[[#This Row],[SUC]],2,1)&amp;"-"&amp;BD[[#This Row],[CC]]&amp;"-"&amp;BD[[#This Row],[REGI_RES]]&amp;"-"&amp;MID(BD[[#This Row],[CTA]],1,9)</f>
        <v/>
      </c>
      <c r="C1159" t="inlineStr">
        <is>
          <t>627100000 - REGIMEN DE PRESTACIONES DE SALUD</t>
        </is>
      </c>
      <c r="D1159">
        <f>TRIM(MID('BD6'!E1159,3,2))</f>
        <v/>
      </c>
      <c r="E1159" s="33" t="inlineStr">
        <is>
          <t xml:space="preserve">  01 - 11 - 3</t>
        </is>
      </c>
      <c r="F1159" s="32" t="n">
        <v>45919</v>
      </c>
      <c r="G1159">
        <f>IF(MID(BD[[#This Row],[Suc - Tipo - Nro]],8,2)="11",LEFT(BD[[#This Row],[REGIMEN]], 1) &amp; LEFT(RIGHT(BD[[#This Row],[REGIMEN]], LEN(BD[[#This Row],[REGIMEN]]) - FIND(" ", BD[[#This Row],[REGIMEN]])), 1),"")</f>
        <v/>
      </c>
      <c r="H1159">
        <f>IF(MID(BD[[#This Row],[Suc - Tipo - Nro]],8,2)="11",TRIM(RIGHT(SUBSTITUTE(BD[[#This Row],[Glosa / Proveedor]]," ",REPT(" ",LEN(BD[[#This Row],[Glosa / Proveedor]]))),LEN(BD[[#This Row],[Glosa / Proveedor]])*2)),"")</f>
        <v/>
      </c>
      <c r="I1159" s="31" t="inlineStr">
        <is>
          <t>Generacion de Planilla Normal OBRERO CONTRATADO</t>
        </is>
      </c>
      <c r="J1159" s="38" t="n">
        <v>90</v>
      </c>
      <c r="K1159" s="22">
        <f>IF('BD6'!J1159=90,"AGUA",IF('BD6'!J1159=91,"ALCANTARILLADO",IF('BD6'!J1159=93,"ALCANTARILLADO",IF('BD6'!J1159=95,"ADMIN",IF('BD6'!J1159=96,"COMERCIAL","G_Finan")))))</f>
        <v/>
      </c>
      <c r="L1159" s="49" t="n">
        <v>150.11</v>
      </c>
      <c r="M1159" s="37" t="n"/>
      <c r="N1159" s="51" t="n"/>
      <c r="O1159" s="51" t="n"/>
    </row>
    <row r="1160">
      <c r="A1160" s="42">
        <f>IFERROR(VLOOKUP(BD[[#This Row],[BK]],DICT[[EEFF]:[Ppto]],2,FALSE),"No Encontrado")</f>
        <v/>
      </c>
      <c r="B1160">
        <f>MID(BD[[#This Row],[SUC]],2,1)&amp;"-"&amp;BD[[#This Row],[CC]]&amp;"-"&amp;BD[[#This Row],[REGI_RES]]&amp;"-"&amp;MID(BD[[#This Row],[CTA]],1,9)</f>
        <v/>
      </c>
      <c r="C1160" t="inlineStr">
        <is>
          <t>627100000 - REGIMEN DE PRESTACIONES DE SALUD</t>
        </is>
      </c>
      <c r="D1160">
        <f>TRIM(MID('BD6'!E1160,3,2))</f>
        <v/>
      </c>
      <c r="E1160" s="33" t="inlineStr">
        <is>
          <t xml:space="preserve">  01 - 11 - 3</t>
        </is>
      </c>
      <c r="F1160" s="32" t="n">
        <v>45919</v>
      </c>
      <c r="G1160">
        <f>IF(MID(BD[[#This Row],[Suc - Tipo - Nro]],8,2)="11",LEFT(BD[[#This Row],[REGIMEN]], 1) &amp; LEFT(RIGHT(BD[[#This Row],[REGIMEN]], LEN(BD[[#This Row],[REGIMEN]]) - FIND(" ", BD[[#This Row],[REGIMEN]])), 1),"")</f>
        <v/>
      </c>
      <c r="H1160">
        <f>IF(MID(BD[[#This Row],[Suc - Tipo - Nro]],8,2)="11",TRIM(RIGHT(SUBSTITUTE(BD[[#This Row],[Glosa / Proveedor]]," ",REPT(" ",LEN(BD[[#This Row],[Glosa / Proveedor]]))),LEN(BD[[#This Row],[Glosa / Proveedor]])*2)),"")</f>
        <v/>
      </c>
      <c r="I1160" s="31" t="inlineStr">
        <is>
          <t>Generacion de Planilla Normal OBRERO CONTRATADO</t>
        </is>
      </c>
      <c r="J1160" s="38" t="n">
        <v>90</v>
      </c>
      <c r="K1160" s="22">
        <f>IF('BD6'!J1160=90,"AGUA",IF('BD6'!J1160=91,"ALCANTARILLADO",IF('BD6'!J1160=93,"ALCANTARILLADO",IF('BD6'!J1160=95,"ADMIN",IF('BD6'!J1160=96,"COMERCIAL","G_Finan")))))</f>
        <v/>
      </c>
      <c r="L1160" s="49" t="n">
        <v>151.94</v>
      </c>
      <c r="M1160" s="37" t="n"/>
      <c r="N1160" s="51" t="n"/>
      <c r="O1160" s="51" t="n"/>
    </row>
    <row r="1161">
      <c r="A1161" s="39">
        <f>IFERROR(VLOOKUP(BD[[#This Row],[BK]],DICT[[EEFF]:[Ppto]],2,FALSE),"No Encontrado")</f>
        <v/>
      </c>
      <c r="B1161">
        <f>MID(BD[[#This Row],[SUC]],2,1)&amp;"-"&amp;BD[[#This Row],[CC]]&amp;"-"&amp;BD[[#This Row],[REGI_RES]]&amp;"-"&amp;MID(BD[[#This Row],[CTA]],1,9)</f>
        <v/>
      </c>
      <c r="C1161" t="inlineStr">
        <is>
          <t>627100000 - REGIMEN DE PRESTACIONES DE SALUD</t>
        </is>
      </c>
      <c r="D1161">
        <f>TRIM(MID('BD6'!E1161,3,2))</f>
        <v/>
      </c>
      <c r="E1161" s="33" t="inlineStr">
        <is>
          <t xml:space="preserve">  01 - 11 - 3</t>
        </is>
      </c>
      <c r="F1161" s="34" t="n">
        <v>45919</v>
      </c>
      <c r="G1161">
        <f>IF(MID(BD[[#This Row],[Suc - Tipo - Nro]],8,2)="11",LEFT(BD[[#This Row],[REGIMEN]], 1) &amp; LEFT(RIGHT(BD[[#This Row],[REGIMEN]], LEN(BD[[#This Row],[REGIMEN]]) - FIND(" ", BD[[#This Row],[REGIMEN]])), 1),"")</f>
        <v/>
      </c>
      <c r="H1161">
        <f>IF(MID(BD[[#This Row],[Suc - Tipo - Nro]],8,2)="11",TRIM(RIGHT(SUBSTITUTE(BD[[#This Row],[Glosa / Proveedor]]," ",REPT(" ",LEN(BD[[#This Row],[Glosa / Proveedor]]))),LEN(BD[[#This Row],[Glosa / Proveedor]])*2)),"")</f>
        <v/>
      </c>
      <c r="I1161" s="33" t="inlineStr">
        <is>
          <t>Generacion de Planilla Normal OBRERO CONTRATADO</t>
        </is>
      </c>
      <c r="J1161" s="35" t="n">
        <v>90</v>
      </c>
      <c r="K1161" s="22">
        <f>IF('BD6'!J1161=90,"AGUA",IF('BD6'!J1161=91,"ALCANTARILLADO",IF('BD6'!J1161=93,"ALCANTARILLADO",IF('BD6'!J1161=95,"ADMIN",IF('BD6'!J1161=96,"COMERCIAL","G_Finan")))))</f>
        <v/>
      </c>
      <c r="L1161" s="49" t="n">
        <v>845.23</v>
      </c>
      <c r="M1161" s="37" t="n"/>
      <c r="N1161" s="51" t="n"/>
      <c r="O1161" s="51" t="n"/>
    </row>
    <row r="1162">
      <c r="A1162" s="39">
        <f>IFERROR(VLOOKUP(BD[[#This Row],[BK]],DICT[[EEFF]:[Ppto]],2,FALSE),"No Encontrado")</f>
        <v/>
      </c>
      <c r="B1162">
        <f>MID(BD[[#This Row],[SUC]],2,1)&amp;"-"&amp;BD[[#This Row],[CC]]&amp;"-"&amp;BD[[#This Row],[REGI_RES]]&amp;"-"&amp;MID(BD[[#This Row],[CTA]],1,9)</f>
        <v/>
      </c>
      <c r="C1162" t="inlineStr">
        <is>
          <t>627100000 - REGIMEN DE PRESTACIONES DE SALUD</t>
        </is>
      </c>
      <c r="D1162">
        <f>TRIM(MID('BD6'!E1162,3,2))</f>
        <v/>
      </c>
      <c r="E1162" s="33" t="inlineStr">
        <is>
          <t xml:space="preserve">  01 - 11 - 3</t>
        </is>
      </c>
      <c r="F1162" s="34" t="n">
        <v>45919</v>
      </c>
      <c r="G1162">
        <f>IF(MID(BD[[#This Row],[Suc - Tipo - Nro]],8,2)="11",LEFT(BD[[#This Row],[REGIMEN]], 1) &amp; LEFT(RIGHT(BD[[#This Row],[REGIMEN]], LEN(BD[[#This Row],[REGIMEN]]) - FIND(" ", BD[[#This Row],[REGIMEN]])), 1),"")</f>
        <v/>
      </c>
      <c r="H1162">
        <f>IF(MID(BD[[#This Row],[Suc - Tipo - Nro]],8,2)="11",TRIM(RIGHT(SUBSTITUTE(BD[[#This Row],[Glosa / Proveedor]]," ",REPT(" ",LEN(BD[[#This Row],[Glosa / Proveedor]]))),LEN(BD[[#This Row],[Glosa / Proveedor]])*2)),"")</f>
        <v/>
      </c>
      <c r="I1162" s="33" t="inlineStr">
        <is>
          <t>Generacion de Planilla Normal OBRERO CONTRATADO</t>
        </is>
      </c>
      <c r="J1162" s="35" t="n">
        <v>90</v>
      </c>
      <c r="K1162" s="22">
        <f>IF('BD6'!J1162=90,"AGUA",IF('BD6'!J1162=91,"ALCANTARILLADO",IF('BD6'!J1162=93,"ALCANTARILLADO",IF('BD6'!J1162=95,"ADMIN",IF('BD6'!J1162=96,"COMERCIAL","G_Finan")))))</f>
        <v/>
      </c>
      <c r="L1162" s="49" t="n">
        <v>432.1</v>
      </c>
      <c r="M1162" s="37" t="n"/>
      <c r="N1162" s="51" t="n"/>
      <c r="O1162" s="51" t="n"/>
    </row>
    <row r="1163">
      <c r="A1163" s="10">
        <f>IFERROR(VLOOKUP(BD[[#This Row],[BK]],DICT[[EEFF]:[Ppto]],2,FALSE),"No Encontrado")</f>
        <v/>
      </c>
      <c r="B1163" s="54">
        <f>MID(BD[[#This Row],[SUC]],2,1)&amp;"-"&amp;BD[[#This Row],[CC]]&amp;"-"&amp;BD[[#This Row],[REGI_RES]]&amp;"-"&amp;MID(BD[[#This Row],[CTA]],1,9)</f>
        <v/>
      </c>
      <c r="C1163" t="inlineStr">
        <is>
          <t>627100000 - REGIMEN DE PRESTACIONES DE SALUD</t>
        </is>
      </c>
      <c r="D1163" s="54">
        <f>TRIM(MID('BD6'!E1163,3,2))</f>
        <v/>
      </c>
      <c r="E1163" s="33" t="inlineStr">
        <is>
          <t xml:space="preserve">  01 - 11 - 3</t>
        </is>
      </c>
      <c r="F1163" s="34" t="n">
        <v>45919</v>
      </c>
      <c r="G1163" s="54">
        <f>IF(MID(BD[[#This Row],[Suc - Tipo - Nro]],8,2)="11",LEFT(BD[[#This Row],[REGIMEN]], 1) &amp; LEFT(RIGHT(BD[[#This Row],[REGIMEN]], LEN(BD[[#This Row],[REGIMEN]]) - FIND(" ", BD[[#This Row],[REGIMEN]])), 1),"")</f>
        <v/>
      </c>
      <c r="H1163" s="54">
        <f>IF(MID(BD[[#This Row],[Suc - Tipo - Nro]],8,2)="11",TRIM(RIGHT(SUBSTITUTE(BD[[#This Row],[Glosa / Proveedor]]," ",REPT(" ",LEN(BD[[#This Row],[Glosa / Proveedor]]))),LEN(BD[[#This Row],[Glosa / Proveedor]])*2)),"")</f>
        <v/>
      </c>
      <c r="I1163" s="33" t="inlineStr">
        <is>
          <t>Generacion de Planilla Normal OBRERO CONTRATADO</t>
        </is>
      </c>
      <c r="J1163" s="35" t="n">
        <v>96</v>
      </c>
      <c r="K1163" s="36">
        <f>IF('BD6'!J1163=90,"AGUA",IF('BD6'!J1163=91,"ALCANTARILLADO",IF('BD6'!J1163=93,"ALCANTARILLADO",IF('BD6'!J1163=95,"ADMIN",IF('BD6'!J1163=96,"COMERCIAL","G_Finan")))))</f>
        <v/>
      </c>
      <c r="L1163" s="40" t="n">
        <v>463.84</v>
      </c>
      <c r="M1163" s="37" t="n"/>
      <c r="N1163" s="51" t="n"/>
      <c r="O1163" s="51" t="n"/>
    </row>
    <row r="1164">
      <c r="A1164" s="10">
        <f>IFERROR(VLOOKUP(BD[[#This Row],[BK]],DICT[[EEFF]:[Ppto]],2,FALSE),"No Encontrado")</f>
        <v/>
      </c>
      <c r="B1164" s="54">
        <f>MID(BD[[#This Row],[SUC]],2,1)&amp;"-"&amp;BD[[#This Row],[CC]]&amp;"-"&amp;BD[[#This Row],[REGI_RES]]&amp;"-"&amp;MID(BD[[#This Row],[CTA]],1,9)</f>
        <v/>
      </c>
      <c r="C1164" t="inlineStr">
        <is>
          <t>627100000 - REGIMEN DE PRESTACIONES DE SALUD</t>
        </is>
      </c>
      <c r="D1164" s="54">
        <f>TRIM(MID('BD6'!E1164,3,2))</f>
        <v/>
      </c>
      <c r="E1164" s="33" t="inlineStr">
        <is>
          <t xml:space="preserve">  01 - 11 - 4</t>
        </is>
      </c>
      <c r="F1164" s="34" t="n">
        <v>45919</v>
      </c>
      <c r="G1164" s="54">
        <f>IF(MID(BD[[#This Row],[Suc - Tipo - Nro]],8,2)="11",LEFT(BD[[#This Row],[REGIMEN]], 1) &amp; LEFT(RIGHT(BD[[#This Row],[REGIMEN]], LEN(BD[[#This Row],[REGIMEN]]) - FIND(" ", BD[[#This Row],[REGIMEN]])), 1),"")</f>
        <v/>
      </c>
      <c r="H1164" s="54">
        <f>IF(MID(BD[[#This Row],[Suc - Tipo - Nro]],8,2)="11",TRIM(RIGHT(SUBSTITUTE(BD[[#This Row],[Glosa / Proveedor]]," ",REPT(" ",LEN(BD[[#This Row],[Glosa / Proveedor]]))),LEN(BD[[#This Row],[Glosa / Proveedor]])*2)),"")</f>
        <v/>
      </c>
      <c r="I1164" s="33" t="inlineStr">
        <is>
          <t>Generacion de Planilla Normal OBRERO ESTABLE</t>
        </is>
      </c>
      <c r="J1164" s="35" t="n">
        <v>90</v>
      </c>
      <c r="K1164" s="36">
        <f>IF('BD6'!J1164=90,"AGUA",IF('BD6'!J1164=91,"ALCANTARILLADO",IF('BD6'!J1164=93,"ALCANTARILLADO",IF('BD6'!J1164=95,"ADMIN",IF('BD6'!J1164=96,"COMERCIAL","G_Finan")))))</f>
        <v/>
      </c>
      <c r="L1164" s="40" t="n">
        <v>466.8</v>
      </c>
      <c r="M1164" s="37" t="n"/>
      <c r="N1164" s="51" t="n"/>
      <c r="O1164" s="51" t="n"/>
    </row>
    <row r="1165">
      <c r="A1165" s="10">
        <f>IFERROR(VLOOKUP(BD[[#This Row],[BK]],DICT[[EEFF]:[Ppto]],2,FALSE),"No Encontrado")</f>
        <v/>
      </c>
      <c r="B1165" s="54">
        <f>MID(BD[[#This Row],[SUC]],2,1)&amp;"-"&amp;BD[[#This Row],[CC]]&amp;"-"&amp;BD[[#This Row],[REGI_RES]]&amp;"-"&amp;MID(BD[[#This Row],[CTA]],1,9)</f>
        <v/>
      </c>
      <c r="C1165" t="inlineStr">
        <is>
          <t>627100000 - REGIMEN DE PRESTACIONES DE SALUD</t>
        </is>
      </c>
      <c r="D1165" s="54">
        <f>TRIM(MID('BD6'!E1165,3,2))</f>
        <v/>
      </c>
      <c r="E1165" s="33" t="inlineStr">
        <is>
          <t xml:space="preserve">  01 - 11 - 4</t>
        </is>
      </c>
      <c r="F1165" s="34" t="n">
        <v>45919</v>
      </c>
      <c r="G1165" s="54">
        <f>IF(MID(BD[[#This Row],[Suc - Tipo - Nro]],8,2)="11",LEFT(BD[[#This Row],[REGIMEN]], 1) &amp; LEFT(RIGHT(BD[[#This Row],[REGIMEN]], LEN(BD[[#This Row],[REGIMEN]]) - FIND(" ", BD[[#This Row],[REGIMEN]])), 1),"")</f>
        <v/>
      </c>
      <c r="H1165" s="54">
        <f>IF(MID(BD[[#This Row],[Suc - Tipo - Nro]],8,2)="11",TRIM(RIGHT(SUBSTITUTE(BD[[#This Row],[Glosa / Proveedor]]," ",REPT(" ",LEN(BD[[#This Row],[Glosa / Proveedor]]))),LEN(BD[[#This Row],[Glosa / Proveedor]])*2)),"")</f>
        <v/>
      </c>
      <c r="I1165" s="33" t="inlineStr">
        <is>
          <t>Generacion de Planilla Normal OBRERO ESTABLE</t>
        </is>
      </c>
      <c r="J1165" s="35" t="n">
        <v>95</v>
      </c>
      <c r="K1165" s="36">
        <f>IF('BD6'!J1165=90,"AGUA",IF('BD6'!J1165=91,"ALCANTARILLADO",IF('BD6'!J1165=93,"ALCANTARILLADO",IF('BD6'!J1165=95,"ADMIN",IF('BD6'!J1165=96,"COMERCIAL","G_Finan")))))</f>
        <v/>
      </c>
      <c r="L1165" s="40" t="n">
        <v>322.45</v>
      </c>
      <c r="M1165" s="37" t="n"/>
      <c r="N1165" s="51" t="n"/>
      <c r="O1165" s="51" t="n"/>
    </row>
    <row r="1166">
      <c r="A1166" s="42">
        <f>IFERROR(VLOOKUP(BD[[#This Row],[BK]],DICT[[EEFF]:[Ppto]],2,FALSE),"No Encontrado")</f>
        <v/>
      </c>
      <c r="B1166">
        <f>MID(BD[[#This Row],[SUC]],2,1)&amp;"-"&amp;BD[[#This Row],[CC]]&amp;"-"&amp;BD[[#This Row],[REGI_RES]]&amp;"-"&amp;MID(BD[[#This Row],[CTA]],1,9)</f>
        <v/>
      </c>
      <c r="C1166" t="inlineStr">
        <is>
          <t>627100000 - REGIMEN DE PRESTACIONES DE SALUD</t>
        </is>
      </c>
      <c r="D1166">
        <f>TRIM(MID('BD6'!E1166,3,2))</f>
        <v/>
      </c>
      <c r="E1166" s="33" t="inlineStr">
        <is>
          <t xml:space="preserve">  01 - 11 - 4</t>
        </is>
      </c>
      <c r="F1166" s="32" t="n">
        <v>45919</v>
      </c>
      <c r="G1166">
        <f>IF(MID(BD[[#This Row],[Suc - Tipo - Nro]],8,2)="11",LEFT(BD[[#This Row],[REGIMEN]], 1) &amp; LEFT(RIGHT(BD[[#This Row],[REGIMEN]], LEN(BD[[#This Row],[REGIMEN]]) - FIND(" ", BD[[#This Row],[REGIMEN]])), 1),"")</f>
        <v/>
      </c>
      <c r="H1166">
        <f>IF(MID(BD[[#This Row],[Suc - Tipo - Nro]],8,2)="11",TRIM(RIGHT(SUBSTITUTE(BD[[#This Row],[Glosa / Proveedor]]," ",REPT(" ",LEN(BD[[#This Row],[Glosa / Proveedor]]))),LEN(BD[[#This Row],[Glosa / Proveedor]])*2)),"")</f>
        <v/>
      </c>
      <c r="I1166" s="31" t="inlineStr">
        <is>
          <t>Generacion de Planilla Normal OBRERO ESTABLE</t>
        </is>
      </c>
      <c r="J1166" s="38" t="n">
        <v>90</v>
      </c>
      <c r="K1166" s="22">
        <f>IF('BD6'!J1166=90,"AGUA",IF('BD6'!J1166=91,"ALCANTARILLADO",IF('BD6'!J1166=93,"ALCANTARILLADO",IF('BD6'!J1166=95,"ADMIN",IF('BD6'!J1166=96,"COMERCIAL","G_Finan")))))</f>
        <v/>
      </c>
      <c r="L1166" s="49" t="n">
        <v>239.57</v>
      </c>
      <c r="M1166" s="37" t="n"/>
      <c r="N1166" s="51" t="n"/>
      <c r="O1166" s="51" t="n"/>
    </row>
    <row r="1167">
      <c r="A1167" s="42">
        <f>IFERROR(VLOOKUP(BD[[#This Row],[BK]],DICT[[EEFF]:[Ppto]],2,FALSE),"No Encontrado")</f>
        <v/>
      </c>
      <c r="B1167">
        <f>MID(BD[[#This Row],[SUC]],2,1)&amp;"-"&amp;BD[[#This Row],[CC]]&amp;"-"&amp;BD[[#This Row],[REGI_RES]]&amp;"-"&amp;MID(BD[[#This Row],[CTA]],1,9)</f>
        <v/>
      </c>
      <c r="C1167" t="inlineStr">
        <is>
          <t>627100000 - REGIMEN DE PRESTACIONES DE SALUD</t>
        </is>
      </c>
      <c r="D1167">
        <f>TRIM(MID('BD6'!E1167,3,2))</f>
        <v/>
      </c>
      <c r="E1167" s="33" t="inlineStr">
        <is>
          <t xml:space="preserve">  01 - 11 - 4</t>
        </is>
      </c>
      <c r="F1167" s="32" t="n">
        <v>45919</v>
      </c>
      <c r="G1167">
        <f>IF(MID(BD[[#This Row],[Suc - Tipo - Nro]],8,2)="11",LEFT(BD[[#This Row],[REGIMEN]], 1) &amp; LEFT(RIGHT(BD[[#This Row],[REGIMEN]], LEN(BD[[#This Row],[REGIMEN]]) - FIND(" ", BD[[#This Row],[REGIMEN]])), 1),"")</f>
        <v/>
      </c>
      <c r="H1167">
        <f>IF(MID(BD[[#This Row],[Suc - Tipo - Nro]],8,2)="11",TRIM(RIGHT(SUBSTITUTE(BD[[#This Row],[Glosa / Proveedor]]," ",REPT(" ",LEN(BD[[#This Row],[Glosa / Proveedor]]))),LEN(BD[[#This Row],[Glosa / Proveedor]])*2)),"")</f>
        <v/>
      </c>
      <c r="I1167" s="31" t="inlineStr">
        <is>
          <t>Generacion de Planilla Normal OBRERO ESTABLE</t>
        </is>
      </c>
      <c r="J1167" s="38" t="n">
        <v>96</v>
      </c>
      <c r="K1167" s="22">
        <f>IF('BD6'!J1167=90,"AGUA",IF('BD6'!J1167=91,"ALCANTARILLADO",IF('BD6'!J1167=93,"ALCANTARILLADO",IF('BD6'!J1167=95,"ADMIN",IF('BD6'!J1167=96,"COMERCIAL","G_Finan")))))</f>
        <v/>
      </c>
      <c r="L1167" s="49" t="n">
        <v>1021.67</v>
      </c>
      <c r="M1167" s="37" t="n"/>
      <c r="N1167" s="51" t="n"/>
      <c r="O1167" s="51" t="n"/>
    </row>
    <row r="1168">
      <c r="A1168" s="10">
        <f>IFERROR(VLOOKUP(BD[[#This Row],[BK]],DICT[[EEFF]:[Ppto]],2,FALSE),"No Encontrado")</f>
        <v/>
      </c>
      <c r="B1168" s="54">
        <f>MID(BD[[#This Row],[SUC]],2,1)&amp;"-"&amp;BD[[#This Row],[CC]]&amp;"-"&amp;BD[[#This Row],[REGI_RES]]&amp;"-"&amp;MID(BD[[#This Row],[CTA]],1,9)</f>
        <v/>
      </c>
      <c r="C1168" t="inlineStr">
        <is>
          <t>627100000 - REGIMEN DE PRESTACIONES DE SALUD</t>
        </is>
      </c>
      <c r="D1168" s="54">
        <f>TRIM(MID('BD6'!E1168,3,2))</f>
        <v/>
      </c>
      <c r="E1168" s="33" t="inlineStr">
        <is>
          <t xml:space="preserve">  01 - 11 - 4</t>
        </is>
      </c>
      <c r="F1168" s="34" t="n">
        <v>45919</v>
      </c>
      <c r="G1168" s="54">
        <f>IF(MID(BD[[#This Row],[Suc - Tipo - Nro]],8,2)="11",LEFT(BD[[#This Row],[REGIMEN]], 1) &amp; LEFT(RIGHT(BD[[#This Row],[REGIMEN]], LEN(BD[[#This Row],[REGIMEN]]) - FIND(" ", BD[[#This Row],[REGIMEN]])), 1),"")</f>
        <v/>
      </c>
      <c r="H1168" s="54">
        <f>IF(MID(BD[[#This Row],[Suc - Tipo - Nro]],8,2)="11",TRIM(RIGHT(SUBSTITUTE(BD[[#This Row],[Glosa / Proveedor]]," ",REPT(" ",LEN(BD[[#This Row],[Glosa / Proveedor]]))),LEN(BD[[#This Row],[Glosa / Proveedor]])*2)),"")</f>
        <v/>
      </c>
      <c r="I1168" s="33" t="inlineStr">
        <is>
          <t>Generacion de Planilla Normal OBRERO ESTABLE</t>
        </is>
      </c>
      <c r="J1168" s="35" t="n">
        <v>96</v>
      </c>
      <c r="K1168" s="36">
        <f>IF('BD6'!J1168=90,"AGUA",IF('BD6'!J1168=91,"ALCANTARILLADO",IF('BD6'!J1168=93,"ALCANTARILLADO",IF('BD6'!J1168=95,"ADMIN",IF('BD6'!J1168=96,"COMERCIAL","G_Finan")))))</f>
        <v/>
      </c>
      <c r="L1168" s="40" t="n">
        <v>197.98</v>
      </c>
      <c r="M1168" s="37" t="n"/>
      <c r="N1168" s="51" t="n"/>
      <c r="O1168" s="51" t="n"/>
    </row>
    <row r="1169">
      <c r="A1169" s="39">
        <f>IFERROR(VLOOKUP(BD[[#This Row],[BK]],DICT[[EEFF]:[Ppto]],2,FALSE),"No Encontrado")</f>
        <v/>
      </c>
      <c r="B1169">
        <f>MID(BD[[#This Row],[SUC]],2,1)&amp;"-"&amp;BD[[#This Row],[CC]]&amp;"-"&amp;BD[[#This Row],[REGI_RES]]&amp;"-"&amp;MID(BD[[#This Row],[CTA]],1,9)</f>
        <v/>
      </c>
      <c r="C1169" t="inlineStr">
        <is>
          <t>627100000 - REGIMEN DE PRESTACIONES DE SALUD</t>
        </is>
      </c>
      <c r="D1169">
        <f>TRIM(MID('BD6'!E1169,3,2))</f>
        <v/>
      </c>
      <c r="E1169" s="33" t="inlineStr">
        <is>
          <t xml:space="preserve">  01 - 11 - 4</t>
        </is>
      </c>
      <c r="F1169" s="34" t="n">
        <v>45919</v>
      </c>
      <c r="G1169">
        <f>IF(MID(BD[[#This Row],[Suc - Tipo - Nro]],8,2)="11",LEFT(BD[[#This Row],[REGIMEN]], 1) &amp; LEFT(RIGHT(BD[[#This Row],[REGIMEN]], LEN(BD[[#This Row],[REGIMEN]]) - FIND(" ", BD[[#This Row],[REGIMEN]])), 1),"")</f>
        <v/>
      </c>
      <c r="H1169">
        <f>IF(MID(BD[[#This Row],[Suc - Tipo - Nro]],8,2)="11",TRIM(RIGHT(SUBSTITUTE(BD[[#This Row],[Glosa / Proveedor]]," ",REPT(" ",LEN(BD[[#This Row],[Glosa / Proveedor]]))),LEN(BD[[#This Row],[Glosa / Proveedor]])*2)),"")</f>
        <v/>
      </c>
      <c r="I1169" s="33" t="inlineStr">
        <is>
          <t>Generacion de Planilla Normal OBRERO ESTABLE</t>
        </is>
      </c>
      <c r="J1169" s="35" t="n">
        <v>90</v>
      </c>
      <c r="K1169" s="22">
        <f>IF('BD6'!J1169=90,"AGUA",IF('BD6'!J1169=91,"ALCANTARILLADO",IF('BD6'!J1169=93,"ALCANTARILLADO",IF('BD6'!J1169=95,"ADMIN",IF('BD6'!J1169=96,"COMERCIAL","G_Finan")))))</f>
        <v/>
      </c>
      <c r="L1169" s="49" t="n">
        <v>145.85</v>
      </c>
      <c r="M1169" s="37" t="n"/>
      <c r="N1169" s="51" t="n"/>
      <c r="O1169" s="51" t="n"/>
    </row>
    <row r="1170">
      <c r="A1170">
        <f>IFERROR(VLOOKUP(BD[[#This Row],[BK]],DICT[[EEFF]:[Ppto]],2,FALSE),"No Encontrado")</f>
        <v/>
      </c>
      <c r="B1170">
        <f>MID(BD[[#This Row],[SUC]],2,1)&amp;"-"&amp;BD[[#This Row],[CC]]&amp;"-"&amp;BD[[#This Row],[REGI_RES]]&amp;"-"&amp;MID(BD[[#This Row],[CTA]],1,9)</f>
        <v/>
      </c>
      <c r="C1170" t="inlineStr">
        <is>
          <t>627100000 - REGIMEN DE PRESTACIONES DE SALUD</t>
        </is>
      </c>
      <c r="D1170">
        <f>TRIM(MID('BD6'!E1170,3,2))</f>
        <v/>
      </c>
      <c r="E1170" s="33" t="inlineStr">
        <is>
          <t xml:space="preserve">  01 - 11 - 4</t>
        </is>
      </c>
      <c r="F1170" s="32" t="n">
        <v>45919</v>
      </c>
      <c r="G1170">
        <f>IF(MID(BD[[#This Row],[Suc - Tipo - Nro]],8,2)="11",LEFT(BD[[#This Row],[REGIMEN]], 1) &amp; LEFT(RIGHT(BD[[#This Row],[REGIMEN]], LEN(BD[[#This Row],[REGIMEN]]) - FIND(" ", BD[[#This Row],[REGIMEN]])), 1),"")</f>
        <v/>
      </c>
      <c r="H1170">
        <f>IF(MID(BD[[#This Row],[Suc - Tipo - Nro]],8,2)="11",TRIM(RIGHT(SUBSTITUTE(BD[[#This Row],[Glosa / Proveedor]]," ",REPT(" ",LEN(BD[[#This Row],[Glosa / Proveedor]]))),LEN(BD[[#This Row],[Glosa / Proveedor]])*2)),"")</f>
        <v/>
      </c>
      <c r="I1170" s="31" t="inlineStr">
        <is>
          <t>Generacion de Planilla Normal OBRERO ESTABLE</t>
        </is>
      </c>
      <c r="J1170" s="38" t="n">
        <v>90</v>
      </c>
      <c r="K1170" s="22">
        <f>IF('BD6'!J1170=90,"AGUA",IF('BD6'!J1170=91,"ALCANTARILLADO",IF('BD6'!J1170=93,"ALCANTARILLADO",IF('BD6'!J1170=95,"ADMIN",IF('BD6'!J1170=96,"COMERCIAL","G_Finan")))))</f>
        <v/>
      </c>
      <c r="L1170" s="49" t="n">
        <v>141.06</v>
      </c>
      <c r="M1170" s="37" t="n"/>
      <c r="N1170" s="51" t="n"/>
      <c r="O1170" s="51" t="n"/>
    </row>
    <row r="1171">
      <c r="A1171" s="42">
        <f>IFERROR(VLOOKUP(BD[[#This Row],[BK]],DICT[[EEFF]:[Ppto]],2,FALSE),"No Encontrado")</f>
        <v/>
      </c>
      <c r="B1171">
        <f>MID(BD[[#This Row],[SUC]],2,1)&amp;"-"&amp;BD[[#This Row],[CC]]&amp;"-"&amp;BD[[#This Row],[REGI_RES]]&amp;"-"&amp;MID(BD[[#This Row],[CTA]],1,9)</f>
        <v/>
      </c>
      <c r="C1171" t="inlineStr">
        <is>
          <t>627100000 - REGIMEN DE PRESTACIONES DE SALUD</t>
        </is>
      </c>
      <c r="D1171">
        <f>TRIM(MID('BD6'!E1171,3,2))</f>
        <v/>
      </c>
      <c r="E1171" s="33" t="inlineStr">
        <is>
          <t xml:space="preserve">  01 - 11 - 4</t>
        </is>
      </c>
      <c r="F1171" s="32" t="n">
        <v>45919</v>
      </c>
      <c r="G1171">
        <f>IF(MID(BD[[#This Row],[Suc - Tipo - Nro]],8,2)="11",LEFT(BD[[#This Row],[REGIMEN]], 1) &amp; LEFT(RIGHT(BD[[#This Row],[REGIMEN]], LEN(BD[[#This Row],[REGIMEN]]) - FIND(" ", BD[[#This Row],[REGIMEN]])), 1),"")</f>
        <v/>
      </c>
      <c r="H1171">
        <f>IF(MID(BD[[#This Row],[Suc - Tipo - Nro]],8,2)="11",TRIM(RIGHT(SUBSTITUTE(BD[[#This Row],[Glosa / Proveedor]]," ",REPT(" ",LEN(BD[[#This Row],[Glosa / Proveedor]]))),LEN(BD[[#This Row],[Glosa / Proveedor]])*2)),"")</f>
        <v/>
      </c>
      <c r="I1171" s="31" t="inlineStr">
        <is>
          <t>Generacion de Planilla Normal OBRERO ESTABLE</t>
        </is>
      </c>
      <c r="J1171" s="38" t="n">
        <v>90</v>
      </c>
      <c r="K1171" s="22">
        <f>IF('BD6'!J1171=90,"AGUA",IF('BD6'!J1171=91,"ALCANTARILLADO",IF('BD6'!J1171=93,"ALCANTARILLADO",IF('BD6'!J1171=95,"ADMIN",IF('BD6'!J1171=96,"COMERCIAL","G_Finan")))))</f>
        <v/>
      </c>
      <c r="L1171" s="49" t="n">
        <v>547.95</v>
      </c>
      <c r="M1171" s="37" t="n"/>
      <c r="N1171" s="51" t="n"/>
      <c r="O1171" s="51" t="n"/>
    </row>
    <row r="1172">
      <c r="A1172">
        <f>IFERROR(VLOOKUP(BD[[#This Row],[BK]],DICT[[EEFF]:[Ppto]],2,FALSE),"No Encontrado")</f>
        <v/>
      </c>
      <c r="B1172">
        <f>MID(BD[[#This Row],[SUC]],2,1)&amp;"-"&amp;BD[[#This Row],[CC]]&amp;"-"&amp;BD[[#This Row],[REGI_RES]]&amp;"-"&amp;MID(BD[[#This Row],[CTA]],1,9)</f>
        <v/>
      </c>
      <c r="C1172" t="inlineStr">
        <is>
          <t>627100000 - REGIMEN DE PRESTACIONES DE SALUD</t>
        </is>
      </c>
      <c r="D1172">
        <f>TRIM(MID('BD6'!E1172,3,2))</f>
        <v/>
      </c>
      <c r="E1172" s="33" t="inlineStr">
        <is>
          <t xml:space="preserve">  01 - 11 - 4</t>
        </is>
      </c>
      <c r="F1172" s="32" t="n">
        <v>45919</v>
      </c>
      <c r="G1172">
        <f>IF(MID(BD[[#This Row],[Suc - Tipo - Nro]],8,2)="11",LEFT(BD[[#This Row],[REGIMEN]], 1) &amp; LEFT(RIGHT(BD[[#This Row],[REGIMEN]], LEN(BD[[#This Row],[REGIMEN]]) - FIND(" ", BD[[#This Row],[REGIMEN]])), 1),"")</f>
        <v/>
      </c>
      <c r="H1172">
        <f>IF(MID(BD[[#This Row],[Suc - Tipo - Nro]],8,2)="11",TRIM(RIGHT(SUBSTITUTE(BD[[#This Row],[Glosa / Proveedor]]," ",REPT(" ",LEN(BD[[#This Row],[Glosa / Proveedor]]))),LEN(BD[[#This Row],[Glosa / Proveedor]])*2)),"")</f>
        <v/>
      </c>
      <c r="I1172" s="31" t="inlineStr">
        <is>
          <t>Generacion de Planilla Normal OBRERO ESTABLE</t>
        </is>
      </c>
      <c r="J1172" s="38" t="n">
        <v>90</v>
      </c>
      <c r="K1172" s="22">
        <f>IF('BD6'!J1172=90,"AGUA",IF('BD6'!J1172=91,"ALCANTARILLADO",IF('BD6'!J1172=93,"ALCANTARILLADO",IF('BD6'!J1172=95,"ADMIN",IF('BD6'!J1172=96,"COMERCIAL","G_Finan")))))</f>
        <v/>
      </c>
      <c r="L1172" s="49" t="n">
        <v>4955.98</v>
      </c>
      <c r="M1172" s="37" t="n"/>
      <c r="N1172" s="51" t="n"/>
      <c r="O1172" s="51" t="n"/>
    </row>
    <row r="1173">
      <c r="A1173" s="10">
        <f>IFERROR(VLOOKUP(BD[[#This Row],[BK]],DICT[[EEFF]:[Ppto]],2,FALSE),"No Encontrado")</f>
        <v/>
      </c>
      <c r="B1173" s="54">
        <f>MID(BD[[#This Row],[SUC]],2,1)&amp;"-"&amp;BD[[#This Row],[CC]]&amp;"-"&amp;BD[[#This Row],[REGI_RES]]&amp;"-"&amp;MID(BD[[#This Row],[CTA]],1,9)</f>
        <v/>
      </c>
      <c r="C1173" t="inlineStr">
        <is>
          <t>627100000 - REGIMEN DE PRESTACIONES DE SALUD</t>
        </is>
      </c>
      <c r="D1173" s="54">
        <f>TRIM(MID('BD6'!E1173,3,2))</f>
        <v/>
      </c>
      <c r="E1173" s="33" t="inlineStr">
        <is>
          <t xml:space="preserve">  01 - 11 - 4</t>
        </is>
      </c>
      <c r="F1173" s="34" t="n">
        <v>45919</v>
      </c>
      <c r="G1173" s="54">
        <f>IF(MID(BD[[#This Row],[Suc - Tipo - Nro]],8,2)="11",LEFT(BD[[#This Row],[REGIMEN]], 1) &amp; LEFT(RIGHT(BD[[#This Row],[REGIMEN]], LEN(BD[[#This Row],[REGIMEN]]) - FIND(" ", BD[[#This Row],[REGIMEN]])), 1),"")</f>
        <v/>
      </c>
      <c r="H1173" s="54">
        <f>IF(MID(BD[[#This Row],[Suc - Tipo - Nro]],8,2)="11",TRIM(RIGHT(SUBSTITUTE(BD[[#This Row],[Glosa / Proveedor]]," ",REPT(" ",LEN(BD[[#This Row],[Glosa / Proveedor]]))),LEN(BD[[#This Row],[Glosa / Proveedor]])*2)),"")</f>
        <v/>
      </c>
      <c r="I1173" s="33" t="inlineStr">
        <is>
          <t>Generacion de Planilla Normal OBRERO ESTABLE</t>
        </is>
      </c>
      <c r="J1173" s="35" t="n">
        <v>90</v>
      </c>
      <c r="K1173" s="36">
        <f>IF('BD6'!J1173=90,"AGUA",IF('BD6'!J1173=91,"ALCANTARILLADO",IF('BD6'!J1173=93,"ALCANTARILLADO",IF('BD6'!J1173=95,"ADMIN",IF('BD6'!J1173=96,"COMERCIAL","G_Finan")))))</f>
        <v/>
      </c>
      <c r="L1173" s="40" t="n">
        <v>549.84</v>
      </c>
      <c r="M1173" s="37" t="n"/>
      <c r="N1173" s="51" t="n"/>
      <c r="O1173" s="51" t="n"/>
    </row>
    <row r="1174">
      <c r="A1174" s="10">
        <f>IFERROR(VLOOKUP(BD[[#This Row],[BK]],DICT[[EEFF]:[Ppto]],2,FALSE),"No Encontrado")</f>
        <v/>
      </c>
      <c r="B1174" s="54">
        <f>MID(BD[[#This Row],[SUC]],2,1)&amp;"-"&amp;BD[[#This Row],[CC]]&amp;"-"&amp;BD[[#This Row],[REGI_RES]]&amp;"-"&amp;MID(BD[[#This Row],[CTA]],1,9)</f>
        <v/>
      </c>
      <c r="C1174" t="inlineStr">
        <is>
          <t>627100000 - REGIMEN DE PRESTACIONES DE SALUD</t>
        </is>
      </c>
      <c r="D1174" s="54">
        <f>TRIM(MID('BD6'!E1174,3,2))</f>
        <v/>
      </c>
      <c r="E1174" s="33" t="inlineStr">
        <is>
          <t xml:space="preserve">  01 - 11 - 4</t>
        </is>
      </c>
      <c r="F1174" s="34" t="n">
        <v>45919</v>
      </c>
      <c r="G1174" s="54">
        <f>IF(MID(BD[[#This Row],[Suc - Tipo - Nro]],8,2)="11",LEFT(BD[[#This Row],[REGIMEN]], 1) &amp; LEFT(RIGHT(BD[[#This Row],[REGIMEN]], LEN(BD[[#This Row],[REGIMEN]]) - FIND(" ", BD[[#This Row],[REGIMEN]])), 1),"")</f>
        <v/>
      </c>
      <c r="H1174" s="54">
        <f>IF(MID(BD[[#This Row],[Suc - Tipo - Nro]],8,2)="11",TRIM(RIGHT(SUBSTITUTE(BD[[#This Row],[Glosa / Proveedor]]," ",REPT(" ",LEN(BD[[#This Row],[Glosa / Proveedor]]))),LEN(BD[[#This Row],[Glosa / Proveedor]])*2)),"")</f>
        <v/>
      </c>
      <c r="I1174" s="33" t="inlineStr">
        <is>
          <t>Generacion de Planilla Normal OBRERO ESTABLE</t>
        </is>
      </c>
      <c r="J1174" s="35" t="n">
        <v>95</v>
      </c>
      <c r="K1174" s="36">
        <f>IF('BD6'!J1174=90,"AGUA",IF('BD6'!J1174=91,"ALCANTARILLADO",IF('BD6'!J1174=93,"ALCANTARILLADO",IF('BD6'!J1174=95,"ADMIN",IF('BD6'!J1174=96,"COMERCIAL","G_Finan")))))</f>
        <v/>
      </c>
      <c r="L1174" s="40" t="n">
        <v>141.41</v>
      </c>
      <c r="M1174" s="37" t="n"/>
      <c r="N1174" s="51" t="n"/>
      <c r="O1174" s="51" t="n"/>
    </row>
    <row r="1175">
      <c r="A1175">
        <f>IFERROR(VLOOKUP(BD[[#This Row],[BK]],DICT[[EEFF]:[Ppto]],2,FALSE),"No Encontrado")</f>
        <v/>
      </c>
      <c r="B1175">
        <f>MID(BD[[#This Row],[SUC]],2,1)&amp;"-"&amp;BD[[#This Row],[CC]]&amp;"-"&amp;BD[[#This Row],[REGI_RES]]&amp;"-"&amp;MID(BD[[#This Row],[CTA]],1,9)</f>
        <v/>
      </c>
      <c r="C1175" t="inlineStr">
        <is>
          <t>627100000 - REGIMEN DE PRESTACIONES DE SALUD</t>
        </is>
      </c>
      <c r="D1175">
        <f>TRIM(MID('BD6'!E1175,3,2))</f>
        <v/>
      </c>
      <c r="E1175" s="33" t="inlineStr">
        <is>
          <t xml:space="preserve">  01 - 11 - 4</t>
        </is>
      </c>
      <c r="F1175" s="32" t="n">
        <v>45919</v>
      </c>
      <c r="G1175">
        <f>IF(MID(BD[[#This Row],[Suc - Tipo - Nro]],8,2)="11",LEFT(BD[[#This Row],[REGIMEN]], 1) &amp; LEFT(RIGHT(BD[[#This Row],[REGIMEN]], LEN(BD[[#This Row],[REGIMEN]]) - FIND(" ", BD[[#This Row],[REGIMEN]])), 1),"")</f>
        <v/>
      </c>
      <c r="H1175">
        <f>IF(MID(BD[[#This Row],[Suc - Tipo - Nro]],8,2)="11",TRIM(RIGHT(SUBSTITUTE(BD[[#This Row],[Glosa / Proveedor]]," ",REPT(" ",LEN(BD[[#This Row],[Glosa / Proveedor]]))),LEN(BD[[#This Row],[Glosa / Proveedor]])*2)),"")</f>
        <v/>
      </c>
      <c r="I1175" s="31" t="inlineStr">
        <is>
          <t>Generacion de Planilla Normal OBRERO ESTABLE</t>
        </is>
      </c>
      <c r="J1175" s="38" t="n">
        <v>90</v>
      </c>
      <c r="K1175" s="22">
        <f>IF('BD6'!J1175=90,"AGUA",IF('BD6'!J1175=91,"ALCANTARILLADO",IF('BD6'!J1175=93,"ALCANTARILLADO",IF('BD6'!J1175=95,"ADMIN",IF('BD6'!J1175=96,"COMERCIAL","G_Finan")))))</f>
        <v/>
      </c>
      <c r="L1175" s="49" t="n">
        <v>196.99</v>
      </c>
      <c r="M1175" s="37" t="n"/>
      <c r="N1175" s="51" t="n"/>
      <c r="O1175" s="51" t="n"/>
    </row>
    <row r="1176">
      <c r="A1176" s="10">
        <f>IFERROR(VLOOKUP(BD[[#This Row],[BK]],DICT[[EEFF]:[Ppto]],2,FALSE),"No Encontrado")</f>
        <v/>
      </c>
      <c r="B1176" s="54">
        <f>MID(BD[[#This Row],[SUC]],2,1)&amp;"-"&amp;BD[[#This Row],[CC]]&amp;"-"&amp;BD[[#This Row],[REGI_RES]]&amp;"-"&amp;MID(BD[[#This Row],[CTA]],1,9)</f>
        <v/>
      </c>
      <c r="C1176" t="inlineStr">
        <is>
          <t>627100000 - REGIMEN DE PRESTACIONES DE SALUD</t>
        </is>
      </c>
      <c r="D1176" s="54">
        <f>TRIM(MID('BD6'!E1176,3,2))</f>
        <v/>
      </c>
      <c r="E1176" s="33" t="inlineStr">
        <is>
          <t xml:space="preserve">  01 - 11 - 4</t>
        </is>
      </c>
      <c r="F1176" s="34" t="n">
        <v>45919</v>
      </c>
      <c r="G1176" s="54">
        <f>IF(MID(BD[[#This Row],[Suc - Tipo - Nro]],8,2)="11",LEFT(BD[[#This Row],[REGIMEN]], 1) &amp; LEFT(RIGHT(BD[[#This Row],[REGIMEN]], LEN(BD[[#This Row],[REGIMEN]]) - FIND(" ", BD[[#This Row],[REGIMEN]])), 1),"")</f>
        <v/>
      </c>
      <c r="H1176" s="54">
        <f>IF(MID(BD[[#This Row],[Suc - Tipo - Nro]],8,2)="11",TRIM(RIGHT(SUBSTITUTE(BD[[#This Row],[Glosa / Proveedor]]," ",REPT(" ",LEN(BD[[#This Row],[Glosa / Proveedor]]))),LEN(BD[[#This Row],[Glosa / Proveedor]])*2)),"")</f>
        <v/>
      </c>
      <c r="I1176" s="33" t="inlineStr">
        <is>
          <t>Generacion de Planilla Normal OBRERO ESTABLE</t>
        </is>
      </c>
      <c r="J1176" s="35" t="n">
        <v>90</v>
      </c>
      <c r="K1176" s="36">
        <f>IF('BD6'!J1176=90,"AGUA",IF('BD6'!J1176=91,"ALCANTARILLADO",IF('BD6'!J1176=93,"ALCANTARILLADO",IF('BD6'!J1176=95,"ADMIN",IF('BD6'!J1176=96,"COMERCIAL","G_Finan")))))</f>
        <v/>
      </c>
      <c r="L1176" s="40" t="n">
        <v>797.85</v>
      </c>
      <c r="M1176" s="37" t="n"/>
      <c r="N1176" s="51" t="n"/>
      <c r="O1176" s="51" t="n"/>
    </row>
    <row r="1177">
      <c r="A1177" s="10">
        <f>IFERROR(VLOOKUP(BD[[#This Row],[BK]],DICT[[EEFF]:[Ppto]],2,FALSE),"No Encontrado")</f>
        <v/>
      </c>
      <c r="B1177" s="54">
        <f>MID(BD[[#This Row],[SUC]],2,1)&amp;"-"&amp;BD[[#This Row],[CC]]&amp;"-"&amp;BD[[#This Row],[REGI_RES]]&amp;"-"&amp;MID(BD[[#This Row],[CTA]],1,9)</f>
        <v/>
      </c>
      <c r="C1177" t="inlineStr">
        <is>
          <t>627100000 - REGIMEN DE PRESTACIONES DE SALUD</t>
        </is>
      </c>
      <c r="D1177" s="54">
        <f>TRIM(MID('BD6'!E1177,3,2))</f>
        <v/>
      </c>
      <c r="E1177" s="33" t="inlineStr">
        <is>
          <t xml:space="preserve">  01 - 11 - 5</t>
        </is>
      </c>
      <c r="F1177" s="34" t="n">
        <v>45919</v>
      </c>
      <c r="G1177" s="54">
        <f>IF(MID(BD[[#This Row],[Suc - Tipo - Nro]],8,2)="11",LEFT(BD[[#This Row],[REGIMEN]], 1) &amp; LEFT(RIGHT(BD[[#This Row],[REGIMEN]], LEN(BD[[#This Row],[REGIMEN]]) - FIND(" ", BD[[#This Row],[REGIMEN]])), 1),"")</f>
        <v/>
      </c>
      <c r="H1177" s="54">
        <f>IF(MID(BD[[#This Row],[Suc - Tipo - Nro]],8,2)="11",TRIM(RIGHT(SUBSTITUTE(BD[[#This Row],[Glosa / Proveedor]]," ",REPT(" ",LEN(BD[[#This Row],[Glosa / Proveedor]]))),LEN(BD[[#This Row],[Glosa / Proveedor]])*2)),"")</f>
        <v/>
      </c>
      <c r="I1177" s="33" t="inlineStr">
        <is>
          <t>Generacion de Planilla Vacaciones EMPLEADO CONTRATADO</t>
        </is>
      </c>
      <c r="J1177" s="35" t="n">
        <v>95</v>
      </c>
      <c r="K1177" s="36">
        <f>IF('BD6'!J1177=90,"AGUA",IF('BD6'!J1177=91,"ALCANTARILLADO",IF('BD6'!J1177=93,"ALCANTARILLADO",IF('BD6'!J1177=95,"ADMIN",IF('BD6'!J1177=96,"COMERCIAL","G_Finan")))))</f>
        <v/>
      </c>
      <c r="L1177" s="40" t="n">
        <v>271.35</v>
      </c>
      <c r="M1177" s="40" t="n"/>
      <c r="N1177" s="51" t="n"/>
      <c r="O1177" s="51" t="n"/>
    </row>
    <row r="1178">
      <c r="A1178" s="42">
        <f>IFERROR(VLOOKUP(BD[[#This Row],[BK]],DICT[[EEFF]:[Ppto]],2,FALSE),"No Encontrado")</f>
        <v/>
      </c>
      <c r="B1178">
        <f>MID(BD[[#This Row],[SUC]],2,1)&amp;"-"&amp;BD[[#This Row],[CC]]&amp;"-"&amp;BD[[#This Row],[REGI_RES]]&amp;"-"&amp;MID(BD[[#This Row],[CTA]],1,9)</f>
        <v/>
      </c>
      <c r="C1178" t="inlineStr">
        <is>
          <t>627100000 - REGIMEN DE PRESTACIONES DE SALUD</t>
        </is>
      </c>
      <c r="D1178">
        <f>TRIM(MID('BD6'!E1178,3,2))</f>
        <v/>
      </c>
      <c r="E1178" s="33" t="inlineStr">
        <is>
          <t xml:space="preserve">  01 - 11 - 5</t>
        </is>
      </c>
      <c r="F1178" s="32" t="n">
        <v>45919</v>
      </c>
      <c r="G1178">
        <f>IF(MID(BD[[#This Row],[Suc - Tipo - Nro]],8,2)="11",LEFT(BD[[#This Row],[REGIMEN]], 1) &amp; LEFT(RIGHT(BD[[#This Row],[REGIMEN]], LEN(BD[[#This Row],[REGIMEN]]) - FIND(" ", BD[[#This Row],[REGIMEN]])), 1),"")</f>
        <v/>
      </c>
      <c r="H1178">
        <f>IF(MID(BD[[#This Row],[Suc - Tipo - Nro]],8,2)="11",TRIM(RIGHT(SUBSTITUTE(BD[[#This Row],[Glosa / Proveedor]]," ",REPT(" ",LEN(BD[[#This Row],[Glosa / Proveedor]]))),LEN(BD[[#This Row],[Glosa / Proveedor]])*2)),"")</f>
        <v/>
      </c>
      <c r="I1178" s="31" t="inlineStr">
        <is>
          <t>Generacion de Planilla Vacaciones EMPLEADO CONTRATADO</t>
        </is>
      </c>
      <c r="J1178" s="38" t="n">
        <v>96</v>
      </c>
      <c r="K1178" s="22">
        <f>IF('BD6'!J1178=90,"AGUA",IF('BD6'!J1178=91,"ALCANTARILLADO",IF('BD6'!J1178=93,"ALCANTARILLADO",IF('BD6'!J1178=95,"ADMIN",IF('BD6'!J1178=96,"COMERCIAL","G_Finan")))))</f>
        <v/>
      </c>
      <c r="L1178" s="49" t="n">
        <v>92.25</v>
      </c>
      <c r="M1178" s="37" t="n"/>
      <c r="N1178" s="51" t="n"/>
      <c r="O1178" s="51" t="n"/>
    </row>
    <row r="1179">
      <c r="A1179" s="42">
        <f>IFERROR(VLOOKUP(BD[[#This Row],[BK]],DICT[[EEFF]:[Ppto]],2,FALSE),"No Encontrado")</f>
        <v/>
      </c>
      <c r="B1179">
        <f>MID(BD[[#This Row],[SUC]],2,1)&amp;"-"&amp;BD[[#This Row],[CC]]&amp;"-"&amp;BD[[#This Row],[REGI_RES]]&amp;"-"&amp;MID(BD[[#This Row],[CTA]],1,9)</f>
        <v/>
      </c>
      <c r="C1179" t="inlineStr">
        <is>
          <t>627100000 - REGIMEN DE PRESTACIONES DE SALUD</t>
        </is>
      </c>
      <c r="D1179">
        <f>TRIM(MID('BD6'!E1179,3,2))</f>
        <v/>
      </c>
      <c r="E1179" s="33" t="inlineStr">
        <is>
          <t xml:space="preserve">  01 - 11 - 5</t>
        </is>
      </c>
      <c r="F1179" s="32" t="n">
        <v>45919</v>
      </c>
      <c r="G1179">
        <f>IF(MID(BD[[#This Row],[Suc - Tipo - Nro]],8,2)="11",LEFT(BD[[#This Row],[REGIMEN]], 1) &amp; LEFT(RIGHT(BD[[#This Row],[REGIMEN]], LEN(BD[[#This Row],[REGIMEN]]) - FIND(" ", BD[[#This Row],[REGIMEN]])), 1),"")</f>
        <v/>
      </c>
      <c r="H1179">
        <f>IF(MID(BD[[#This Row],[Suc - Tipo - Nro]],8,2)="11",TRIM(RIGHT(SUBSTITUTE(BD[[#This Row],[Glosa / Proveedor]]," ",REPT(" ",LEN(BD[[#This Row],[Glosa / Proveedor]]))),LEN(BD[[#This Row],[Glosa / Proveedor]])*2)),"")</f>
        <v/>
      </c>
      <c r="I1179" s="31" t="inlineStr">
        <is>
          <t>Generacion de Planilla Vacaciones EMPLEADO CONTRATADO</t>
        </is>
      </c>
      <c r="J1179" s="38" t="n">
        <v>95</v>
      </c>
      <c r="K1179" s="22">
        <f>IF('BD6'!J1179=90,"AGUA",IF('BD6'!J1179=91,"ALCANTARILLADO",IF('BD6'!J1179=93,"ALCANTARILLADO",IF('BD6'!J1179=95,"ADMIN",IF('BD6'!J1179=96,"COMERCIAL","G_Finan")))))</f>
        <v/>
      </c>
      <c r="L1179" s="49" t="n">
        <v>170.82</v>
      </c>
      <c r="M1179" s="37" t="n"/>
      <c r="N1179" s="51" t="n"/>
      <c r="O1179" s="51" t="n"/>
    </row>
    <row r="1180">
      <c r="A1180" s="42">
        <f>IFERROR(VLOOKUP(BD[[#This Row],[BK]],DICT[[EEFF]:[Ppto]],2,FALSE),"No Encontrado")</f>
        <v/>
      </c>
      <c r="B1180">
        <f>MID(BD[[#This Row],[SUC]],2,1)&amp;"-"&amp;BD[[#This Row],[CC]]&amp;"-"&amp;BD[[#This Row],[REGI_RES]]&amp;"-"&amp;MID(BD[[#This Row],[CTA]],1,9)</f>
        <v/>
      </c>
      <c r="C1180" t="inlineStr">
        <is>
          <t>627100000 - REGIMEN DE PRESTACIONES DE SALUD</t>
        </is>
      </c>
      <c r="D1180">
        <f>TRIM(MID('BD6'!E1180,3,2))</f>
        <v/>
      </c>
      <c r="E1180" s="33" t="inlineStr">
        <is>
          <t xml:space="preserve">  01 - 11 - 6</t>
        </is>
      </c>
      <c r="F1180" s="32" t="n">
        <v>45919</v>
      </c>
      <c r="G1180">
        <f>IF(MID(BD[[#This Row],[Suc - Tipo - Nro]],8,2)="11",LEFT(BD[[#This Row],[REGIMEN]], 1) &amp; LEFT(RIGHT(BD[[#This Row],[REGIMEN]], LEN(BD[[#This Row],[REGIMEN]]) - FIND(" ", BD[[#This Row],[REGIMEN]])), 1),"")</f>
        <v/>
      </c>
      <c r="H1180">
        <f>IF(MID(BD[[#This Row],[Suc - Tipo - Nro]],8,2)="11",TRIM(RIGHT(SUBSTITUTE(BD[[#This Row],[Glosa / Proveedor]]," ",REPT(" ",LEN(BD[[#This Row],[Glosa / Proveedor]]))),LEN(BD[[#This Row],[Glosa / Proveedor]])*2)),"")</f>
        <v/>
      </c>
      <c r="I1180" s="31" t="inlineStr">
        <is>
          <t>Generacion de Planilla Vacaciones EMPLEADO ESTABLE</t>
        </is>
      </c>
      <c r="J1180" s="38" t="n">
        <v>95</v>
      </c>
      <c r="K1180" s="22">
        <f>IF('BD6'!J1180=90,"AGUA",IF('BD6'!J1180=91,"ALCANTARILLADO",IF('BD6'!J1180=93,"ALCANTARILLADO",IF('BD6'!J1180=95,"ADMIN",IF('BD6'!J1180=96,"COMERCIAL","G_Finan")))))</f>
        <v/>
      </c>
      <c r="L1180" s="49" t="n">
        <v>216.34</v>
      </c>
      <c r="M1180" s="37" t="n"/>
      <c r="N1180" s="51" t="n"/>
      <c r="O1180" s="51" t="n"/>
    </row>
    <row r="1181">
      <c r="A1181">
        <f>IFERROR(VLOOKUP(BD[[#This Row],[BK]],DICT[[EEFF]:[Ppto]],2,FALSE),"No Encontrado")</f>
        <v/>
      </c>
      <c r="B1181">
        <f>MID(BD[[#This Row],[SUC]],2,1)&amp;"-"&amp;BD[[#This Row],[CC]]&amp;"-"&amp;BD[[#This Row],[REGI_RES]]&amp;"-"&amp;MID(BD[[#This Row],[CTA]],1,9)</f>
        <v/>
      </c>
      <c r="C1181" t="inlineStr">
        <is>
          <t>627100000 - REGIMEN DE PRESTACIONES DE SALUD</t>
        </is>
      </c>
      <c r="D1181">
        <f>TRIM(MID('BD6'!E1181,3,2))</f>
        <v/>
      </c>
      <c r="E1181" s="33" t="inlineStr">
        <is>
          <t xml:space="preserve">  01 - 11 - 7</t>
        </is>
      </c>
      <c r="F1181" s="32" t="n">
        <v>45919</v>
      </c>
      <c r="G1181">
        <f>IF(MID(BD[[#This Row],[Suc - Tipo - Nro]],8,2)="11",LEFT(BD[[#This Row],[REGIMEN]], 1) &amp; LEFT(RIGHT(BD[[#This Row],[REGIMEN]], LEN(BD[[#This Row],[REGIMEN]]) - FIND(" ", BD[[#This Row],[REGIMEN]])), 1),"")</f>
        <v/>
      </c>
      <c r="H1181">
        <f>IF(MID(BD[[#This Row],[Suc - Tipo - Nro]],8,2)="11",TRIM(RIGHT(SUBSTITUTE(BD[[#This Row],[Glosa / Proveedor]]," ",REPT(" ",LEN(BD[[#This Row],[Glosa / Proveedor]]))),LEN(BD[[#This Row],[Glosa / Proveedor]])*2)),"")</f>
        <v/>
      </c>
      <c r="I1181" s="31" t="inlineStr">
        <is>
          <t>Generacion de Planilla Vacaciones OBRERO CONTRATADO</t>
        </is>
      </c>
      <c r="J1181" s="38" t="n">
        <v>90</v>
      </c>
      <c r="K1181" s="22">
        <f>IF('BD6'!J1181=90,"AGUA",IF('BD6'!J1181=91,"ALCANTARILLADO",IF('BD6'!J1181=93,"ALCANTARILLADO",IF('BD6'!J1181=95,"ADMIN",IF('BD6'!J1181=96,"COMERCIAL","G_Finan")))))</f>
        <v/>
      </c>
      <c r="L1181" s="49" t="n">
        <v>137.79</v>
      </c>
      <c r="M1181" s="37" t="n"/>
      <c r="N1181" s="51" t="n"/>
      <c r="O1181" s="51" t="n"/>
    </row>
    <row r="1182">
      <c r="A1182">
        <f>IFERROR(VLOOKUP(BD[[#This Row],[BK]],DICT[[EEFF]:[Ppto]],2,FALSE),"No Encontrado")</f>
        <v/>
      </c>
      <c r="B1182">
        <f>MID(BD[[#This Row],[SUC]],2,1)&amp;"-"&amp;BD[[#This Row],[CC]]&amp;"-"&amp;BD[[#This Row],[REGI_RES]]&amp;"-"&amp;MID(BD[[#This Row],[CTA]],1,9)</f>
        <v/>
      </c>
      <c r="C1182" t="inlineStr">
        <is>
          <t>627100000 - REGIMEN DE PRESTACIONES DE SALUD</t>
        </is>
      </c>
      <c r="D1182">
        <f>TRIM(MID('BD6'!E1182,3,2))</f>
        <v/>
      </c>
      <c r="E1182" s="33" t="inlineStr">
        <is>
          <t xml:space="preserve">  01 - 11 - 7</t>
        </is>
      </c>
      <c r="F1182" s="32" t="n">
        <v>45919</v>
      </c>
      <c r="G1182">
        <f>IF(MID(BD[[#This Row],[Suc - Tipo - Nro]],8,2)="11",LEFT(BD[[#This Row],[REGIMEN]], 1) &amp; LEFT(RIGHT(BD[[#This Row],[REGIMEN]], LEN(BD[[#This Row],[REGIMEN]]) - FIND(" ", BD[[#This Row],[REGIMEN]])), 1),"")</f>
        <v/>
      </c>
      <c r="H1182">
        <f>IF(MID(BD[[#This Row],[Suc - Tipo - Nro]],8,2)="11",TRIM(RIGHT(SUBSTITUTE(BD[[#This Row],[Glosa / Proveedor]]," ",REPT(" ",LEN(BD[[#This Row],[Glosa / Proveedor]]))),LEN(BD[[#This Row],[Glosa / Proveedor]])*2)),"")</f>
        <v/>
      </c>
      <c r="I1182" s="31" t="inlineStr">
        <is>
          <t>Generacion de Planilla Vacaciones OBRERO CONTRATADO</t>
        </is>
      </c>
      <c r="J1182" s="38" t="n">
        <v>90</v>
      </c>
      <c r="K1182" s="22">
        <f>IF('BD6'!J1182=90,"AGUA",IF('BD6'!J1182=91,"ALCANTARILLADO",IF('BD6'!J1182=93,"ALCANTARILLADO",IF('BD6'!J1182=95,"ADMIN",IF('BD6'!J1182=96,"COMERCIAL","G_Finan")))))</f>
        <v/>
      </c>
      <c r="L1182" s="49" t="n">
        <v>92.25</v>
      </c>
      <c r="M1182" s="37" t="n"/>
      <c r="N1182" s="51" t="n"/>
      <c r="O1182" s="51" t="n"/>
    </row>
    <row r="1183">
      <c r="A1183">
        <f>IFERROR(VLOOKUP(BD[[#This Row],[BK]],DICT[[EEFF]:[Ppto]],2,FALSE),"No Encontrado")</f>
        <v/>
      </c>
      <c r="B1183">
        <f>MID(BD[[#This Row],[SUC]],2,1)&amp;"-"&amp;BD[[#This Row],[CC]]&amp;"-"&amp;BD[[#This Row],[REGI_RES]]&amp;"-"&amp;MID(BD[[#This Row],[CTA]],1,9)</f>
        <v/>
      </c>
      <c r="C1183" t="inlineStr">
        <is>
          <t>627100000 - REGIMEN DE PRESTACIONES DE SALUD</t>
        </is>
      </c>
      <c r="D1183">
        <f>TRIM(MID('BD6'!E1183,3,2))</f>
        <v/>
      </c>
      <c r="E1183" s="33" t="inlineStr">
        <is>
          <t xml:space="preserve">  01 - 11 - 8</t>
        </is>
      </c>
      <c r="F1183" s="32" t="n">
        <v>45919</v>
      </c>
      <c r="G1183">
        <f>IF(MID(BD[[#This Row],[Suc - Tipo - Nro]],8,2)="11",LEFT(BD[[#This Row],[REGIMEN]], 1) &amp; LEFT(RIGHT(BD[[#This Row],[REGIMEN]], LEN(BD[[#This Row],[REGIMEN]]) - FIND(" ", BD[[#This Row],[REGIMEN]])), 1),"")</f>
        <v/>
      </c>
      <c r="H1183">
        <f>IF(MID(BD[[#This Row],[Suc - Tipo - Nro]],8,2)="11",TRIM(RIGHT(SUBSTITUTE(BD[[#This Row],[Glosa / Proveedor]]," ",REPT(" ",LEN(BD[[#This Row],[Glosa / Proveedor]]))),LEN(BD[[#This Row],[Glosa / Proveedor]])*2)),"")</f>
        <v/>
      </c>
      <c r="I1183" s="31" t="inlineStr">
        <is>
          <t>Generacion de Planilla Vacaciones OBRERO ESTABLE</t>
        </is>
      </c>
      <c r="J1183" s="38" t="n">
        <v>90</v>
      </c>
      <c r="K1183" s="22">
        <f>IF('BD6'!J1183=90,"AGUA",IF('BD6'!J1183=91,"ALCANTARILLADO",IF('BD6'!J1183=93,"ALCANTARILLADO",IF('BD6'!J1183=95,"ADMIN",IF('BD6'!J1183=96,"COMERCIAL","G_Finan")))))</f>
        <v/>
      </c>
      <c r="L1183" s="49" t="n">
        <v>236.87</v>
      </c>
      <c r="M1183" s="37" t="n"/>
      <c r="N1183" s="51" t="n"/>
      <c r="O1183" s="51" t="n"/>
    </row>
    <row r="1184">
      <c r="A1184" s="42">
        <f>IFERROR(VLOOKUP(BD[[#This Row],[BK]],DICT[[EEFF]:[Ppto]],2,FALSE),"No Encontrado")</f>
        <v/>
      </c>
      <c r="B1184">
        <f>MID(BD[[#This Row],[SUC]],2,1)&amp;"-"&amp;BD[[#This Row],[CC]]&amp;"-"&amp;BD[[#This Row],[REGI_RES]]&amp;"-"&amp;MID(BD[[#This Row],[CTA]],1,9)</f>
        <v/>
      </c>
      <c r="C1184" t="inlineStr">
        <is>
          <t>627100000 - REGIMEN DE PRESTACIONES DE SALUD</t>
        </is>
      </c>
      <c r="D1184">
        <f>TRIM(MID('BD6'!E1184,3,2))</f>
        <v/>
      </c>
      <c r="E1184" s="33" t="inlineStr">
        <is>
          <t xml:space="preserve">  01 - 11 - 8</t>
        </is>
      </c>
      <c r="F1184" s="32" t="n">
        <v>45919</v>
      </c>
      <c r="G1184">
        <f>IF(MID(BD[[#This Row],[Suc - Tipo - Nro]],8,2)="11",LEFT(BD[[#This Row],[REGIMEN]], 1) &amp; LEFT(RIGHT(BD[[#This Row],[REGIMEN]], LEN(BD[[#This Row],[REGIMEN]]) - FIND(" ", BD[[#This Row],[REGIMEN]])), 1),"")</f>
        <v/>
      </c>
      <c r="H1184">
        <f>IF(MID(BD[[#This Row],[Suc - Tipo - Nro]],8,2)="11",TRIM(RIGHT(SUBSTITUTE(BD[[#This Row],[Glosa / Proveedor]]," ",REPT(" ",LEN(BD[[#This Row],[Glosa / Proveedor]]))),LEN(BD[[#This Row],[Glosa / Proveedor]])*2)),"")</f>
        <v/>
      </c>
      <c r="I1184" s="31" t="inlineStr">
        <is>
          <t>Generacion de Planilla Vacaciones OBRERO ESTABLE</t>
        </is>
      </c>
      <c r="J1184" s="38" t="n">
        <v>90</v>
      </c>
      <c r="K1184" s="22">
        <f>IF('BD6'!J1184=90,"AGUA",IF('BD6'!J1184=91,"ALCANTARILLADO",IF('BD6'!J1184=93,"ALCANTARILLADO",IF('BD6'!J1184=95,"ADMIN",IF('BD6'!J1184=96,"COMERCIAL","G_Finan")))))</f>
        <v/>
      </c>
      <c r="L1184" s="49" t="n">
        <v>180.61</v>
      </c>
      <c r="M1184" s="37" t="n"/>
      <c r="N1184" s="51" t="n"/>
      <c r="O1184" s="51" t="n"/>
    </row>
    <row r="1185">
      <c r="A1185" s="42">
        <f>IFERROR(VLOOKUP(BD[[#This Row],[BK]],DICT[[EEFF]:[Ppto]],2,FALSE),"No Encontrado")</f>
        <v/>
      </c>
      <c r="B1185">
        <f>MID(BD[[#This Row],[SUC]],2,1)&amp;"-"&amp;BD[[#This Row],[CC]]&amp;"-"&amp;BD[[#This Row],[REGI_RES]]&amp;"-"&amp;MID(BD[[#This Row],[CTA]],1,9)</f>
        <v/>
      </c>
      <c r="C1185" t="inlineStr">
        <is>
          <t>627100000 - REGIMEN DE PRESTACIONES DE SALUD</t>
        </is>
      </c>
      <c r="D1185">
        <f>TRIM(MID('BD6'!E1185,3,2))</f>
        <v/>
      </c>
      <c r="E1185" s="33" t="inlineStr">
        <is>
          <t xml:space="preserve">  01 - 11 - 8</t>
        </is>
      </c>
      <c r="F1185" s="32" t="n">
        <v>45919</v>
      </c>
      <c r="G1185">
        <f>IF(MID(BD[[#This Row],[Suc - Tipo - Nro]],8,2)="11",LEFT(BD[[#This Row],[REGIMEN]], 1) &amp; LEFT(RIGHT(BD[[#This Row],[REGIMEN]], LEN(BD[[#This Row],[REGIMEN]]) - FIND(" ", BD[[#This Row],[REGIMEN]])), 1),"")</f>
        <v/>
      </c>
      <c r="H1185">
        <f>IF(MID(BD[[#This Row],[Suc - Tipo - Nro]],8,2)="11",TRIM(RIGHT(SUBSTITUTE(BD[[#This Row],[Glosa / Proveedor]]," ",REPT(" ",LEN(BD[[#This Row],[Glosa / Proveedor]]))),LEN(BD[[#This Row],[Glosa / Proveedor]])*2)),"")</f>
        <v/>
      </c>
      <c r="I1185" s="31" t="inlineStr">
        <is>
          <t>Generacion de Planilla Vacaciones OBRERO ESTABLE</t>
        </is>
      </c>
      <c r="J1185" s="38" t="n">
        <v>96</v>
      </c>
      <c r="K1185" s="22">
        <f>IF('BD6'!J1185=90,"AGUA",IF('BD6'!J1185=91,"ALCANTARILLADO",IF('BD6'!J1185=93,"ALCANTARILLADO",IF('BD6'!J1185=95,"ADMIN",IF('BD6'!J1185=96,"COMERCIAL","G_Finan")))))</f>
        <v/>
      </c>
      <c r="L1185" s="49" t="n">
        <v>133.44</v>
      </c>
      <c r="M1185" s="37" t="n"/>
      <c r="N1185" s="51" t="n"/>
      <c r="O1185" s="51" t="n"/>
    </row>
    <row r="1186">
      <c r="A1186" s="42">
        <f>IFERROR(VLOOKUP(BD[[#This Row],[BK]],DICT[[EEFF]:[Ppto]],2,FALSE),"No Encontrado")</f>
        <v/>
      </c>
      <c r="B1186">
        <f>MID(BD[[#This Row],[SUC]],2,1)&amp;"-"&amp;BD[[#This Row],[CC]]&amp;"-"&amp;BD[[#This Row],[REGI_RES]]&amp;"-"&amp;MID(BD[[#This Row],[CTA]],1,9)</f>
        <v/>
      </c>
      <c r="C1186" t="inlineStr">
        <is>
          <t>627100000 - REGIMEN DE PRESTACIONES DE SALUD</t>
        </is>
      </c>
      <c r="D1186">
        <f>TRIM(MID('BD6'!E1186,3,2))</f>
        <v/>
      </c>
      <c r="E1186" s="33" t="inlineStr">
        <is>
          <t xml:space="preserve">  05 - 11 - 1</t>
        </is>
      </c>
      <c r="F1186" s="32" t="n">
        <v>45919</v>
      </c>
      <c r="G1186">
        <f>IF(MID(BD[[#This Row],[Suc - Tipo - Nro]],8,2)="11",LEFT(BD[[#This Row],[REGIMEN]], 1) &amp; LEFT(RIGHT(BD[[#This Row],[REGIMEN]], LEN(BD[[#This Row],[REGIMEN]]) - FIND(" ", BD[[#This Row],[REGIMEN]])), 1),"")</f>
        <v/>
      </c>
      <c r="H1186">
        <f>IF(MID(BD[[#This Row],[Suc - Tipo - Nro]],8,2)="11",TRIM(RIGHT(SUBSTITUTE(BD[[#This Row],[Glosa / Proveedor]]," ",REPT(" ",LEN(BD[[#This Row],[Glosa / Proveedor]]))),LEN(BD[[#This Row],[Glosa / Proveedor]])*2)),"")</f>
        <v/>
      </c>
      <c r="I1186" s="31" t="inlineStr">
        <is>
          <t>Generacion de Planilla Normal EMPLEADO ESTABLE</t>
        </is>
      </c>
      <c r="J1186" s="38" t="n">
        <v>95</v>
      </c>
      <c r="K1186" s="22">
        <f>IF('BD6'!J1186=90,"AGUA",IF('BD6'!J1186=91,"ALCANTARILLADO",IF('BD6'!J1186=93,"ALCANTARILLADO",IF('BD6'!J1186=95,"ADMIN",IF('BD6'!J1186=96,"COMERCIAL","G_Finan")))))</f>
        <v/>
      </c>
      <c r="L1186" s="49" t="n">
        <v>221</v>
      </c>
      <c r="M1186" s="37" t="n"/>
      <c r="N1186" s="51" t="n"/>
      <c r="O1186" s="51" t="n"/>
    </row>
    <row r="1187">
      <c r="A1187" s="42">
        <f>IFERROR(VLOOKUP(BD[[#This Row],[BK]],DICT[[EEFF]:[Ppto]],2,FALSE),"No Encontrado")</f>
        <v/>
      </c>
      <c r="B1187">
        <f>MID(BD[[#This Row],[SUC]],2,1)&amp;"-"&amp;BD[[#This Row],[CC]]&amp;"-"&amp;BD[[#This Row],[REGI_RES]]&amp;"-"&amp;MID(BD[[#This Row],[CTA]],1,9)</f>
        <v/>
      </c>
      <c r="C1187" t="inlineStr">
        <is>
          <t>627100000 - REGIMEN DE PRESTACIONES DE SALUD</t>
        </is>
      </c>
      <c r="D1187">
        <f>TRIM(MID('BD6'!E1187,3,2))</f>
        <v/>
      </c>
      <c r="E1187" s="33" t="inlineStr">
        <is>
          <t xml:space="preserve">  05 - 11 - 1</t>
        </is>
      </c>
      <c r="F1187" s="32" t="n">
        <v>45919</v>
      </c>
      <c r="G1187">
        <f>IF(MID(BD[[#This Row],[Suc - Tipo - Nro]],8,2)="11",LEFT(BD[[#This Row],[REGIMEN]], 1) &amp; LEFT(RIGHT(BD[[#This Row],[REGIMEN]], LEN(BD[[#This Row],[REGIMEN]]) - FIND(" ", BD[[#This Row],[REGIMEN]])), 1),"")</f>
        <v/>
      </c>
      <c r="H1187">
        <f>IF(MID(BD[[#This Row],[Suc - Tipo - Nro]],8,2)="11",TRIM(RIGHT(SUBSTITUTE(BD[[#This Row],[Glosa / Proveedor]]," ",REPT(" ",LEN(BD[[#This Row],[Glosa / Proveedor]]))),LEN(BD[[#This Row],[Glosa / Proveedor]])*2)),"")</f>
        <v/>
      </c>
      <c r="I1187" s="31" t="inlineStr">
        <is>
          <t>Generacion de Planilla Normal EMPLEADO ESTABLE</t>
        </is>
      </c>
      <c r="J1187" s="38" t="n">
        <v>96</v>
      </c>
      <c r="K1187" s="22">
        <f>IF('BD6'!J1187=90,"AGUA",IF('BD6'!J1187=91,"ALCANTARILLADO",IF('BD6'!J1187=93,"ALCANTARILLADO",IF('BD6'!J1187=95,"ADMIN",IF('BD6'!J1187=96,"COMERCIAL","G_Finan")))))</f>
        <v/>
      </c>
      <c r="L1187" s="49" t="n">
        <v>187.25</v>
      </c>
      <c r="M1187" s="37" t="n"/>
      <c r="N1187" s="51" t="n"/>
      <c r="O1187" s="51" t="n"/>
    </row>
    <row r="1188">
      <c r="A1188" s="39">
        <f>IFERROR(VLOOKUP(BD[[#This Row],[BK]],DICT[[EEFF]:[Ppto]],2,FALSE),"No Encontrado")</f>
        <v/>
      </c>
      <c r="B1188">
        <f>MID(BD[[#This Row],[SUC]],2,1)&amp;"-"&amp;BD[[#This Row],[CC]]&amp;"-"&amp;BD[[#This Row],[REGI_RES]]&amp;"-"&amp;MID(BD[[#This Row],[CTA]],1,9)</f>
        <v/>
      </c>
      <c r="C1188" t="inlineStr">
        <is>
          <t>627100000 - REGIMEN DE PRESTACIONES DE SALUD</t>
        </is>
      </c>
      <c r="D1188">
        <f>TRIM(MID('BD6'!E1188,3,2))</f>
        <v/>
      </c>
      <c r="E1188" s="33" t="inlineStr">
        <is>
          <t xml:space="preserve">  05 - 11 - 1</t>
        </is>
      </c>
      <c r="F1188" s="34" t="n">
        <v>45919</v>
      </c>
      <c r="G1188">
        <f>IF(MID(BD[[#This Row],[Suc - Tipo - Nro]],8,2)="11",LEFT(BD[[#This Row],[REGIMEN]], 1) &amp; LEFT(RIGHT(BD[[#This Row],[REGIMEN]], LEN(BD[[#This Row],[REGIMEN]]) - FIND(" ", BD[[#This Row],[REGIMEN]])), 1),"")</f>
        <v/>
      </c>
      <c r="H1188">
        <f>IF(MID(BD[[#This Row],[Suc - Tipo - Nro]],8,2)="11",TRIM(RIGHT(SUBSTITUTE(BD[[#This Row],[Glosa / Proveedor]]," ",REPT(" ",LEN(BD[[#This Row],[Glosa / Proveedor]]))),LEN(BD[[#This Row],[Glosa / Proveedor]])*2)),"")</f>
        <v/>
      </c>
      <c r="I1188" s="33" t="inlineStr">
        <is>
          <t>Generacion de Planilla Normal EMPLEADO ESTABLE</t>
        </is>
      </c>
      <c r="J1188" s="35" t="n">
        <v>90</v>
      </c>
      <c r="K1188" s="22">
        <f>IF('BD6'!J1188=90,"AGUA",IF('BD6'!J1188=91,"ALCANTARILLADO",IF('BD6'!J1188=93,"ALCANTARILLADO",IF('BD6'!J1188=95,"ADMIN",IF('BD6'!J1188=96,"COMERCIAL","G_Finan")))))</f>
        <v/>
      </c>
      <c r="L1188" s="49" t="n">
        <v>217.35</v>
      </c>
      <c r="M1188" s="37" t="n"/>
      <c r="N1188" s="51" t="n"/>
      <c r="O1188" s="51" t="n"/>
    </row>
    <row r="1189">
      <c r="A1189" s="10">
        <f>IFERROR(VLOOKUP(BD[[#This Row],[BK]],DICT[[EEFF]:[Ppto]],2,FALSE),"No Encontrado")</f>
        <v/>
      </c>
      <c r="B1189" s="54">
        <f>MID(BD[[#This Row],[SUC]],2,1)&amp;"-"&amp;BD[[#This Row],[CC]]&amp;"-"&amp;BD[[#This Row],[REGI_RES]]&amp;"-"&amp;MID(BD[[#This Row],[CTA]],1,9)</f>
        <v/>
      </c>
      <c r="C1189" t="inlineStr">
        <is>
          <t>627100000 - REGIMEN DE PRESTACIONES DE SALUD</t>
        </is>
      </c>
      <c r="D1189" s="54">
        <f>TRIM(MID('BD6'!E1189,3,2))</f>
        <v/>
      </c>
      <c r="E1189" s="33" t="inlineStr">
        <is>
          <t xml:space="preserve">  05 - 11 - 2</t>
        </is>
      </c>
      <c r="F1189" s="34" t="n">
        <v>45919</v>
      </c>
      <c r="G1189" s="54">
        <f>IF(MID(BD[[#This Row],[Suc - Tipo - Nro]],8,2)="11",LEFT(BD[[#This Row],[REGIMEN]], 1) &amp; LEFT(RIGHT(BD[[#This Row],[REGIMEN]], LEN(BD[[#This Row],[REGIMEN]]) - FIND(" ", BD[[#This Row],[REGIMEN]])), 1),"")</f>
        <v/>
      </c>
      <c r="H1189" s="54">
        <f>IF(MID(BD[[#This Row],[Suc - Tipo - Nro]],8,2)="11",TRIM(RIGHT(SUBSTITUTE(BD[[#This Row],[Glosa / Proveedor]]," ",REPT(" ",LEN(BD[[#This Row],[Glosa / Proveedor]]))),LEN(BD[[#This Row],[Glosa / Proveedor]])*2)),"")</f>
        <v/>
      </c>
      <c r="I1189" s="33" t="inlineStr">
        <is>
          <t>Generacion de Planilla Normal OBRERO CONTRATADO</t>
        </is>
      </c>
      <c r="J1189" s="35" t="n">
        <v>90</v>
      </c>
      <c r="K1189" s="36">
        <f>IF('BD6'!J1189=90,"AGUA",IF('BD6'!J1189=91,"ALCANTARILLADO",IF('BD6'!J1189=93,"ALCANTARILLADO",IF('BD6'!J1189=95,"ADMIN",IF('BD6'!J1189=96,"COMERCIAL","G_Finan")))))</f>
        <v/>
      </c>
      <c r="L1189" s="40" t="n">
        <v>613.74</v>
      </c>
      <c r="M1189" s="37" t="n"/>
      <c r="N1189" s="51" t="n"/>
      <c r="O1189" s="51" t="n"/>
    </row>
    <row r="1190">
      <c r="A1190" s="10">
        <f>IFERROR(VLOOKUP(BD[[#This Row],[BK]],DICT[[EEFF]:[Ppto]],2,FALSE),"No Encontrado")</f>
        <v/>
      </c>
      <c r="B1190" s="54">
        <f>MID(BD[[#This Row],[SUC]],2,1)&amp;"-"&amp;BD[[#This Row],[CC]]&amp;"-"&amp;BD[[#This Row],[REGI_RES]]&amp;"-"&amp;MID(BD[[#This Row],[CTA]],1,9)</f>
        <v/>
      </c>
      <c r="C1190" t="inlineStr">
        <is>
          <t>627100000 - REGIMEN DE PRESTACIONES DE SALUD</t>
        </is>
      </c>
      <c r="D1190" s="54">
        <f>TRIM(MID('BD6'!E1190,3,2))</f>
        <v/>
      </c>
      <c r="E1190" s="33" t="inlineStr">
        <is>
          <t xml:space="preserve">  05 - 11 - 2</t>
        </is>
      </c>
      <c r="F1190" s="34" t="n">
        <v>45919</v>
      </c>
      <c r="G1190" s="54">
        <f>IF(MID(BD[[#This Row],[Suc - Tipo - Nro]],8,2)="11",LEFT(BD[[#This Row],[REGIMEN]], 1) &amp; LEFT(RIGHT(BD[[#This Row],[REGIMEN]], LEN(BD[[#This Row],[REGIMEN]]) - FIND(" ", BD[[#This Row],[REGIMEN]])), 1),"")</f>
        <v/>
      </c>
      <c r="H1190" s="54">
        <f>IF(MID(BD[[#This Row],[Suc - Tipo - Nro]],8,2)="11",TRIM(RIGHT(SUBSTITUTE(BD[[#This Row],[Glosa / Proveedor]]," ",REPT(" ",LEN(BD[[#This Row],[Glosa / Proveedor]]))),LEN(BD[[#This Row],[Glosa / Proveedor]])*2)),"")</f>
        <v/>
      </c>
      <c r="I1190" s="33" t="inlineStr">
        <is>
          <t>Generacion de Planilla Normal OBRERO CONTRATADO</t>
        </is>
      </c>
      <c r="J1190" s="35" t="n">
        <v>90</v>
      </c>
      <c r="K1190" s="36">
        <f>IF('BD6'!J1190=90,"AGUA",IF('BD6'!J1190=91,"ALCANTARILLADO",IF('BD6'!J1190=93,"ALCANTARILLADO",IF('BD6'!J1190=95,"ADMIN",IF('BD6'!J1190=96,"COMERCIAL","G_Finan")))))</f>
        <v/>
      </c>
      <c r="L1190" s="40" t="n">
        <v>111.41</v>
      </c>
      <c r="M1190" s="37" t="n"/>
      <c r="N1190" s="51" t="n"/>
      <c r="O1190" s="51" t="n"/>
    </row>
    <row r="1191">
      <c r="A1191" s="39">
        <f>IFERROR(VLOOKUP(BD[[#This Row],[BK]],DICT[[EEFF]:[Ppto]],2,FALSE),"No Encontrado")</f>
        <v/>
      </c>
      <c r="B1191">
        <f>MID(BD[[#This Row],[SUC]],2,1)&amp;"-"&amp;BD[[#This Row],[CC]]&amp;"-"&amp;BD[[#This Row],[REGI_RES]]&amp;"-"&amp;MID(BD[[#This Row],[CTA]],1,9)</f>
        <v/>
      </c>
      <c r="C1191" t="inlineStr">
        <is>
          <t>627100000 - REGIMEN DE PRESTACIONES DE SALUD</t>
        </is>
      </c>
      <c r="D1191">
        <f>TRIM(MID('BD6'!E1191,3,2))</f>
        <v/>
      </c>
      <c r="E1191" s="33" t="inlineStr">
        <is>
          <t xml:space="preserve">  05 - 11 - 2</t>
        </is>
      </c>
      <c r="F1191" s="34" t="n">
        <v>45919</v>
      </c>
      <c r="G1191">
        <f>IF(MID(BD[[#This Row],[Suc - Tipo - Nro]],8,2)="11",LEFT(BD[[#This Row],[REGIMEN]], 1) &amp; LEFT(RIGHT(BD[[#This Row],[REGIMEN]], LEN(BD[[#This Row],[REGIMEN]]) - FIND(" ", BD[[#This Row],[REGIMEN]])), 1),"")</f>
        <v/>
      </c>
      <c r="H1191">
        <f>IF(MID(BD[[#This Row],[Suc - Tipo - Nro]],8,2)="11",TRIM(RIGHT(SUBSTITUTE(BD[[#This Row],[Glosa / Proveedor]]," ",REPT(" ",LEN(BD[[#This Row],[Glosa / Proveedor]]))),LEN(BD[[#This Row],[Glosa / Proveedor]])*2)),"")</f>
        <v/>
      </c>
      <c r="I1191" s="33" t="inlineStr">
        <is>
          <t>Generacion de Planilla Normal OBRERO CONTRATADO</t>
        </is>
      </c>
      <c r="J1191" s="35" t="n">
        <v>90</v>
      </c>
      <c r="K1191" s="22">
        <f>IF('BD6'!J1191=90,"AGUA",IF('BD6'!J1191=91,"ALCANTARILLADO",IF('BD6'!J1191=93,"ALCANTARILLADO",IF('BD6'!J1191=95,"ADMIN",IF('BD6'!J1191=96,"COMERCIAL","G_Finan")))))</f>
        <v/>
      </c>
      <c r="L1191" s="49" t="n">
        <v>194.22</v>
      </c>
      <c r="M1191" s="37" t="n"/>
      <c r="N1191" s="51" t="n"/>
      <c r="O1191" s="51" t="n"/>
    </row>
    <row r="1192">
      <c r="A1192" s="39">
        <f>IFERROR(VLOOKUP(BD[[#This Row],[BK]],DICT[[EEFF]:[Ppto]],2,FALSE),"No Encontrado")</f>
        <v/>
      </c>
      <c r="B1192">
        <f>MID(BD[[#This Row],[SUC]],2,1)&amp;"-"&amp;BD[[#This Row],[CC]]&amp;"-"&amp;BD[[#This Row],[REGI_RES]]&amp;"-"&amp;MID(BD[[#This Row],[CTA]],1,9)</f>
        <v/>
      </c>
      <c r="C1192" t="inlineStr">
        <is>
          <t>627100000 - REGIMEN DE PRESTACIONES DE SALUD</t>
        </is>
      </c>
      <c r="D1192">
        <f>TRIM(MID('BD6'!E1192,3,2))</f>
        <v/>
      </c>
      <c r="E1192" s="33" t="inlineStr">
        <is>
          <t xml:space="preserve">  05 - 11 - 3</t>
        </is>
      </c>
      <c r="F1192" s="34" t="n">
        <v>45919</v>
      </c>
      <c r="G1192">
        <f>IF(MID(BD[[#This Row],[Suc - Tipo - Nro]],8,2)="11",LEFT(BD[[#This Row],[REGIMEN]], 1) &amp; LEFT(RIGHT(BD[[#This Row],[REGIMEN]], LEN(BD[[#This Row],[REGIMEN]]) - FIND(" ", BD[[#This Row],[REGIMEN]])), 1),"")</f>
        <v/>
      </c>
      <c r="H1192">
        <f>IF(MID(BD[[#This Row],[Suc - Tipo - Nro]],8,2)="11",TRIM(RIGHT(SUBSTITUTE(BD[[#This Row],[Glosa / Proveedor]]," ",REPT(" ",LEN(BD[[#This Row],[Glosa / Proveedor]]))),LEN(BD[[#This Row],[Glosa / Proveedor]])*2)),"")</f>
        <v/>
      </c>
      <c r="I1192" s="33" t="inlineStr">
        <is>
          <t>Generacion de Planilla Normal OBRERO ESTABLE</t>
        </is>
      </c>
      <c r="J1192" s="35" t="n">
        <v>95</v>
      </c>
      <c r="K1192" s="22">
        <f>IF('BD6'!J1192=90,"AGUA",IF('BD6'!J1192=91,"ALCANTARILLADO",IF('BD6'!J1192=93,"ALCANTARILLADO",IF('BD6'!J1192=95,"ADMIN",IF('BD6'!J1192=96,"COMERCIAL","G_Finan")))))</f>
        <v/>
      </c>
      <c r="L1192" s="49" t="n">
        <v>156.89</v>
      </c>
      <c r="M1192" s="37" t="n"/>
      <c r="N1192" s="51" t="n"/>
      <c r="O1192" s="51" t="n"/>
    </row>
    <row r="1193">
      <c r="A1193" s="10">
        <f>IFERROR(VLOOKUP(BD[[#This Row],[BK]],DICT[[EEFF]:[Ppto]],2,FALSE),"No Encontrado")</f>
        <v/>
      </c>
      <c r="B1193" s="54">
        <f>MID(BD[[#This Row],[SUC]],2,1)&amp;"-"&amp;BD[[#This Row],[CC]]&amp;"-"&amp;BD[[#This Row],[REGI_RES]]&amp;"-"&amp;MID(BD[[#This Row],[CTA]],1,9)</f>
        <v/>
      </c>
      <c r="C1193" t="inlineStr">
        <is>
          <t>627100000 - REGIMEN DE PRESTACIONES DE SALUD</t>
        </is>
      </c>
      <c r="D1193" s="54">
        <f>TRIM(MID('BD6'!E1193,3,2))</f>
        <v/>
      </c>
      <c r="E1193" s="33" t="inlineStr">
        <is>
          <t xml:space="preserve">  05 - 11 - 3</t>
        </is>
      </c>
      <c r="F1193" s="34" t="n">
        <v>45919</v>
      </c>
      <c r="G1193" s="54">
        <f>IF(MID(BD[[#This Row],[Suc - Tipo - Nro]],8,2)="11",LEFT(BD[[#This Row],[REGIMEN]], 1) &amp; LEFT(RIGHT(BD[[#This Row],[REGIMEN]], LEN(BD[[#This Row],[REGIMEN]]) - FIND(" ", BD[[#This Row],[REGIMEN]])), 1),"")</f>
        <v/>
      </c>
      <c r="H1193" s="54">
        <f>IF(MID(BD[[#This Row],[Suc - Tipo - Nro]],8,2)="11",TRIM(RIGHT(SUBSTITUTE(BD[[#This Row],[Glosa / Proveedor]]," ",REPT(" ",LEN(BD[[#This Row],[Glosa / Proveedor]]))),LEN(BD[[#This Row],[Glosa / Proveedor]])*2)),"")</f>
        <v/>
      </c>
      <c r="I1193" s="33" t="inlineStr">
        <is>
          <t>Generacion de Planilla Normal OBRERO ESTABLE</t>
        </is>
      </c>
      <c r="J1193" s="35" t="n">
        <v>90</v>
      </c>
      <c r="K1193" s="36">
        <f>IF('BD6'!J1193=90,"AGUA",IF('BD6'!J1193=91,"ALCANTARILLADO",IF('BD6'!J1193=93,"ALCANTARILLADO",IF('BD6'!J1193=95,"ADMIN",IF('BD6'!J1193=96,"COMERCIAL","G_Finan")))))</f>
        <v/>
      </c>
      <c r="L1193" s="40" t="n">
        <v>445.34</v>
      </c>
      <c r="M1193" s="37" t="n"/>
      <c r="N1193" s="51" t="n"/>
      <c r="O1193" s="51" t="n"/>
    </row>
    <row r="1194">
      <c r="A1194" s="10">
        <f>IFERROR(VLOOKUP(BD[[#This Row],[BK]],DICT[[EEFF]:[Ppto]],2,FALSE),"No Encontrado")</f>
        <v/>
      </c>
      <c r="B1194" s="54">
        <f>MID(BD[[#This Row],[SUC]],2,1)&amp;"-"&amp;BD[[#This Row],[CC]]&amp;"-"&amp;BD[[#This Row],[REGI_RES]]&amp;"-"&amp;MID(BD[[#This Row],[CTA]],1,9)</f>
        <v/>
      </c>
      <c r="C1194" t="inlineStr">
        <is>
          <t>627100000 - REGIMEN DE PRESTACIONES DE SALUD</t>
        </is>
      </c>
      <c r="D1194" s="54">
        <f>TRIM(MID('BD6'!E1194,3,2))</f>
        <v/>
      </c>
      <c r="E1194" s="33" t="inlineStr">
        <is>
          <t xml:space="preserve">  05 - 11 - 4</t>
        </is>
      </c>
      <c r="F1194" s="34" t="n">
        <v>45919</v>
      </c>
      <c r="G1194" s="54">
        <f>IF(MID(BD[[#This Row],[Suc - Tipo - Nro]],8,2)="11",LEFT(BD[[#This Row],[REGIMEN]], 1) &amp; LEFT(RIGHT(BD[[#This Row],[REGIMEN]], LEN(BD[[#This Row],[REGIMEN]]) - FIND(" ", BD[[#This Row],[REGIMEN]])), 1),"")</f>
        <v/>
      </c>
      <c r="H1194" s="54">
        <f>IF(MID(BD[[#This Row],[Suc - Tipo - Nro]],8,2)="11",TRIM(RIGHT(SUBSTITUTE(BD[[#This Row],[Glosa / Proveedor]]," ",REPT(" ",LEN(BD[[#This Row],[Glosa / Proveedor]]))),LEN(BD[[#This Row],[Glosa / Proveedor]])*2)),"")</f>
        <v/>
      </c>
      <c r="I1194" s="33" t="inlineStr">
        <is>
          <t>Generacion de Planilla Vacaciones OBRERO CONTRATADO</t>
        </is>
      </c>
      <c r="J1194" s="35" t="n">
        <v>90</v>
      </c>
      <c r="K1194" s="36">
        <f>IF('BD6'!J1194=90,"AGUA",IF('BD6'!J1194=91,"ALCANTARILLADO",IF('BD6'!J1194=93,"ALCANTARILLADO",IF('BD6'!J1194=95,"ADMIN",IF('BD6'!J1194=96,"COMERCIAL","G_Finan")))))</f>
        <v/>
      </c>
      <c r="L1194" s="40" t="n">
        <v>118.77</v>
      </c>
      <c r="M1194" s="37" t="n"/>
      <c r="N1194" s="51" t="n"/>
      <c r="O1194" s="51" t="n"/>
    </row>
    <row r="1195">
      <c r="A1195" s="39">
        <f>IFERROR(VLOOKUP(BD[[#This Row],[BK]],DICT[[EEFF]:[Ppto]],2,FALSE),"No Encontrado")</f>
        <v/>
      </c>
      <c r="B1195">
        <f>MID(BD[[#This Row],[SUC]],2,1)&amp;"-"&amp;BD[[#This Row],[CC]]&amp;"-"&amp;BD[[#This Row],[REGI_RES]]&amp;"-"&amp;MID(BD[[#This Row],[CTA]],1,9)</f>
        <v/>
      </c>
      <c r="C1195" t="inlineStr">
        <is>
          <t>627100000 - REGIMEN DE PRESTACIONES DE SALUD</t>
        </is>
      </c>
      <c r="D1195">
        <f>TRIM(MID('BD6'!E1195,3,2))</f>
        <v/>
      </c>
      <c r="E1195" s="33" t="inlineStr">
        <is>
          <t xml:space="preserve">  06 - 11 - 1</t>
        </is>
      </c>
      <c r="F1195" s="34" t="n">
        <v>45919</v>
      </c>
      <c r="G1195">
        <f>IF(MID(BD[[#This Row],[Suc - Tipo - Nro]],8,2)="11",LEFT(BD[[#This Row],[REGIMEN]], 1) &amp; LEFT(RIGHT(BD[[#This Row],[REGIMEN]], LEN(BD[[#This Row],[REGIMEN]]) - FIND(" ", BD[[#This Row],[REGIMEN]])), 1),"")</f>
        <v/>
      </c>
      <c r="H1195">
        <f>IF(MID(BD[[#This Row],[Suc - Tipo - Nro]],8,2)="11",TRIM(RIGHT(SUBSTITUTE(BD[[#This Row],[Glosa / Proveedor]]," ",REPT(" ",LEN(BD[[#This Row],[Glosa / Proveedor]]))),LEN(BD[[#This Row],[Glosa / Proveedor]])*2)),"")</f>
        <v/>
      </c>
      <c r="I1195" s="33" t="inlineStr">
        <is>
          <t>Generacion de Planilla Normal EMPLEADO ESTABLE</t>
        </is>
      </c>
      <c r="J1195" s="35" t="n">
        <v>96</v>
      </c>
      <c r="K1195" s="22">
        <f>IF('BD6'!J1195=90,"AGUA",IF('BD6'!J1195=91,"ALCANTARILLADO",IF('BD6'!J1195=93,"ALCANTARILLADO",IF('BD6'!J1195=95,"ADMIN",IF('BD6'!J1195=96,"COMERCIAL","G_Finan")))))</f>
        <v/>
      </c>
      <c r="L1195" s="49" t="n">
        <v>188.24</v>
      </c>
      <c r="M1195" s="37" t="n"/>
      <c r="N1195" s="51" t="n"/>
      <c r="O1195" s="51" t="n"/>
    </row>
    <row r="1196">
      <c r="A1196" s="42">
        <f>IFERROR(VLOOKUP(BD[[#This Row],[BK]],DICT[[EEFF]:[Ppto]],2,FALSE),"No Encontrado")</f>
        <v/>
      </c>
      <c r="B1196">
        <f>MID(BD[[#This Row],[SUC]],2,1)&amp;"-"&amp;BD[[#This Row],[CC]]&amp;"-"&amp;BD[[#This Row],[REGI_RES]]&amp;"-"&amp;MID(BD[[#This Row],[CTA]],1,9)</f>
        <v/>
      </c>
      <c r="C1196" t="inlineStr">
        <is>
          <t>627100000 - REGIMEN DE PRESTACIONES DE SALUD</t>
        </is>
      </c>
      <c r="D1196">
        <f>TRIM(MID('BD6'!E1196,3,2))</f>
        <v/>
      </c>
      <c r="E1196" s="33" t="inlineStr">
        <is>
          <t xml:space="preserve">  06 - 11 - 1</t>
        </is>
      </c>
      <c r="F1196" s="32" t="n">
        <v>45919</v>
      </c>
      <c r="G1196">
        <f>IF(MID(BD[[#This Row],[Suc - Tipo - Nro]],8,2)="11",LEFT(BD[[#This Row],[REGIMEN]], 1) &amp; LEFT(RIGHT(BD[[#This Row],[REGIMEN]], LEN(BD[[#This Row],[REGIMEN]]) - FIND(" ", BD[[#This Row],[REGIMEN]])), 1),"")</f>
        <v/>
      </c>
      <c r="H1196">
        <f>IF(MID(BD[[#This Row],[Suc - Tipo - Nro]],8,2)="11",TRIM(RIGHT(SUBSTITUTE(BD[[#This Row],[Glosa / Proveedor]]," ",REPT(" ",LEN(BD[[#This Row],[Glosa / Proveedor]]))),LEN(BD[[#This Row],[Glosa / Proveedor]])*2)),"")</f>
        <v/>
      </c>
      <c r="I1196" s="31" t="inlineStr">
        <is>
          <t>Generacion de Planilla Normal EMPLEADO ESTABLE</t>
        </is>
      </c>
      <c r="J1196" s="38" t="n">
        <v>95</v>
      </c>
      <c r="K1196" s="22">
        <f>IF('BD6'!J1196=90,"AGUA",IF('BD6'!J1196=91,"ALCANTARILLADO",IF('BD6'!J1196=93,"ALCANTARILLADO",IF('BD6'!J1196=95,"ADMIN",IF('BD6'!J1196=96,"COMERCIAL","G_Finan")))))</f>
        <v/>
      </c>
      <c r="L1196" s="49" t="n">
        <v>210.02</v>
      </c>
      <c r="M1196" s="37" t="n"/>
      <c r="N1196" s="51" t="n"/>
      <c r="O1196" s="51" t="n"/>
    </row>
    <row r="1197">
      <c r="A1197">
        <f>IFERROR(VLOOKUP(BD[[#This Row],[BK]],DICT[[EEFF]:[Ppto]],2,FALSE),"No Encontrado")</f>
        <v/>
      </c>
      <c r="B1197">
        <f>MID(BD[[#This Row],[SUC]],2,1)&amp;"-"&amp;BD[[#This Row],[CC]]&amp;"-"&amp;BD[[#This Row],[REGI_RES]]&amp;"-"&amp;MID(BD[[#This Row],[CTA]],1,9)</f>
        <v/>
      </c>
      <c r="C1197" t="inlineStr">
        <is>
          <t>627100000 - REGIMEN DE PRESTACIONES DE SALUD</t>
        </is>
      </c>
      <c r="D1197">
        <f>TRIM(MID('BD6'!E1197,3,2))</f>
        <v/>
      </c>
      <c r="E1197" s="33" t="inlineStr">
        <is>
          <t xml:space="preserve">  06 - 11 - 1</t>
        </is>
      </c>
      <c r="F1197" s="32" t="n">
        <v>45919</v>
      </c>
      <c r="G1197">
        <f>IF(MID(BD[[#This Row],[Suc - Tipo - Nro]],8,2)="11",LEFT(BD[[#This Row],[REGIMEN]], 1) &amp; LEFT(RIGHT(BD[[#This Row],[REGIMEN]], LEN(BD[[#This Row],[REGIMEN]]) - FIND(" ", BD[[#This Row],[REGIMEN]])), 1),"")</f>
        <v/>
      </c>
      <c r="H1197">
        <f>IF(MID(BD[[#This Row],[Suc - Tipo - Nro]],8,2)="11",TRIM(RIGHT(SUBSTITUTE(BD[[#This Row],[Glosa / Proveedor]]," ",REPT(" ",LEN(BD[[#This Row],[Glosa / Proveedor]]))),LEN(BD[[#This Row],[Glosa / Proveedor]])*2)),"")</f>
        <v/>
      </c>
      <c r="I1197" s="31" t="inlineStr">
        <is>
          <t>Generacion de Planilla Normal EMPLEADO ESTABLE</t>
        </is>
      </c>
      <c r="J1197" s="38" t="n">
        <v>95</v>
      </c>
      <c r="K1197" s="22">
        <f>IF('BD6'!J1197=90,"AGUA",IF('BD6'!J1197=91,"ALCANTARILLADO",IF('BD6'!J1197=93,"ALCANTARILLADO",IF('BD6'!J1197=95,"ADMIN",IF('BD6'!J1197=96,"COMERCIAL","G_Finan")))))</f>
        <v/>
      </c>
      <c r="L1197" s="49" t="n">
        <v>132.22</v>
      </c>
      <c r="M1197" s="37" t="n"/>
      <c r="N1197" s="51" t="n"/>
      <c r="O1197" s="51" t="n"/>
    </row>
    <row r="1198">
      <c r="A1198" s="10">
        <f>IFERROR(VLOOKUP(BD[[#This Row],[BK]],DICT[[EEFF]:[Ppto]],2,FALSE),"No Encontrado")</f>
        <v/>
      </c>
      <c r="B1198" s="54">
        <f>MID(BD[[#This Row],[SUC]],2,1)&amp;"-"&amp;BD[[#This Row],[CC]]&amp;"-"&amp;BD[[#This Row],[REGI_RES]]&amp;"-"&amp;MID(BD[[#This Row],[CTA]],1,9)</f>
        <v/>
      </c>
      <c r="C1198" t="inlineStr">
        <is>
          <t>627100000 - REGIMEN DE PRESTACIONES DE SALUD</t>
        </is>
      </c>
      <c r="D1198" s="54">
        <f>TRIM(MID('BD6'!E1198,3,2))</f>
        <v/>
      </c>
      <c r="E1198" s="33" t="inlineStr">
        <is>
          <t xml:space="preserve">  06 - 11 - 2</t>
        </is>
      </c>
      <c r="F1198" s="34" t="n">
        <v>45919</v>
      </c>
      <c r="G1198" s="54">
        <f>IF(MID(BD[[#This Row],[Suc - Tipo - Nro]],8,2)="11",LEFT(BD[[#This Row],[REGIMEN]], 1) &amp; LEFT(RIGHT(BD[[#This Row],[REGIMEN]], LEN(BD[[#This Row],[REGIMEN]]) - FIND(" ", BD[[#This Row],[REGIMEN]])), 1),"")</f>
        <v/>
      </c>
      <c r="H1198" s="54">
        <f>IF(MID(BD[[#This Row],[Suc - Tipo - Nro]],8,2)="11",TRIM(RIGHT(SUBSTITUTE(BD[[#This Row],[Glosa / Proveedor]]," ",REPT(" ",LEN(BD[[#This Row],[Glosa / Proveedor]]))),LEN(BD[[#This Row],[Glosa / Proveedor]])*2)),"")</f>
        <v/>
      </c>
      <c r="I1198" s="33" t="inlineStr">
        <is>
          <t>Generacion de Planilla Normal OBRERO CONTRATADO</t>
        </is>
      </c>
      <c r="J1198" s="35" t="n">
        <v>90</v>
      </c>
      <c r="K1198" s="36">
        <f>IF('BD6'!J1198=90,"AGUA",IF('BD6'!J1198=91,"ALCANTARILLADO",IF('BD6'!J1198=93,"ALCANTARILLADO",IF('BD6'!J1198=95,"ADMIN",IF('BD6'!J1198=96,"COMERCIAL","G_Finan")))))</f>
        <v/>
      </c>
      <c r="L1198" s="40" t="n">
        <v>258.45</v>
      </c>
      <c r="M1198" s="37" t="n"/>
      <c r="N1198" s="51" t="n"/>
      <c r="O1198" s="51" t="n"/>
    </row>
    <row r="1199">
      <c r="A1199" s="39">
        <f>IFERROR(VLOOKUP(BD[[#This Row],[BK]],DICT[[EEFF]:[Ppto]],2,FALSE),"No Encontrado")</f>
        <v/>
      </c>
      <c r="B1199">
        <f>MID(BD[[#This Row],[SUC]],2,1)&amp;"-"&amp;BD[[#This Row],[CC]]&amp;"-"&amp;BD[[#This Row],[REGI_RES]]&amp;"-"&amp;MID(BD[[#This Row],[CTA]],1,9)</f>
        <v/>
      </c>
      <c r="C1199" t="inlineStr">
        <is>
          <t>627100000 - REGIMEN DE PRESTACIONES DE SALUD</t>
        </is>
      </c>
      <c r="D1199">
        <f>TRIM(MID('BD6'!E1199,3,2))</f>
        <v/>
      </c>
      <c r="E1199" s="33" t="inlineStr">
        <is>
          <t xml:space="preserve">  06 - 11 - 3</t>
        </is>
      </c>
      <c r="F1199" s="34" t="n">
        <v>45919</v>
      </c>
      <c r="G1199">
        <f>IF(MID(BD[[#This Row],[Suc - Tipo - Nro]],8,2)="11",LEFT(BD[[#This Row],[REGIMEN]], 1) &amp; LEFT(RIGHT(BD[[#This Row],[REGIMEN]], LEN(BD[[#This Row],[REGIMEN]]) - FIND(" ", BD[[#This Row],[REGIMEN]])), 1),"")</f>
        <v/>
      </c>
      <c r="H1199">
        <f>IF(MID(BD[[#This Row],[Suc - Tipo - Nro]],8,2)="11",TRIM(RIGHT(SUBSTITUTE(BD[[#This Row],[Glosa / Proveedor]]," ",REPT(" ",LEN(BD[[#This Row],[Glosa / Proveedor]]))),LEN(BD[[#This Row],[Glosa / Proveedor]])*2)),"")</f>
        <v/>
      </c>
      <c r="I1199" s="33" t="inlineStr">
        <is>
          <t>Generacion de Planilla Normal OBRERO ESTABLE</t>
        </is>
      </c>
      <c r="J1199" s="35" t="n">
        <v>93</v>
      </c>
      <c r="K1199" s="22">
        <f>IF('BD6'!J1199=90,"AGUA",IF('BD6'!J1199=91,"ALCANTARILLADO",IF('BD6'!J1199=93,"ALCANTARILLADO",IF('BD6'!J1199=95,"ADMIN",IF('BD6'!J1199=96,"COMERCIAL","G_Finan")))))</f>
        <v/>
      </c>
      <c r="L1199" s="49" t="n">
        <v>165.48</v>
      </c>
      <c r="M1199" s="37" t="n"/>
      <c r="N1199" s="51" t="n"/>
      <c r="O1199" s="51" t="n"/>
    </row>
    <row r="1200">
      <c r="A1200">
        <f>IFERROR(VLOOKUP(BD[[#This Row],[BK]],DICT[[EEFF]:[Ppto]],2,FALSE),"No Encontrado")</f>
        <v/>
      </c>
      <c r="B1200">
        <f>MID(BD[[#This Row],[SUC]],2,1)&amp;"-"&amp;BD[[#This Row],[CC]]&amp;"-"&amp;BD[[#This Row],[REGI_RES]]&amp;"-"&amp;MID(BD[[#This Row],[CTA]],1,9)</f>
        <v/>
      </c>
      <c r="C1200" t="inlineStr">
        <is>
          <t>627100000 - REGIMEN DE PRESTACIONES DE SALUD</t>
        </is>
      </c>
      <c r="D1200">
        <f>TRIM(MID('BD6'!E1200,3,2))</f>
        <v/>
      </c>
      <c r="E1200" s="33" t="inlineStr">
        <is>
          <t xml:space="preserve">  06 - 11 - 3</t>
        </is>
      </c>
      <c r="F1200" s="32" t="n">
        <v>45919</v>
      </c>
      <c r="G1200">
        <f>IF(MID(BD[[#This Row],[Suc - Tipo - Nro]],8,2)="11",LEFT(BD[[#This Row],[REGIMEN]], 1) &amp; LEFT(RIGHT(BD[[#This Row],[REGIMEN]], LEN(BD[[#This Row],[REGIMEN]]) - FIND(" ", BD[[#This Row],[REGIMEN]])), 1),"")</f>
        <v/>
      </c>
      <c r="H1200">
        <f>IF(MID(BD[[#This Row],[Suc - Tipo - Nro]],8,2)="11",TRIM(RIGHT(SUBSTITUTE(BD[[#This Row],[Glosa / Proveedor]]," ",REPT(" ",LEN(BD[[#This Row],[Glosa / Proveedor]]))),LEN(BD[[#This Row],[Glosa / Proveedor]])*2)),"")</f>
        <v/>
      </c>
      <c r="I1200" s="31" t="inlineStr">
        <is>
          <t>Generacion de Planilla Normal OBRERO ESTABLE</t>
        </is>
      </c>
      <c r="J1200" s="38" t="n">
        <v>90</v>
      </c>
      <c r="K1200" s="22">
        <f>IF('BD6'!J1200=90,"AGUA",IF('BD6'!J1200=91,"ALCANTARILLADO",IF('BD6'!J1200=93,"ALCANTARILLADO",IF('BD6'!J1200=95,"ADMIN",IF('BD6'!J1200=96,"COMERCIAL","G_Finan")))))</f>
        <v/>
      </c>
      <c r="L1200" s="49" t="n">
        <v>372.62</v>
      </c>
      <c r="M1200" s="37" t="n"/>
      <c r="N1200" s="51" t="n"/>
      <c r="O1200" s="51" t="n"/>
    </row>
    <row r="1201">
      <c r="A1201" s="42">
        <f>IFERROR(VLOOKUP(BD[[#This Row],[BK]],DICT[[EEFF]:[Ppto]],2,FALSE),"No Encontrado")</f>
        <v/>
      </c>
      <c r="B1201">
        <f>MID(BD[[#This Row],[SUC]],2,1)&amp;"-"&amp;BD[[#This Row],[CC]]&amp;"-"&amp;BD[[#This Row],[REGI_RES]]&amp;"-"&amp;MID(BD[[#This Row],[CTA]],1,9)</f>
        <v/>
      </c>
      <c r="C1201" t="inlineStr">
        <is>
          <t>627100000 - REGIMEN DE PRESTACIONES DE SALUD</t>
        </is>
      </c>
      <c r="D1201">
        <f>TRIM(MID('BD6'!E1201,3,2))</f>
        <v/>
      </c>
      <c r="E1201" s="33" t="inlineStr">
        <is>
          <t xml:space="preserve">  06 - 11 - 3</t>
        </is>
      </c>
      <c r="F1201" s="32" t="n">
        <v>45919</v>
      </c>
      <c r="G1201">
        <f>IF(MID(BD[[#This Row],[Suc - Tipo - Nro]],8,2)="11",LEFT(BD[[#This Row],[REGIMEN]], 1) &amp; LEFT(RIGHT(BD[[#This Row],[REGIMEN]], LEN(BD[[#This Row],[REGIMEN]]) - FIND(" ", BD[[#This Row],[REGIMEN]])), 1),"")</f>
        <v/>
      </c>
      <c r="H1201">
        <f>IF(MID(BD[[#This Row],[Suc - Tipo - Nro]],8,2)="11",TRIM(RIGHT(SUBSTITUTE(BD[[#This Row],[Glosa / Proveedor]]," ",REPT(" ",LEN(BD[[#This Row],[Glosa / Proveedor]]))),LEN(BD[[#This Row],[Glosa / Proveedor]])*2)),"")</f>
        <v/>
      </c>
      <c r="I1201" s="31" t="inlineStr">
        <is>
          <t>Generacion de Planilla Normal OBRERO ESTABLE</t>
        </is>
      </c>
      <c r="J1201" s="38" t="n">
        <v>90</v>
      </c>
      <c r="K1201" s="22">
        <f>IF('BD6'!J1201=90,"AGUA",IF('BD6'!J1201=91,"ALCANTARILLADO",IF('BD6'!J1201=93,"ALCANTARILLADO",IF('BD6'!J1201=95,"ADMIN",IF('BD6'!J1201=96,"COMERCIAL","G_Finan")))))</f>
        <v/>
      </c>
      <c r="L1201" s="49" t="n">
        <v>167.27</v>
      </c>
      <c r="M1201" s="37" t="n"/>
      <c r="N1201" s="51" t="n"/>
      <c r="O1201" s="51" t="n"/>
    </row>
    <row r="1202">
      <c r="A1202" s="42">
        <f>IFERROR(VLOOKUP(BD[[#This Row],[BK]],DICT[[EEFF]:[Ppto]],2,FALSE),"No Encontrado")</f>
        <v/>
      </c>
      <c r="B1202">
        <f>MID(BD[[#This Row],[SUC]],2,1)&amp;"-"&amp;BD[[#This Row],[CC]]&amp;"-"&amp;BD[[#This Row],[REGI_RES]]&amp;"-"&amp;MID(BD[[#This Row],[CTA]],1,9)</f>
        <v/>
      </c>
      <c r="C1202" t="inlineStr">
        <is>
          <t>627100000 - REGIMEN DE PRESTACIONES DE SALUD</t>
        </is>
      </c>
      <c r="D1202">
        <f>TRIM(MID('BD6'!E1202,3,2))</f>
        <v/>
      </c>
      <c r="E1202" s="33" t="inlineStr">
        <is>
          <t xml:space="preserve">  06 - 11 - 3</t>
        </is>
      </c>
      <c r="F1202" s="32" t="n">
        <v>45919</v>
      </c>
      <c r="G1202">
        <f>IF(MID(BD[[#This Row],[Suc - Tipo - Nro]],8,2)="11",LEFT(BD[[#This Row],[REGIMEN]], 1) &amp; LEFT(RIGHT(BD[[#This Row],[REGIMEN]], LEN(BD[[#This Row],[REGIMEN]]) - FIND(" ", BD[[#This Row],[REGIMEN]])), 1),"")</f>
        <v/>
      </c>
      <c r="H1202">
        <f>IF(MID(BD[[#This Row],[Suc - Tipo - Nro]],8,2)="11",TRIM(RIGHT(SUBSTITUTE(BD[[#This Row],[Glosa / Proveedor]]," ",REPT(" ",LEN(BD[[#This Row],[Glosa / Proveedor]]))),LEN(BD[[#This Row],[Glosa / Proveedor]])*2)),"")</f>
        <v/>
      </c>
      <c r="I1202" s="31" t="inlineStr">
        <is>
          <t>Generacion de Planilla Normal OBRERO ESTABLE</t>
        </is>
      </c>
      <c r="J1202" s="38" t="n">
        <v>91</v>
      </c>
      <c r="K1202" s="22">
        <f>IF('BD6'!J1202=90,"AGUA",IF('BD6'!J1202=91,"ALCANTARILLADO",IF('BD6'!J1202=93,"ALCANTARILLADO",IF('BD6'!J1202=95,"ADMIN",IF('BD6'!J1202=96,"COMERCIAL","G_Finan")))))</f>
        <v/>
      </c>
      <c r="L1202" s="49" t="n">
        <v>172.34</v>
      </c>
      <c r="M1202" s="37" t="n"/>
      <c r="N1202" s="51" t="n"/>
      <c r="O1202" s="51" t="n"/>
    </row>
    <row r="1203">
      <c r="A1203" s="42">
        <f>IFERROR(VLOOKUP(BD[[#This Row],[BK]],DICT[[EEFF]:[Ppto]],2,FALSE),"No Encontrado")</f>
        <v/>
      </c>
      <c r="B1203">
        <f>MID(BD[[#This Row],[SUC]],2,1)&amp;"-"&amp;BD[[#This Row],[CC]]&amp;"-"&amp;BD[[#This Row],[REGI_RES]]&amp;"-"&amp;MID(BD[[#This Row],[CTA]],1,9)</f>
        <v/>
      </c>
      <c r="C1203" t="inlineStr">
        <is>
          <t>627100000 - REGIMEN DE PRESTACIONES DE SALUD</t>
        </is>
      </c>
      <c r="D1203">
        <f>TRIM(MID('BD6'!E1203,3,2))</f>
        <v/>
      </c>
      <c r="E1203" s="33" t="inlineStr">
        <is>
          <t xml:space="preserve">  06 - 11 - 4</t>
        </is>
      </c>
      <c r="F1203" s="32" t="n">
        <v>45919</v>
      </c>
      <c r="G1203">
        <f>IF(MID(BD[[#This Row],[Suc - Tipo - Nro]],8,2)="11",LEFT(BD[[#This Row],[REGIMEN]], 1) &amp; LEFT(RIGHT(BD[[#This Row],[REGIMEN]], LEN(BD[[#This Row],[REGIMEN]]) - FIND(" ", BD[[#This Row],[REGIMEN]])), 1),"")</f>
        <v/>
      </c>
      <c r="H1203">
        <f>IF(MID(BD[[#This Row],[Suc - Tipo - Nro]],8,2)="11",TRIM(RIGHT(SUBSTITUTE(BD[[#This Row],[Glosa / Proveedor]]," ",REPT(" ",LEN(BD[[#This Row],[Glosa / Proveedor]]))),LEN(BD[[#This Row],[Glosa / Proveedor]])*2)),"")</f>
        <v/>
      </c>
      <c r="I1203" s="31" t="inlineStr">
        <is>
          <t>Generacion de Planilla Vacaciones OBRERO ESTABLE</t>
        </is>
      </c>
      <c r="J1203" s="38" t="n">
        <v>90</v>
      </c>
      <c r="K1203" s="22">
        <f>IF('BD6'!J1203=90,"AGUA",IF('BD6'!J1203=91,"ALCANTARILLADO",IF('BD6'!J1203=93,"ALCANTARILLADO",IF('BD6'!J1203=95,"ADMIN",IF('BD6'!J1203=96,"COMERCIAL","G_Finan")))))</f>
        <v/>
      </c>
      <c r="L1203" s="49" t="n">
        <v>128.31</v>
      </c>
      <c r="M1203" s="37" t="n"/>
      <c r="N1203" s="51" t="n"/>
      <c r="O1203" s="51" t="n"/>
    </row>
    <row r="1204">
      <c r="A1204" s="10">
        <f>IFERROR(VLOOKUP(BD[[#This Row],[BK]],DICT[[EEFF]:[Ppto]],2,FALSE),"No Encontrado")</f>
        <v/>
      </c>
      <c r="B1204" s="54">
        <f>MID(BD[[#This Row],[SUC]],2,1)&amp;"-"&amp;BD[[#This Row],[CC]]&amp;"-"&amp;BD[[#This Row],[REGI_RES]]&amp;"-"&amp;MID(BD[[#This Row],[CTA]],1,9)</f>
        <v/>
      </c>
      <c r="C1204" t="inlineStr">
        <is>
          <t>627100000 - REGIMEN DE PRESTACIONES DE SALUD</t>
        </is>
      </c>
      <c r="D1204" s="54">
        <f>TRIM(MID('BD6'!E1204,3,2))</f>
        <v/>
      </c>
      <c r="E1204" s="33" t="inlineStr">
        <is>
          <t xml:space="preserve">  08 - 11 - 1</t>
        </is>
      </c>
      <c r="F1204" s="34" t="n">
        <v>45919</v>
      </c>
      <c r="G1204" s="54">
        <f>IF(MID(BD[[#This Row],[Suc - Tipo - Nro]],8,2)="11",LEFT(BD[[#This Row],[REGIMEN]], 1) &amp; LEFT(RIGHT(BD[[#This Row],[REGIMEN]], LEN(BD[[#This Row],[REGIMEN]]) - FIND(" ", BD[[#This Row],[REGIMEN]])), 1),"")</f>
        <v/>
      </c>
      <c r="H1204" s="54">
        <f>IF(MID(BD[[#This Row],[Suc - Tipo - Nro]],8,2)="11",TRIM(RIGHT(SUBSTITUTE(BD[[#This Row],[Glosa / Proveedor]]," ",REPT(" ",LEN(BD[[#This Row],[Glosa / Proveedor]]))),LEN(BD[[#This Row],[Glosa / Proveedor]])*2)),"")</f>
        <v/>
      </c>
      <c r="I1204" s="33" t="inlineStr">
        <is>
          <t>Generacion de Planilla Normal EMPLEADO ESTABLE</t>
        </is>
      </c>
      <c r="J1204" s="35" t="n">
        <v>95</v>
      </c>
      <c r="K1204" s="36">
        <f>IF('BD6'!J1204=90,"AGUA",IF('BD6'!J1204=91,"ALCANTARILLADO",IF('BD6'!J1204=93,"ALCANTARILLADO",IF('BD6'!J1204=95,"ADMIN",IF('BD6'!J1204=96,"COMERCIAL","G_Finan")))))</f>
        <v/>
      </c>
      <c r="L1204" s="40" t="n">
        <v>160.65</v>
      </c>
      <c r="M1204" s="37" t="n"/>
      <c r="N1204" s="51" t="n"/>
      <c r="O1204" s="51" t="n"/>
    </row>
    <row r="1205">
      <c r="A1205" s="39">
        <f>IFERROR(VLOOKUP(BD[[#This Row],[BK]],DICT[[EEFF]:[Ppto]],2,FALSE),"No Encontrado")</f>
        <v/>
      </c>
      <c r="B1205">
        <f>MID(BD[[#This Row],[SUC]],2,1)&amp;"-"&amp;BD[[#This Row],[CC]]&amp;"-"&amp;BD[[#This Row],[REGI_RES]]&amp;"-"&amp;MID(BD[[#This Row],[CTA]],1,9)</f>
        <v/>
      </c>
      <c r="C1205" t="inlineStr">
        <is>
          <t>627100000 - REGIMEN DE PRESTACIONES DE SALUD</t>
        </is>
      </c>
      <c r="D1205">
        <f>TRIM(MID('BD6'!E1205,3,2))</f>
        <v/>
      </c>
      <c r="E1205" s="33" t="inlineStr">
        <is>
          <t xml:space="preserve">  08 - 11 - 2</t>
        </is>
      </c>
      <c r="F1205" s="34" t="n">
        <v>45919</v>
      </c>
      <c r="G1205">
        <f>IF(MID(BD[[#This Row],[Suc - Tipo - Nro]],8,2)="11",LEFT(BD[[#This Row],[REGIMEN]], 1) &amp; LEFT(RIGHT(BD[[#This Row],[REGIMEN]], LEN(BD[[#This Row],[REGIMEN]]) - FIND(" ", BD[[#This Row],[REGIMEN]])), 1),"")</f>
        <v/>
      </c>
      <c r="H1205">
        <f>IF(MID(BD[[#This Row],[Suc - Tipo - Nro]],8,2)="11",TRIM(RIGHT(SUBSTITUTE(BD[[#This Row],[Glosa / Proveedor]]," ",REPT(" ",LEN(BD[[#This Row],[Glosa / Proveedor]]))),LEN(BD[[#This Row],[Glosa / Proveedor]])*2)),"")</f>
        <v/>
      </c>
      <c r="I1205" s="33" t="inlineStr">
        <is>
          <t>Generacion de Planilla Normal OBRERO CONTRATADO</t>
        </is>
      </c>
      <c r="J1205" s="35" t="n">
        <v>90</v>
      </c>
      <c r="K1205" s="22">
        <f>IF('BD6'!J1205=90,"AGUA",IF('BD6'!J1205=91,"ALCANTARILLADO",IF('BD6'!J1205=93,"ALCANTARILLADO",IF('BD6'!J1205=95,"ADMIN",IF('BD6'!J1205=96,"COMERCIAL","G_Finan")))))</f>
        <v/>
      </c>
      <c r="L1205" s="49" t="n">
        <v>163.45</v>
      </c>
      <c r="M1205" s="37" t="n"/>
      <c r="N1205" s="51" t="n"/>
      <c r="O1205" s="51" t="n"/>
    </row>
    <row r="1206">
      <c r="A1206" s="10">
        <f>IFERROR(VLOOKUP(BD[[#This Row],[BK]],DICT[[EEFF]:[Ppto]],2,FALSE),"No Encontrado")</f>
        <v/>
      </c>
      <c r="B1206" s="54">
        <f>MID(BD[[#This Row],[SUC]],2,1)&amp;"-"&amp;BD[[#This Row],[CC]]&amp;"-"&amp;BD[[#This Row],[REGI_RES]]&amp;"-"&amp;MID(BD[[#This Row],[CTA]],1,9)</f>
        <v/>
      </c>
      <c r="C1206" t="inlineStr">
        <is>
          <t>627100000 - REGIMEN DE PRESTACIONES DE SALUD</t>
        </is>
      </c>
      <c r="D1206" s="54">
        <f>TRIM(MID('BD6'!E1206,3,2))</f>
        <v/>
      </c>
      <c r="E1206" s="33" t="inlineStr">
        <is>
          <t xml:space="preserve">  08 - 11 - 2</t>
        </is>
      </c>
      <c r="F1206" s="34" t="n">
        <v>45919</v>
      </c>
      <c r="G1206" s="54">
        <f>IF(MID(BD[[#This Row],[Suc - Tipo - Nro]],8,2)="11",LEFT(BD[[#This Row],[REGIMEN]], 1) &amp; LEFT(RIGHT(BD[[#This Row],[REGIMEN]], LEN(BD[[#This Row],[REGIMEN]]) - FIND(" ", BD[[#This Row],[REGIMEN]])), 1),"")</f>
        <v/>
      </c>
      <c r="H1206" s="54">
        <f>IF(MID(BD[[#This Row],[Suc - Tipo - Nro]],8,2)="11",TRIM(RIGHT(SUBSTITUTE(BD[[#This Row],[Glosa / Proveedor]]," ",REPT(" ",LEN(BD[[#This Row],[Glosa / Proveedor]]))),LEN(BD[[#This Row],[Glosa / Proveedor]])*2)),"")</f>
        <v/>
      </c>
      <c r="I1206" s="33" t="inlineStr">
        <is>
          <t>Generacion de Planilla Normal OBRERO CONTRATADO</t>
        </is>
      </c>
      <c r="J1206" s="35" t="n">
        <v>90</v>
      </c>
      <c r="K1206" s="36">
        <f>IF('BD6'!J1206=90,"AGUA",IF('BD6'!J1206=91,"ALCANTARILLADO",IF('BD6'!J1206=93,"ALCANTARILLADO",IF('BD6'!J1206=95,"ADMIN",IF('BD6'!J1206=96,"COMERCIAL","G_Finan")))))</f>
        <v/>
      </c>
      <c r="L1206" s="40" t="n">
        <v>314.3</v>
      </c>
      <c r="M1206" s="37" t="n"/>
      <c r="N1206" s="51" t="n"/>
      <c r="O1206" s="51" t="n"/>
    </row>
    <row r="1207">
      <c r="A1207" s="39">
        <f>IFERROR(VLOOKUP(BD[[#This Row],[BK]],DICT[[EEFF]:[Ppto]],2,FALSE),"No Encontrado")</f>
        <v/>
      </c>
      <c r="B1207">
        <f>MID(BD[[#This Row],[SUC]],2,1)&amp;"-"&amp;BD[[#This Row],[CC]]&amp;"-"&amp;BD[[#This Row],[REGI_RES]]&amp;"-"&amp;MID(BD[[#This Row],[CTA]],1,9)</f>
        <v/>
      </c>
      <c r="C1207" t="inlineStr">
        <is>
          <t>627100000 - REGIMEN DE PRESTACIONES DE SALUD</t>
        </is>
      </c>
      <c r="D1207">
        <f>TRIM(MID('BD6'!E1207,3,2))</f>
        <v/>
      </c>
      <c r="E1207" s="33" t="inlineStr">
        <is>
          <t xml:space="preserve">  08 - 11 - 3</t>
        </is>
      </c>
      <c r="F1207" s="34" t="n">
        <v>45919</v>
      </c>
      <c r="G1207">
        <f>IF(MID(BD[[#This Row],[Suc - Tipo - Nro]],8,2)="11",LEFT(BD[[#This Row],[REGIMEN]], 1) &amp; LEFT(RIGHT(BD[[#This Row],[REGIMEN]], LEN(BD[[#This Row],[REGIMEN]]) - FIND(" ", BD[[#This Row],[REGIMEN]])), 1),"")</f>
        <v/>
      </c>
      <c r="H1207">
        <f>IF(MID(BD[[#This Row],[Suc - Tipo - Nro]],8,2)="11",TRIM(RIGHT(SUBSTITUTE(BD[[#This Row],[Glosa / Proveedor]]," ",REPT(" ",LEN(BD[[#This Row],[Glosa / Proveedor]]))),LEN(BD[[#This Row],[Glosa / Proveedor]])*2)),"")</f>
        <v/>
      </c>
      <c r="I1207" s="33" t="inlineStr">
        <is>
          <t>Generacion de Planilla Normal OBRERO ESTABLE</t>
        </is>
      </c>
      <c r="J1207" s="35" t="n">
        <v>90</v>
      </c>
      <c r="K1207" s="22">
        <f>IF('BD6'!J1207=90,"AGUA",IF('BD6'!J1207=91,"ALCANTARILLADO",IF('BD6'!J1207=93,"ALCANTARILLADO",IF('BD6'!J1207=95,"ADMIN",IF('BD6'!J1207=96,"COMERCIAL","G_Finan")))))</f>
        <v/>
      </c>
      <c r="L1207" s="49" t="n">
        <v>328.51</v>
      </c>
      <c r="M1207" s="37" t="n"/>
      <c r="N1207" s="51" t="n"/>
      <c r="O1207" s="51" t="n"/>
    </row>
    <row r="1208">
      <c r="A1208" s="10">
        <f>IFERROR(VLOOKUP(BD[[#This Row],[BK]],DICT[[EEFF]:[Ppto]],2,FALSE),"No Encontrado")</f>
        <v/>
      </c>
      <c r="B1208" s="54">
        <f>MID(BD[[#This Row],[SUC]],2,1)&amp;"-"&amp;BD[[#This Row],[CC]]&amp;"-"&amp;BD[[#This Row],[REGI_RES]]&amp;"-"&amp;MID(BD[[#This Row],[CTA]],1,9)</f>
        <v/>
      </c>
      <c r="C1208" t="inlineStr">
        <is>
          <t>627100000 - REGIMEN DE PRESTACIONES DE SALUD</t>
        </is>
      </c>
      <c r="D1208" s="54">
        <f>TRIM(MID('BD6'!E1208,3,2))</f>
        <v/>
      </c>
      <c r="E1208" s="33" t="inlineStr">
        <is>
          <t xml:space="preserve">  08 - 11 - 3</t>
        </is>
      </c>
      <c r="F1208" s="34" t="n">
        <v>45919</v>
      </c>
      <c r="G1208" s="54">
        <f>IF(MID(BD[[#This Row],[Suc - Tipo - Nro]],8,2)="11",LEFT(BD[[#This Row],[REGIMEN]], 1) &amp; LEFT(RIGHT(BD[[#This Row],[REGIMEN]], LEN(BD[[#This Row],[REGIMEN]]) - FIND(" ", BD[[#This Row],[REGIMEN]])), 1),"")</f>
        <v/>
      </c>
      <c r="H1208" s="54">
        <f>IF(MID(BD[[#This Row],[Suc - Tipo - Nro]],8,2)="11",TRIM(RIGHT(SUBSTITUTE(BD[[#This Row],[Glosa / Proveedor]]," ",REPT(" ",LEN(BD[[#This Row],[Glosa / Proveedor]]))),LEN(BD[[#This Row],[Glosa / Proveedor]])*2)),"")</f>
        <v/>
      </c>
      <c r="I1208" s="33" t="inlineStr">
        <is>
          <t>Generacion de Planilla Normal OBRERO ESTABLE</t>
        </is>
      </c>
      <c r="J1208" s="35" t="n">
        <v>90</v>
      </c>
      <c r="K1208" s="36">
        <f>IF('BD6'!J1208=90,"AGUA",IF('BD6'!J1208=91,"ALCANTARILLADO",IF('BD6'!J1208=93,"ALCANTARILLADO",IF('BD6'!J1208=95,"ADMIN",IF('BD6'!J1208=96,"COMERCIAL","G_Finan")))))</f>
        <v/>
      </c>
      <c r="L1208" s="40" t="n">
        <v>375.71</v>
      </c>
      <c r="M1208" s="37" t="n"/>
      <c r="N1208" s="51" t="n"/>
      <c r="O1208" s="51" t="n"/>
    </row>
    <row r="1209">
      <c r="A1209" s="10">
        <f>IFERROR(VLOOKUP(BD[[#This Row],[BK]],DICT[[EEFF]:[Ppto]],2,FALSE),"No Encontrado")</f>
        <v/>
      </c>
      <c r="B1209" s="54">
        <f>MID(BD[[#This Row],[SUC]],2,1)&amp;"-"&amp;BD[[#This Row],[CC]]&amp;"-"&amp;BD[[#This Row],[REGI_RES]]&amp;"-"&amp;MID(BD[[#This Row],[CTA]],1,9)</f>
        <v/>
      </c>
      <c r="C1209" t="inlineStr">
        <is>
          <t>627100000 - REGIMEN DE PRESTACIONES DE SALUD</t>
        </is>
      </c>
      <c r="D1209" s="54">
        <f>TRIM(MID('BD6'!E1209,3,2))</f>
        <v/>
      </c>
      <c r="E1209" s="33" t="inlineStr">
        <is>
          <t xml:space="preserve">  08 - 11 - 4</t>
        </is>
      </c>
      <c r="F1209" s="34" t="n">
        <v>45919</v>
      </c>
      <c r="G1209" s="54">
        <f>IF(MID(BD[[#This Row],[Suc - Tipo - Nro]],8,2)="11",LEFT(BD[[#This Row],[REGIMEN]], 1) &amp; LEFT(RIGHT(BD[[#This Row],[REGIMEN]], LEN(BD[[#This Row],[REGIMEN]]) - FIND(" ", BD[[#This Row],[REGIMEN]])), 1),"")</f>
        <v/>
      </c>
      <c r="H1209" s="54">
        <f>IF(MID(BD[[#This Row],[Suc - Tipo - Nro]],8,2)="11",TRIM(RIGHT(SUBSTITUTE(BD[[#This Row],[Glosa / Proveedor]]," ",REPT(" ",LEN(BD[[#This Row],[Glosa / Proveedor]]))),LEN(BD[[#This Row],[Glosa / Proveedor]])*2)),"")</f>
        <v/>
      </c>
      <c r="I1209" s="33" t="inlineStr">
        <is>
          <t>Generacion de Planilla Vacaciones OBRERO ESTABLE</t>
        </is>
      </c>
      <c r="J1209" s="35" t="n">
        <v>90</v>
      </c>
      <c r="K1209" s="36">
        <f>IF('BD6'!J1209=90,"AGUA",IF('BD6'!J1209=91,"ALCANTARILLADO",IF('BD6'!J1209=93,"ALCANTARILLADO",IF('BD6'!J1209=95,"ADMIN",IF('BD6'!J1209=96,"COMERCIAL","G_Finan")))))</f>
        <v/>
      </c>
      <c r="L1209" s="40" t="n">
        <v>182.06</v>
      </c>
      <c r="M1209" s="37" t="n"/>
      <c r="N1209" s="51" t="n"/>
      <c r="O1209" s="51" t="n"/>
    </row>
    <row r="1210">
      <c r="A1210" s="39">
        <f>IFERROR(VLOOKUP(BD[[#This Row],[BK]],DICT[[EEFF]:[Ppto]],2,FALSE),"No Encontrado")</f>
        <v/>
      </c>
      <c r="B1210">
        <f>MID(BD[[#This Row],[SUC]],2,1)&amp;"-"&amp;BD[[#This Row],[CC]]&amp;"-"&amp;BD[[#This Row],[REGI_RES]]&amp;"-"&amp;MID(BD[[#This Row],[CTA]],1,9)</f>
        <v/>
      </c>
      <c r="C1210" t="inlineStr">
        <is>
          <t>627100000 - REGIMEN DE PRESTACIONES DE SALUD</t>
        </is>
      </c>
      <c r="D1210">
        <f>TRIM(MID('BD6'!E1210,3,2))</f>
        <v/>
      </c>
      <c r="E1210" s="33" t="inlineStr">
        <is>
          <t xml:space="preserve">  09 - 11 - 1</t>
        </is>
      </c>
      <c r="F1210" s="34" t="n">
        <v>45919</v>
      </c>
      <c r="G1210">
        <f>IF(MID(BD[[#This Row],[Suc - Tipo - Nro]],8,2)="11",LEFT(BD[[#This Row],[REGIMEN]], 1) &amp; LEFT(RIGHT(BD[[#This Row],[REGIMEN]], LEN(BD[[#This Row],[REGIMEN]]) - FIND(" ", BD[[#This Row],[REGIMEN]])), 1),"")</f>
        <v/>
      </c>
      <c r="H1210">
        <f>IF(MID(BD[[#This Row],[Suc - Tipo - Nro]],8,2)="11",TRIM(RIGHT(SUBSTITUTE(BD[[#This Row],[Glosa / Proveedor]]," ",REPT(" ",LEN(BD[[#This Row],[Glosa / Proveedor]]))),LEN(BD[[#This Row],[Glosa / Proveedor]])*2)),"")</f>
        <v/>
      </c>
      <c r="I1210" s="33" t="inlineStr">
        <is>
          <t>Generacion de Planilla Normal EMPLEADO CONTRATADO</t>
        </is>
      </c>
      <c r="J1210" s="35" t="n">
        <v>95</v>
      </c>
      <c r="K1210" s="22">
        <f>IF('BD6'!J1210=90,"AGUA",IF('BD6'!J1210=91,"ALCANTARILLADO",IF('BD6'!J1210=93,"ALCANTARILLADO",IF('BD6'!J1210=95,"ADMIN",IF('BD6'!J1210=96,"COMERCIAL","G_Finan")))))</f>
        <v/>
      </c>
      <c r="L1210" s="49" t="n">
        <v>190.53</v>
      </c>
      <c r="M1210" s="37" t="n"/>
      <c r="N1210" s="51" t="n"/>
      <c r="O1210" s="51" t="n"/>
    </row>
    <row r="1211">
      <c r="A1211" s="10">
        <f>IFERROR(VLOOKUP(BD[[#This Row],[BK]],DICT[[EEFF]:[Ppto]],2,FALSE),"No Encontrado")</f>
        <v/>
      </c>
      <c r="B1211" s="54">
        <f>MID(BD[[#This Row],[SUC]],2,1)&amp;"-"&amp;BD[[#This Row],[CC]]&amp;"-"&amp;BD[[#This Row],[REGI_RES]]&amp;"-"&amp;MID(BD[[#This Row],[CTA]],1,9)</f>
        <v/>
      </c>
      <c r="C1211" t="inlineStr">
        <is>
          <t>627100000 - REGIMEN DE PRESTACIONES DE SALUD</t>
        </is>
      </c>
      <c r="D1211" s="54">
        <f>TRIM(MID('BD6'!E1211,3,2))</f>
        <v/>
      </c>
      <c r="E1211" s="33" t="inlineStr">
        <is>
          <t xml:space="preserve">  09 - 11 - 2</t>
        </is>
      </c>
      <c r="F1211" s="34" t="n">
        <v>45919</v>
      </c>
      <c r="G1211" s="54">
        <f>IF(MID(BD[[#This Row],[Suc - Tipo - Nro]],8,2)="11",LEFT(BD[[#This Row],[REGIMEN]], 1) &amp; LEFT(RIGHT(BD[[#This Row],[REGIMEN]], LEN(BD[[#This Row],[REGIMEN]]) - FIND(" ", BD[[#This Row],[REGIMEN]])), 1),"")</f>
        <v/>
      </c>
      <c r="H1211" s="54">
        <f>IF(MID(BD[[#This Row],[Suc - Tipo - Nro]],8,2)="11",TRIM(RIGHT(SUBSTITUTE(BD[[#This Row],[Glosa / Proveedor]]," ",REPT(" ",LEN(BD[[#This Row],[Glosa / Proveedor]]))),LEN(BD[[#This Row],[Glosa / Proveedor]])*2)),"")</f>
        <v/>
      </c>
      <c r="I1211" s="33" t="inlineStr">
        <is>
          <t>Generacion de Planilla Normal EMPLEADO ESTABLE</t>
        </is>
      </c>
      <c r="J1211" s="35" t="n">
        <v>96</v>
      </c>
      <c r="K1211" s="36">
        <f>IF('BD6'!J1211=90,"AGUA",IF('BD6'!J1211=91,"ALCANTARILLADO",IF('BD6'!J1211=93,"ALCANTARILLADO",IF('BD6'!J1211=95,"ADMIN",IF('BD6'!J1211=96,"COMERCIAL","G_Finan")))))</f>
        <v/>
      </c>
      <c r="L1211" s="40" t="n">
        <v>198.06</v>
      </c>
      <c r="M1211" s="37" t="n"/>
      <c r="N1211" s="51" t="n"/>
      <c r="O1211" s="51" t="n"/>
    </row>
    <row r="1212">
      <c r="A1212" s="10">
        <f>IFERROR(VLOOKUP(BD[[#This Row],[BK]],DICT[[EEFF]:[Ppto]],2,FALSE),"No Encontrado")</f>
        <v/>
      </c>
      <c r="B1212" s="54">
        <f>MID(BD[[#This Row],[SUC]],2,1)&amp;"-"&amp;BD[[#This Row],[CC]]&amp;"-"&amp;BD[[#This Row],[REGI_RES]]&amp;"-"&amp;MID(BD[[#This Row],[CTA]],1,9)</f>
        <v/>
      </c>
      <c r="C1212" t="inlineStr">
        <is>
          <t>627100000 - REGIMEN DE PRESTACIONES DE SALUD</t>
        </is>
      </c>
      <c r="D1212" s="54">
        <f>TRIM(MID('BD6'!E1212,3,2))</f>
        <v/>
      </c>
      <c r="E1212" s="33" t="inlineStr">
        <is>
          <t xml:space="preserve">  09 - 11 - 3</t>
        </is>
      </c>
      <c r="F1212" s="34" t="n">
        <v>45919</v>
      </c>
      <c r="G1212" s="54">
        <f>IF(MID(BD[[#This Row],[Suc - Tipo - Nro]],8,2)="11",LEFT(BD[[#This Row],[REGIMEN]], 1) &amp; LEFT(RIGHT(BD[[#This Row],[REGIMEN]], LEN(BD[[#This Row],[REGIMEN]]) - FIND(" ", BD[[#This Row],[REGIMEN]])), 1),"")</f>
        <v/>
      </c>
      <c r="H1212" s="54">
        <f>IF(MID(BD[[#This Row],[Suc - Tipo - Nro]],8,2)="11",TRIM(RIGHT(SUBSTITUTE(BD[[#This Row],[Glosa / Proveedor]]," ",REPT(" ",LEN(BD[[#This Row],[Glosa / Proveedor]]))),LEN(BD[[#This Row],[Glosa / Proveedor]])*2)),"")</f>
        <v/>
      </c>
      <c r="I1212" s="33" t="inlineStr">
        <is>
          <t>Generacion de Planilla Normal OBRERO ESTABLE</t>
        </is>
      </c>
      <c r="J1212" s="35" t="n">
        <v>90</v>
      </c>
      <c r="K1212" s="36">
        <f>IF('BD6'!J1212=90,"AGUA",IF('BD6'!J1212=91,"ALCANTARILLADO",IF('BD6'!J1212=93,"ALCANTARILLADO",IF('BD6'!J1212=95,"ADMIN",IF('BD6'!J1212=96,"COMERCIAL","G_Finan")))))</f>
        <v/>
      </c>
      <c r="L1212" s="40" t="n">
        <v>372.89</v>
      </c>
      <c r="M1212" s="37" t="n"/>
      <c r="N1212" s="51" t="n"/>
      <c r="O1212" s="51" t="n"/>
    </row>
    <row r="1213">
      <c r="A1213" s="41">
        <f>IFERROR(VLOOKUP(BD[[#This Row],[BK]],DICT[[EEFF]:[Ppto]],2,FALSE),"No Encontrado")</f>
        <v/>
      </c>
      <c r="B1213">
        <f>MID(BD[[#This Row],[SUC]],2,1)&amp;"-"&amp;BD[[#This Row],[CC]]&amp;"-"&amp;BD[[#This Row],[REGI_RES]]&amp;"-"&amp;MID(BD[[#This Row],[CTA]],1,9)</f>
        <v/>
      </c>
      <c r="C1213" t="inlineStr">
        <is>
          <t>627100000 - REGIMEN DE PRESTACIONES DE SALUD</t>
        </is>
      </c>
      <c r="D1213">
        <f>TRIM(MID('BD6'!E1213,3,2))</f>
        <v/>
      </c>
      <c r="E1213" s="33" t="inlineStr">
        <is>
          <t xml:space="preserve">  09 - 11 - 3</t>
        </is>
      </c>
      <c r="F1213" s="32" t="n">
        <v>45919</v>
      </c>
      <c r="G1213">
        <f>IF(MID(BD[[#This Row],[Suc - Tipo - Nro]],8,2)="11",LEFT(BD[[#This Row],[REGIMEN]], 1) &amp; LEFT(RIGHT(BD[[#This Row],[REGIMEN]], LEN(BD[[#This Row],[REGIMEN]]) - FIND(" ", BD[[#This Row],[REGIMEN]])), 1),"")</f>
        <v/>
      </c>
      <c r="H1213">
        <f>IF(MID(BD[[#This Row],[Suc - Tipo - Nro]],8,2)="11",TRIM(RIGHT(SUBSTITUTE(BD[[#This Row],[Glosa / Proveedor]]," ",REPT(" ",LEN(BD[[#This Row],[Glosa / Proveedor]]))),LEN(BD[[#This Row],[Glosa / Proveedor]])*2)),"")</f>
        <v/>
      </c>
      <c r="I1213" s="31" t="inlineStr">
        <is>
          <t>Generacion de Planilla Normal OBRERO ESTABLE</t>
        </is>
      </c>
      <c r="J1213" s="38" t="n">
        <v>90</v>
      </c>
      <c r="K1213" s="22">
        <f>IF('BD6'!J1213=90,"AGUA",IF('BD6'!J1213=91,"ALCANTARILLADO",IF('BD6'!J1213=93,"ALCANTARILLADO",IF('BD6'!J1213=95,"ADMIN",IF('BD6'!J1213=96,"COMERCIAL","G_Finan")))))</f>
        <v/>
      </c>
      <c r="L1213" s="49" t="n">
        <v>205.73</v>
      </c>
      <c r="M1213" s="37" t="n"/>
      <c r="N1213" s="51" t="n"/>
      <c r="O1213" s="51" t="n"/>
    </row>
    <row r="1214">
      <c r="A1214" s="10">
        <f>IFERROR(VLOOKUP(BD[[#This Row],[BK]],DICT[[EEFF]:[Ppto]],2,FALSE),"No Encontrado")</f>
        <v/>
      </c>
      <c r="B1214" s="54">
        <f>MID(BD[[#This Row],[SUC]],2,1)&amp;"-"&amp;BD[[#This Row],[CC]]&amp;"-"&amp;BD[[#This Row],[REGI_RES]]&amp;"-"&amp;MID(BD[[#This Row],[CTA]],1,9)</f>
        <v/>
      </c>
      <c r="C1214" t="inlineStr">
        <is>
          <t>627100000 - REGIMEN DE PRESTACIONES DE SALUD</t>
        </is>
      </c>
      <c r="D1214" s="54">
        <f>TRIM(MID('BD6'!E1214,3,2))</f>
        <v/>
      </c>
      <c r="E1214" s="33" t="inlineStr">
        <is>
          <t xml:space="preserve">  09 - 11 - 3</t>
        </is>
      </c>
      <c r="F1214" s="34" t="n">
        <v>45919</v>
      </c>
      <c r="G1214" s="54">
        <f>IF(MID(BD[[#This Row],[Suc - Tipo - Nro]],8,2)="11",LEFT(BD[[#This Row],[REGIMEN]], 1) &amp; LEFT(RIGHT(BD[[#This Row],[REGIMEN]], LEN(BD[[#This Row],[REGIMEN]]) - FIND(" ", BD[[#This Row],[REGIMEN]])), 1),"")</f>
        <v/>
      </c>
      <c r="H1214" s="54">
        <f>IF(MID(BD[[#This Row],[Suc - Tipo - Nro]],8,2)="11",TRIM(RIGHT(SUBSTITUTE(BD[[#This Row],[Glosa / Proveedor]]," ",REPT(" ",LEN(BD[[#This Row],[Glosa / Proveedor]]))),LEN(BD[[#This Row],[Glosa / Proveedor]])*2)),"")</f>
        <v/>
      </c>
      <c r="I1214" s="33" t="inlineStr">
        <is>
          <t>Generacion de Planilla Normal OBRERO ESTABLE</t>
        </is>
      </c>
      <c r="J1214" s="35" t="n">
        <v>90</v>
      </c>
      <c r="K1214" s="36">
        <f>IF('BD6'!J1214=90,"AGUA",IF('BD6'!J1214=91,"ALCANTARILLADO",IF('BD6'!J1214=93,"ALCANTARILLADO",IF('BD6'!J1214=95,"ADMIN",IF('BD6'!J1214=96,"COMERCIAL","G_Finan")))))</f>
        <v/>
      </c>
      <c r="L1214" s="40" t="n">
        <v>190.21</v>
      </c>
      <c r="M1214" s="37" t="n"/>
      <c r="N1214" s="51" t="n"/>
      <c r="O1214" s="51" t="n"/>
    </row>
    <row r="1215">
      <c r="A1215" s="39">
        <f>IFERROR(VLOOKUP(BD[[#This Row],[BK]],DICT[[EEFF]:[Ppto]],2,FALSE),"No Encontrado")</f>
        <v/>
      </c>
      <c r="B1215">
        <f>MID(BD[[#This Row],[SUC]],2,1)&amp;"-"&amp;BD[[#This Row],[CC]]&amp;"-"&amp;BD[[#This Row],[REGI_RES]]&amp;"-"&amp;MID(BD[[#This Row],[CTA]],1,9)</f>
        <v/>
      </c>
      <c r="C1215" t="inlineStr">
        <is>
          <t>627100000 - REGIMEN DE PRESTACIONES DE SALUD</t>
        </is>
      </c>
      <c r="D1215">
        <f>TRIM(MID('BD6'!E1215,3,2))</f>
        <v/>
      </c>
      <c r="E1215" s="33" t="inlineStr">
        <is>
          <t xml:space="preserve">  09 - 11 - 3</t>
        </is>
      </c>
      <c r="F1215" s="34" t="n">
        <v>45919</v>
      </c>
      <c r="G1215">
        <f>IF(MID(BD[[#This Row],[Suc - Tipo - Nro]],8,2)="11",LEFT(BD[[#This Row],[REGIMEN]], 1) &amp; LEFT(RIGHT(BD[[#This Row],[REGIMEN]], LEN(BD[[#This Row],[REGIMEN]]) - FIND(" ", BD[[#This Row],[REGIMEN]])), 1),"")</f>
        <v/>
      </c>
      <c r="H1215">
        <f>IF(MID(BD[[#This Row],[Suc - Tipo - Nro]],8,2)="11",TRIM(RIGHT(SUBSTITUTE(BD[[#This Row],[Glosa / Proveedor]]," ",REPT(" ",LEN(BD[[#This Row],[Glosa / Proveedor]]))),LEN(BD[[#This Row],[Glosa / Proveedor]])*2)),"")</f>
        <v/>
      </c>
      <c r="I1215" s="33" t="inlineStr">
        <is>
          <t>Generacion de Planilla Normal OBRERO ESTABLE</t>
        </is>
      </c>
      <c r="J1215" s="35" t="n">
        <v>90</v>
      </c>
      <c r="K1215" s="22">
        <f>IF('BD6'!J1215=90,"AGUA",IF('BD6'!J1215=91,"ALCANTARILLADO",IF('BD6'!J1215=93,"ALCANTARILLADO",IF('BD6'!J1215=95,"ADMIN",IF('BD6'!J1215=96,"COMERCIAL","G_Finan")))))</f>
        <v/>
      </c>
      <c r="L1215" s="49" t="n">
        <v>343.79</v>
      </c>
      <c r="M1215" s="37" t="n"/>
      <c r="N1215" s="51" t="n"/>
      <c r="O1215" s="51" t="n"/>
    </row>
    <row r="1216">
      <c r="A1216" s="10">
        <f>IFERROR(VLOOKUP(BD[[#This Row],[BK]],DICT[[EEFF]:[Ppto]],2,FALSE),"No Encontrado")</f>
        <v/>
      </c>
      <c r="B1216" s="54">
        <f>MID(BD[[#This Row],[SUC]],2,1)&amp;"-"&amp;BD[[#This Row],[CC]]&amp;"-"&amp;BD[[#This Row],[REGI_RES]]&amp;"-"&amp;MID(BD[[#This Row],[CTA]],1,9)</f>
        <v/>
      </c>
      <c r="C1216" t="inlineStr">
        <is>
          <t>627100000 - REGIMEN DE PRESTACIONES DE SALUD</t>
        </is>
      </c>
      <c r="D1216" s="54">
        <f>TRIM(MID('BD6'!E1216,3,2))</f>
        <v/>
      </c>
      <c r="E1216" s="33" t="inlineStr">
        <is>
          <t xml:space="preserve">  09 - 11 - 3</t>
        </is>
      </c>
      <c r="F1216" s="34" t="n">
        <v>45919</v>
      </c>
      <c r="G1216" s="54">
        <f>IF(MID(BD[[#This Row],[Suc - Tipo - Nro]],8,2)="11",LEFT(BD[[#This Row],[REGIMEN]], 1) &amp; LEFT(RIGHT(BD[[#This Row],[REGIMEN]], LEN(BD[[#This Row],[REGIMEN]]) - FIND(" ", BD[[#This Row],[REGIMEN]])), 1),"")</f>
        <v/>
      </c>
      <c r="H1216" s="54">
        <f>IF(MID(BD[[#This Row],[Suc - Tipo - Nro]],8,2)="11",TRIM(RIGHT(SUBSTITUTE(BD[[#This Row],[Glosa / Proveedor]]," ",REPT(" ",LEN(BD[[#This Row],[Glosa / Proveedor]]))),LEN(BD[[#This Row],[Glosa / Proveedor]])*2)),"")</f>
        <v/>
      </c>
      <c r="I1216" s="33" t="inlineStr">
        <is>
          <t>Generacion de Planilla Normal OBRERO ESTABLE</t>
        </is>
      </c>
      <c r="J1216" s="35" t="n">
        <v>91</v>
      </c>
      <c r="K1216" s="36">
        <f>IF('BD6'!J1216=90,"AGUA",IF('BD6'!J1216=91,"ALCANTARILLADO",IF('BD6'!J1216=93,"ALCANTARILLADO",IF('BD6'!J1216=95,"ADMIN",IF('BD6'!J1216=96,"COMERCIAL","G_Finan")))))</f>
        <v/>
      </c>
      <c r="L1216" s="40" t="n">
        <v>353.4</v>
      </c>
      <c r="M1216" s="37" t="n"/>
      <c r="N1216" s="51" t="n"/>
      <c r="O1216" s="51" t="n"/>
    </row>
    <row r="1217">
      <c r="A1217">
        <f>IFERROR(VLOOKUP(BD[[#This Row],[BK]],DICT[[EEFF]:[Ppto]],2,FALSE),"No Encontrado")</f>
        <v/>
      </c>
      <c r="B1217">
        <f>MID(BD[[#This Row],[SUC]],2,1)&amp;"-"&amp;BD[[#This Row],[CC]]&amp;"-"&amp;BD[[#This Row],[REGI_RES]]&amp;"-"&amp;MID(BD[[#This Row],[CTA]],1,9)</f>
        <v/>
      </c>
      <c r="C1217" t="inlineStr">
        <is>
          <t>627100000 - REGIMEN DE PRESTACIONES DE SALUD</t>
        </is>
      </c>
      <c r="D1217">
        <f>TRIM(MID('BD6'!E1217,3,2))</f>
        <v/>
      </c>
      <c r="E1217" s="33" t="inlineStr">
        <is>
          <t xml:space="preserve">  09 - 11 - 3</t>
        </is>
      </c>
      <c r="F1217" s="32" t="n">
        <v>45919</v>
      </c>
      <c r="G1217">
        <f>IF(MID(BD[[#This Row],[Suc - Tipo - Nro]],8,2)="11",LEFT(BD[[#This Row],[REGIMEN]], 1) &amp; LEFT(RIGHT(BD[[#This Row],[REGIMEN]], LEN(BD[[#This Row],[REGIMEN]]) - FIND(" ", BD[[#This Row],[REGIMEN]])), 1),"")</f>
        <v/>
      </c>
      <c r="H1217">
        <f>IF(MID(BD[[#This Row],[Suc - Tipo - Nro]],8,2)="11",TRIM(RIGHT(SUBSTITUTE(BD[[#This Row],[Glosa / Proveedor]]," ",REPT(" ",LEN(BD[[#This Row],[Glosa / Proveedor]]))),LEN(BD[[#This Row],[Glosa / Proveedor]])*2)),"")</f>
        <v/>
      </c>
      <c r="I1217" s="31" t="inlineStr">
        <is>
          <t>Generacion de Planilla Normal OBRERO ESTABLE</t>
        </is>
      </c>
      <c r="J1217" s="38" t="n">
        <v>91</v>
      </c>
      <c r="K1217" s="22">
        <f>IF('BD6'!J1217=90,"AGUA",IF('BD6'!J1217=91,"ALCANTARILLADO",IF('BD6'!J1217=93,"ALCANTARILLADO",IF('BD6'!J1217=95,"ADMIN",IF('BD6'!J1217=96,"COMERCIAL","G_Finan")))))</f>
        <v/>
      </c>
      <c r="L1217" s="49" t="n">
        <v>132.75</v>
      </c>
      <c r="M1217" s="37" t="n"/>
      <c r="N1217" s="51" t="n"/>
      <c r="O1217" s="51" t="n"/>
    </row>
    <row r="1218">
      <c r="A1218" s="10">
        <f>IFERROR(VLOOKUP(BD[[#This Row],[BK]],DICT[[EEFF]:[Ppto]],2,FALSE),"No Encontrado")</f>
        <v/>
      </c>
      <c r="B1218" s="54">
        <f>MID(BD[[#This Row],[SUC]],2,1)&amp;"-"&amp;BD[[#This Row],[CC]]&amp;"-"&amp;BD[[#This Row],[REGI_RES]]&amp;"-"&amp;MID(BD[[#This Row],[CTA]],1,9)</f>
        <v/>
      </c>
      <c r="C1218" t="inlineStr">
        <is>
          <t>627100000 - REGIMEN DE PRESTACIONES DE SALUD</t>
        </is>
      </c>
      <c r="D1218" s="54">
        <f>TRIM(MID('BD6'!E1218,3,2))</f>
        <v/>
      </c>
      <c r="E1218" s="33" t="inlineStr">
        <is>
          <t xml:space="preserve">  09 - 11 - 4</t>
        </is>
      </c>
      <c r="F1218" s="34" t="n">
        <v>45919</v>
      </c>
      <c r="G1218" s="54">
        <f>IF(MID(BD[[#This Row],[Suc - Tipo - Nro]],8,2)="11",LEFT(BD[[#This Row],[REGIMEN]], 1) &amp; LEFT(RIGHT(BD[[#This Row],[REGIMEN]], LEN(BD[[#This Row],[REGIMEN]]) - FIND(" ", BD[[#This Row],[REGIMEN]])), 1),"")</f>
        <v/>
      </c>
      <c r="H1218" s="54">
        <f>IF(MID(BD[[#This Row],[Suc - Tipo - Nro]],8,2)="11",TRIM(RIGHT(SUBSTITUTE(BD[[#This Row],[Glosa / Proveedor]]," ",REPT(" ",LEN(BD[[#This Row],[Glosa / Proveedor]]))),LEN(BD[[#This Row],[Glosa / Proveedor]])*2)),"")</f>
        <v/>
      </c>
      <c r="I1218" s="33" t="inlineStr">
        <is>
          <t>Generacion de Planilla Vacaciones OBRERO ESTABLE</t>
        </is>
      </c>
      <c r="J1218" s="35" t="n">
        <v>91</v>
      </c>
      <c r="K1218" s="36">
        <f>IF('BD6'!J1218=90,"AGUA",IF('BD6'!J1218=91,"ALCANTARILLADO",IF('BD6'!J1218=93,"ALCANTARILLADO",IF('BD6'!J1218=95,"ADMIN",IF('BD6'!J1218=96,"COMERCIAL","G_Finan")))))</f>
        <v/>
      </c>
      <c r="L1218" s="40" t="n">
        <v>146.61</v>
      </c>
      <c r="M1218" s="37" t="n"/>
      <c r="N1218" s="51" t="n"/>
      <c r="O1218" s="51" t="n"/>
    </row>
    <row r="1219">
      <c r="A1219" s="39">
        <f>IFERROR(VLOOKUP(BD[[#This Row],[BK]],DICT[[EEFF]:[Ppto]],2,FALSE),"No Encontrado")</f>
        <v/>
      </c>
      <c r="B1219">
        <f>MID(BD[[#This Row],[SUC]],2,1)&amp;"-"&amp;BD[[#This Row],[CC]]&amp;"-"&amp;BD[[#This Row],[REGI_RES]]&amp;"-"&amp;MID(BD[[#This Row],[CTA]],1,9)</f>
        <v/>
      </c>
      <c r="C1219" t="inlineStr">
        <is>
          <t>627300000 - SEGURO COMPL. DE TRABAJO DE RIESGO, ACC.DE TR.Y ENF.PROF.</t>
        </is>
      </c>
      <c r="D1219">
        <f>TRIM(MID('BD6'!E1219,3,2))</f>
        <v/>
      </c>
      <c r="E1219" s="33" t="inlineStr">
        <is>
          <t xml:space="preserve">  01 - 11 - 1</t>
        </is>
      </c>
      <c r="F1219" s="34" t="n">
        <v>45919</v>
      </c>
      <c r="G1219">
        <f>IF(MID(BD[[#This Row],[Suc - Tipo - Nro]],8,2)="11",LEFT(BD[[#This Row],[REGIMEN]], 1) &amp; LEFT(RIGHT(BD[[#This Row],[REGIMEN]], LEN(BD[[#This Row],[REGIMEN]]) - FIND(" ", BD[[#This Row],[REGIMEN]])), 1),"")</f>
        <v/>
      </c>
      <c r="H1219">
        <f>IF(MID(BD[[#This Row],[Suc - Tipo - Nro]],8,2)="11",TRIM(RIGHT(SUBSTITUTE(BD[[#This Row],[Glosa / Proveedor]]," ",REPT(" ",LEN(BD[[#This Row],[Glosa / Proveedor]]))),LEN(BD[[#This Row],[Glosa / Proveedor]])*2)),"")</f>
        <v/>
      </c>
      <c r="I1219" s="33" t="inlineStr">
        <is>
          <t>Generacion de Planilla Normal EMPLEADO ESTABLE</t>
        </is>
      </c>
      <c r="J1219" s="35" t="n">
        <v>95</v>
      </c>
      <c r="K1219" s="22">
        <f>IF('BD6'!J1219=90,"AGUA",IF('BD6'!J1219=91,"ALCANTARILLADO",IF('BD6'!J1219=93,"ALCANTARILLADO",IF('BD6'!J1219=95,"ADMIN",IF('BD6'!J1219=96,"COMERCIAL","G_Finan")))))</f>
        <v/>
      </c>
      <c r="L1219" s="49" t="n">
        <v>38.01</v>
      </c>
      <c r="M1219" s="37" t="n"/>
      <c r="N1219" s="51" t="n"/>
      <c r="O1219" s="51" t="n"/>
    </row>
    <row r="1220">
      <c r="A1220" s="10">
        <f>IFERROR(VLOOKUP(BD[[#This Row],[BK]],DICT[[EEFF]:[Ppto]],2,FALSE),"No Encontrado")</f>
        <v/>
      </c>
      <c r="B1220" s="54">
        <f>MID(BD[[#This Row],[SUC]],2,1)&amp;"-"&amp;BD[[#This Row],[CC]]&amp;"-"&amp;BD[[#This Row],[REGI_RES]]&amp;"-"&amp;MID(BD[[#This Row],[CTA]],1,9)</f>
        <v/>
      </c>
      <c r="C1220" t="inlineStr">
        <is>
          <t>627300000 - SEGURO COMPL. DE TRABAJO DE RIESGO, ACC.DE TR.Y ENF.PROF.</t>
        </is>
      </c>
      <c r="D1220" s="54">
        <f>TRIM(MID('BD6'!E1220,3,2))</f>
        <v/>
      </c>
      <c r="E1220" s="33" t="inlineStr">
        <is>
          <t xml:space="preserve">  01 - 11 - 1</t>
        </is>
      </c>
      <c r="F1220" s="34" t="n">
        <v>45919</v>
      </c>
      <c r="G1220" s="54">
        <f>IF(MID(BD[[#This Row],[Suc - Tipo - Nro]],8,2)="11",LEFT(BD[[#This Row],[REGIMEN]], 1) &amp; LEFT(RIGHT(BD[[#This Row],[REGIMEN]], LEN(BD[[#This Row],[REGIMEN]]) - FIND(" ", BD[[#This Row],[REGIMEN]])), 1),"")</f>
        <v/>
      </c>
      <c r="H1220" s="54">
        <f>IF(MID(BD[[#This Row],[Suc - Tipo - Nro]],8,2)="11",TRIM(RIGHT(SUBSTITUTE(BD[[#This Row],[Glosa / Proveedor]]," ",REPT(" ",LEN(BD[[#This Row],[Glosa / Proveedor]]))),LEN(BD[[#This Row],[Glosa / Proveedor]])*2)),"")</f>
        <v/>
      </c>
      <c r="I1220" s="33" t="inlineStr">
        <is>
          <t>Generacion de Planilla Normal EMPLEADO ESTABLE</t>
        </is>
      </c>
      <c r="J1220" s="35" t="n">
        <v>90</v>
      </c>
      <c r="K1220" s="36">
        <f>IF('BD6'!J1220=90,"AGUA",IF('BD6'!J1220=91,"ALCANTARILLADO",IF('BD6'!J1220=93,"ALCANTARILLADO",IF('BD6'!J1220=95,"ADMIN",IF('BD6'!J1220=96,"COMERCIAL","G_Finan")))))</f>
        <v/>
      </c>
      <c r="L1220" s="40" t="n">
        <v>52.01</v>
      </c>
      <c r="M1220" s="37" t="n"/>
      <c r="N1220" s="51" t="n"/>
      <c r="O1220" s="51" t="n"/>
    </row>
    <row r="1221">
      <c r="A1221" s="39">
        <f>IFERROR(VLOOKUP(BD[[#This Row],[BK]],DICT[[EEFF]:[Ppto]],2,FALSE),"No Encontrado")</f>
        <v/>
      </c>
      <c r="B1221">
        <f>MID(BD[[#This Row],[SUC]],2,1)&amp;"-"&amp;BD[[#This Row],[CC]]&amp;"-"&amp;BD[[#This Row],[REGI_RES]]&amp;"-"&amp;MID(BD[[#This Row],[CTA]],1,9)</f>
        <v/>
      </c>
      <c r="C1221" t="inlineStr">
        <is>
          <t>627300000 - SEGURO COMPL. DE TRABAJO DE RIESGO, ACC.DE TR.Y ENF.PROF.</t>
        </is>
      </c>
      <c r="D1221">
        <f>TRIM(MID('BD6'!E1221,3,2))</f>
        <v/>
      </c>
      <c r="E1221" s="33" t="inlineStr">
        <is>
          <t xml:space="preserve">  01 - 11 - 1</t>
        </is>
      </c>
      <c r="F1221" s="34" t="n">
        <v>45919</v>
      </c>
      <c r="G1221">
        <f>IF(MID(BD[[#This Row],[Suc - Tipo - Nro]],8,2)="11",LEFT(BD[[#This Row],[REGIMEN]], 1) &amp; LEFT(RIGHT(BD[[#This Row],[REGIMEN]], LEN(BD[[#This Row],[REGIMEN]]) - FIND(" ", BD[[#This Row],[REGIMEN]])), 1),"")</f>
        <v/>
      </c>
      <c r="H1221">
        <f>IF(MID(BD[[#This Row],[Suc - Tipo - Nro]],8,2)="11",TRIM(RIGHT(SUBSTITUTE(BD[[#This Row],[Glosa / Proveedor]]," ",REPT(" ",LEN(BD[[#This Row],[Glosa / Proveedor]]))),LEN(BD[[#This Row],[Glosa / Proveedor]])*2)),"")</f>
        <v/>
      </c>
      <c r="I1221" s="33" t="inlineStr">
        <is>
          <t>Generacion de Planilla Normal EMPLEADO ESTABLE</t>
        </is>
      </c>
      <c r="J1221" s="35" t="n">
        <v>90</v>
      </c>
      <c r="K1221" s="22">
        <f>IF('BD6'!J1221=90,"AGUA",IF('BD6'!J1221=91,"ALCANTARILLADO",IF('BD6'!J1221=93,"ALCANTARILLADO",IF('BD6'!J1221=95,"ADMIN",IF('BD6'!J1221=96,"COMERCIAL","G_Finan")))))</f>
        <v/>
      </c>
      <c r="L1221" s="49" t="n">
        <v>76.67</v>
      </c>
      <c r="M1221" s="37" t="n"/>
      <c r="N1221" s="51" t="n"/>
      <c r="O1221" s="51" t="n"/>
    </row>
    <row r="1222">
      <c r="A1222" s="10">
        <f>IFERROR(VLOOKUP(BD[[#This Row],[BK]],DICT[[EEFF]:[Ppto]],2,FALSE),"No Encontrado")</f>
        <v/>
      </c>
      <c r="B1222" s="54">
        <f>MID(BD[[#This Row],[SUC]],2,1)&amp;"-"&amp;BD[[#This Row],[CC]]&amp;"-"&amp;BD[[#This Row],[REGI_RES]]&amp;"-"&amp;MID(BD[[#This Row],[CTA]],1,9)</f>
        <v/>
      </c>
      <c r="C1222" t="inlineStr">
        <is>
          <t>627300000 - SEGURO COMPL. DE TRABAJO DE RIESGO, ACC.DE TR.Y ENF.PROF.</t>
        </is>
      </c>
      <c r="D1222" s="54">
        <f>TRIM(MID('BD6'!E1222,3,2))</f>
        <v/>
      </c>
      <c r="E1222" s="33" t="inlineStr">
        <is>
          <t xml:space="preserve">  01 - 11 - 1</t>
        </is>
      </c>
      <c r="F1222" s="34" t="n">
        <v>45919</v>
      </c>
      <c r="G1222" s="54">
        <f>IF(MID(BD[[#This Row],[Suc - Tipo - Nro]],8,2)="11",LEFT(BD[[#This Row],[REGIMEN]], 1) &amp; LEFT(RIGHT(BD[[#This Row],[REGIMEN]], LEN(BD[[#This Row],[REGIMEN]]) - FIND(" ", BD[[#This Row],[REGIMEN]])), 1),"")</f>
        <v/>
      </c>
      <c r="H1222" s="54">
        <f>IF(MID(BD[[#This Row],[Suc - Tipo - Nro]],8,2)="11",TRIM(RIGHT(SUBSTITUTE(BD[[#This Row],[Glosa / Proveedor]]," ",REPT(" ",LEN(BD[[#This Row],[Glosa / Proveedor]]))),LEN(BD[[#This Row],[Glosa / Proveedor]])*2)),"")</f>
        <v/>
      </c>
      <c r="I1222" s="33" t="inlineStr">
        <is>
          <t>Generacion de Planilla Normal EMPLEADO ESTABLE</t>
        </is>
      </c>
      <c r="J1222" s="35" t="n">
        <v>90</v>
      </c>
      <c r="K1222" s="36">
        <f>IF('BD6'!J1222=90,"AGUA",IF('BD6'!J1222=91,"ALCANTARILLADO",IF('BD6'!J1222=93,"ALCANTARILLADO",IF('BD6'!J1222=95,"ADMIN",IF('BD6'!J1222=96,"COMERCIAL","G_Finan")))))</f>
        <v/>
      </c>
      <c r="L1222" s="40" t="n">
        <v>23.16</v>
      </c>
      <c r="M1222" s="37" t="n"/>
      <c r="N1222" s="51" t="n"/>
      <c r="O1222" s="51" t="n"/>
    </row>
    <row r="1223">
      <c r="A1223" s="42">
        <f>IFERROR(VLOOKUP(BD[[#This Row],[BK]],DICT[[EEFF]:[Ppto]],2,FALSE),"No Encontrado")</f>
        <v/>
      </c>
      <c r="B1223">
        <f>MID(BD[[#This Row],[SUC]],2,1)&amp;"-"&amp;BD[[#This Row],[CC]]&amp;"-"&amp;BD[[#This Row],[REGI_RES]]&amp;"-"&amp;MID(BD[[#This Row],[CTA]],1,9)</f>
        <v/>
      </c>
      <c r="C1223" t="inlineStr">
        <is>
          <t>627300000 - SEGURO COMPL. DE TRABAJO DE RIESGO, ACC.DE TR.Y ENF.PROF.</t>
        </is>
      </c>
      <c r="D1223">
        <f>TRIM(MID('BD6'!E1223,3,2))</f>
        <v/>
      </c>
      <c r="E1223" s="33" t="inlineStr">
        <is>
          <t xml:space="preserve">  01 - 11 - 1</t>
        </is>
      </c>
      <c r="F1223" s="32" t="n">
        <v>45919</v>
      </c>
      <c r="G1223">
        <f>IF(MID(BD[[#This Row],[Suc - Tipo - Nro]],8,2)="11",LEFT(BD[[#This Row],[REGIMEN]], 1) &amp; LEFT(RIGHT(BD[[#This Row],[REGIMEN]], LEN(BD[[#This Row],[REGIMEN]]) - FIND(" ", BD[[#This Row],[REGIMEN]])), 1),"")</f>
        <v/>
      </c>
      <c r="H1223">
        <f>IF(MID(BD[[#This Row],[Suc - Tipo - Nro]],8,2)="11",TRIM(RIGHT(SUBSTITUTE(BD[[#This Row],[Glosa / Proveedor]]," ",REPT(" ",LEN(BD[[#This Row],[Glosa / Proveedor]]))),LEN(BD[[#This Row],[Glosa / Proveedor]])*2)),"")</f>
        <v/>
      </c>
      <c r="I1223" s="31" t="inlineStr">
        <is>
          <t>Generacion de Planilla Normal EMPLEADO ESTABLE</t>
        </is>
      </c>
      <c r="J1223" s="38" t="n">
        <v>90</v>
      </c>
      <c r="K1223" s="22">
        <f>IF('BD6'!J1223=90,"AGUA",IF('BD6'!J1223=91,"ALCANTARILLADO",IF('BD6'!J1223=93,"ALCANTARILLADO",IF('BD6'!J1223=95,"ADMIN",IF('BD6'!J1223=96,"COMERCIAL","G_Finan")))))</f>
        <v/>
      </c>
      <c r="L1223" s="49" t="n">
        <v>182.13</v>
      </c>
      <c r="M1223" s="37" t="n"/>
      <c r="N1223" s="51" t="n"/>
      <c r="O1223" s="51" t="n"/>
    </row>
    <row r="1224">
      <c r="A1224" s="42">
        <f>IFERROR(VLOOKUP(BD[[#This Row],[BK]],DICT[[EEFF]:[Ppto]],2,FALSE),"No Encontrado")</f>
        <v/>
      </c>
      <c r="B1224">
        <f>MID(BD[[#This Row],[SUC]],2,1)&amp;"-"&amp;BD[[#This Row],[CC]]&amp;"-"&amp;BD[[#This Row],[REGI_RES]]&amp;"-"&amp;MID(BD[[#This Row],[CTA]],1,9)</f>
        <v/>
      </c>
      <c r="C1224" t="inlineStr">
        <is>
          <t>627300000 - SEGURO COMPL. DE TRABAJO DE RIESGO, ACC.DE TR.Y ENF.PROF.</t>
        </is>
      </c>
      <c r="D1224">
        <f>TRIM(MID('BD6'!E1224,3,2))</f>
        <v/>
      </c>
      <c r="E1224" s="33" t="inlineStr">
        <is>
          <t xml:space="preserve">  01 - 11 - 1</t>
        </is>
      </c>
      <c r="F1224" s="32" t="n">
        <v>45919</v>
      </c>
      <c r="G1224">
        <f>IF(MID(BD[[#This Row],[Suc - Tipo - Nro]],8,2)="11",LEFT(BD[[#This Row],[REGIMEN]], 1) &amp; LEFT(RIGHT(BD[[#This Row],[REGIMEN]], LEN(BD[[#This Row],[REGIMEN]]) - FIND(" ", BD[[#This Row],[REGIMEN]])), 1),"")</f>
        <v/>
      </c>
      <c r="H1224">
        <f>IF(MID(BD[[#This Row],[Suc - Tipo - Nro]],8,2)="11",TRIM(RIGHT(SUBSTITUTE(BD[[#This Row],[Glosa / Proveedor]]," ",REPT(" ",LEN(BD[[#This Row],[Glosa / Proveedor]]))),LEN(BD[[#This Row],[Glosa / Proveedor]])*2)),"")</f>
        <v/>
      </c>
      <c r="I1224" s="31" t="inlineStr">
        <is>
          <t>Generacion de Planilla Normal EMPLEADO ESTABLE</t>
        </is>
      </c>
      <c r="J1224" s="38" t="n">
        <v>90</v>
      </c>
      <c r="K1224" s="22">
        <f>IF('BD6'!J1224=90,"AGUA",IF('BD6'!J1224=91,"ALCANTARILLADO",IF('BD6'!J1224=93,"ALCANTARILLADO",IF('BD6'!J1224=95,"ADMIN",IF('BD6'!J1224=96,"COMERCIAL","G_Finan")))))</f>
        <v/>
      </c>
      <c r="L1224" s="49" t="n">
        <v>41.83</v>
      </c>
      <c r="M1224" s="37" t="n"/>
      <c r="N1224" s="51" t="n"/>
      <c r="O1224" s="51" t="n"/>
    </row>
    <row r="1225">
      <c r="A1225" s="10">
        <f>IFERROR(VLOOKUP(BD[[#This Row],[BK]],DICT[[EEFF]:[Ppto]],2,FALSE),"No Encontrado")</f>
        <v/>
      </c>
      <c r="B1225" s="54">
        <f>MID(BD[[#This Row],[SUC]],2,1)&amp;"-"&amp;BD[[#This Row],[CC]]&amp;"-"&amp;BD[[#This Row],[REGI_RES]]&amp;"-"&amp;MID(BD[[#This Row],[CTA]],1,9)</f>
        <v/>
      </c>
      <c r="C1225" t="inlineStr">
        <is>
          <t>627300000 - SEGURO COMPL. DE TRABAJO DE RIESGO, ACC.DE TR.Y ENF.PROF.</t>
        </is>
      </c>
      <c r="D1225" s="54">
        <f>TRIM(MID('BD6'!E1225,3,2))</f>
        <v/>
      </c>
      <c r="E1225" s="33" t="inlineStr">
        <is>
          <t xml:space="preserve">  01 - 11 - 1</t>
        </is>
      </c>
      <c r="F1225" s="34" t="n">
        <v>45919</v>
      </c>
      <c r="G1225" s="54">
        <f>IF(MID(BD[[#This Row],[Suc - Tipo - Nro]],8,2)="11",LEFT(BD[[#This Row],[REGIMEN]], 1) &amp; LEFT(RIGHT(BD[[#This Row],[REGIMEN]], LEN(BD[[#This Row],[REGIMEN]]) - FIND(" ", BD[[#This Row],[REGIMEN]])), 1),"")</f>
        <v/>
      </c>
      <c r="H1225" s="54">
        <f>IF(MID(BD[[#This Row],[Suc - Tipo - Nro]],8,2)="11",TRIM(RIGHT(SUBSTITUTE(BD[[#This Row],[Glosa / Proveedor]]," ",REPT(" ",LEN(BD[[#This Row],[Glosa / Proveedor]]))),LEN(BD[[#This Row],[Glosa / Proveedor]])*2)),"")</f>
        <v/>
      </c>
      <c r="I1225" s="33" t="inlineStr">
        <is>
          <t>Generacion de Planilla Normal EMPLEADO ESTABLE</t>
        </is>
      </c>
      <c r="J1225" s="35" t="n">
        <v>95</v>
      </c>
      <c r="K1225" s="36">
        <f>IF('BD6'!J1225=90,"AGUA",IF('BD6'!J1225=91,"ALCANTARILLADO",IF('BD6'!J1225=93,"ALCANTARILLADO",IF('BD6'!J1225=95,"ADMIN",IF('BD6'!J1225=96,"COMERCIAL","G_Finan")))))</f>
        <v/>
      </c>
      <c r="L1225" s="40" t="n">
        <v>25.79</v>
      </c>
      <c r="M1225" s="37" t="n"/>
      <c r="N1225" s="51" t="n"/>
      <c r="O1225" s="51" t="n"/>
    </row>
    <row r="1226">
      <c r="A1226" s="10">
        <f>IFERROR(VLOOKUP(BD[[#This Row],[BK]],DICT[[EEFF]:[Ppto]],2,FALSE),"No Encontrado")</f>
        <v/>
      </c>
      <c r="B1226" s="54">
        <f>MID(BD[[#This Row],[SUC]],2,1)&amp;"-"&amp;BD[[#This Row],[CC]]&amp;"-"&amp;BD[[#This Row],[REGI_RES]]&amp;"-"&amp;MID(BD[[#This Row],[CTA]],1,9)</f>
        <v/>
      </c>
      <c r="C1226" t="inlineStr">
        <is>
          <t>627300000 - SEGURO COMPL. DE TRABAJO DE RIESGO, ACC.DE TR.Y ENF.PROF.</t>
        </is>
      </c>
      <c r="D1226" s="54">
        <f>TRIM(MID('BD6'!E1226,3,2))</f>
        <v/>
      </c>
      <c r="E1226" s="33" t="inlineStr">
        <is>
          <t xml:space="preserve">  01 - 11 - 1</t>
        </is>
      </c>
      <c r="F1226" s="34" t="n">
        <v>45919</v>
      </c>
      <c r="G1226" s="54">
        <f>IF(MID(BD[[#This Row],[Suc - Tipo - Nro]],8,2)="11",LEFT(BD[[#This Row],[REGIMEN]], 1) &amp; LEFT(RIGHT(BD[[#This Row],[REGIMEN]], LEN(BD[[#This Row],[REGIMEN]]) - FIND(" ", BD[[#This Row],[REGIMEN]])), 1),"")</f>
        <v/>
      </c>
      <c r="H1226" s="54">
        <f>IF(MID(BD[[#This Row],[Suc - Tipo - Nro]],8,2)="11",TRIM(RIGHT(SUBSTITUTE(BD[[#This Row],[Glosa / Proveedor]]," ",REPT(" ",LEN(BD[[#This Row],[Glosa / Proveedor]]))),LEN(BD[[#This Row],[Glosa / Proveedor]])*2)),"")</f>
        <v/>
      </c>
      <c r="I1226" s="33" t="inlineStr">
        <is>
          <t>Generacion de Planilla Normal EMPLEADO ESTABLE</t>
        </is>
      </c>
      <c r="J1226" s="35" t="n">
        <v>95</v>
      </c>
      <c r="K1226" s="36">
        <f>IF('BD6'!J1226=90,"AGUA",IF('BD6'!J1226=91,"ALCANTARILLADO",IF('BD6'!J1226=93,"ALCANTARILLADO",IF('BD6'!J1226=95,"ADMIN",IF('BD6'!J1226=96,"COMERCIAL","G_Finan")))))</f>
        <v/>
      </c>
      <c r="L1226" s="40" t="n">
        <v>29.53</v>
      </c>
      <c r="M1226" s="37" t="n"/>
      <c r="N1226" s="51" t="n"/>
      <c r="O1226" s="51" t="n"/>
    </row>
    <row r="1227">
      <c r="A1227" s="10">
        <f>IFERROR(VLOOKUP(BD[[#This Row],[BK]],DICT[[EEFF]:[Ppto]],2,FALSE),"No Encontrado")</f>
        <v/>
      </c>
      <c r="B1227" s="54">
        <f>MID(BD[[#This Row],[SUC]],2,1)&amp;"-"&amp;BD[[#This Row],[CC]]&amp;"-"&amp;BD[[#This Row],[REGI_RES]]&amp;"-"&amp;MID(BD[[#This Row],[CTA]],1,9)</f>
        <v/>
      </c>
      <c r="C1227" t="inlineStr">
        <is>
          <t>627300000 - SEGURO COMPL. DE TRABAJO DE RIESGO, ACC.DE TR.Y ENF.PROF.</t>
        </is>
      </c>
      <c r="D1227" s="54">
        <f>TRIM(MID('BD6'!E1227,3,2))</f>
        <v/>
      </c>
      <c r="E1227" s="33" t="inlineStr">
        <is>
          <t xml:space="preserve">  01 - 11 - 1</t>
        </is>
      </c>
      <c r="F1227" s="34" t="n">
        <v>45919</v>
      </c>
      <c r="G1227" s="54">
        <f>IF(MID(BD[[#This Row],[Suc - Tipo - Nro]],8,2)="11",LEFT(BD[[#This Row],[REGIMEN]], 1) &amp; LEFT(RIGHT(BD[[#This Row],[REGIMEN]], LEN(BD[[#This Row],[REGIMEN]]) - FIND(" ", BD[[#This Row],[REGIMEN]])), 1),"")</f>
        <v/>
      </c>
      <c r="H1227" s="54">
        <f>IF(MID(BD[[#This Row],[Suc - Tipo - Nro]],8,2)="11",TRIM(RIGHT(SUBSTITUTE(BD[[#This Row],[Glosa / Proveedor]]," ",REPT(" ",LEN(BD[[#This Row],[Glosa / Proveedor]]))),LEN(BD[[#This Row],[Glosa / Proveedor]])*2)),"")</f>
        <v/>
      </c>
      <c r="I1227" s="33" t="inlineStr">
        <is>
          <t>Generacion de Planilla Normal EMPLEADO ESTABLE</t>
        </is>
      </c>
      <c r="J1227" s="35" t="n">
        <v>95</v>
      </c>
      <c r="K1227" s="36">
        <f>IF('BD6'!J1227=90,"AGUA",IF('BD6'!J1227=91,"ALCANTARILLADO",IF('BD6'!J1227=93,"ALCANTARILLADO",IF('BD6'!J1227=95,"ADMIN",IF('BD6'!J1227=96,"COMERCIAL","G_Finan")))))</f>
        <v/>
      </c>
      <c r="L1227" s="40" t="n">
        <v>40.06</v>
      </c>
      <c r="M1227" s="37" t="n"/>
      <c r="N1227" s="51" t="n"/>
      <c r="O1227" s="51" t="n"/>
    </row>
    <row r="1228">
      <c r="A1228" s="42">
        <f>IFERROR(VLOOKUP(BD[[#This Row],[BK]],DICT[[EEFF]:[Ppto]],2,FALSE),"No Encontrado")</f>
        <v/>
      </c>
      <c r="B1228">
        <f>MID(BD[[#This Row],[SUC]],2,1)&amp;"-"&amp;BD[[#This Row],[CC]]&amp;"-"&amp;BD[[#This Row],[REGI_RES]]&amp;"-"&amp;MID(BD[[#This Row],[CTA]],1,9)</f>
        <v/>
      </c>
      <c r="C1228" t="inlineStr">
        <is>
          <t>627300000 - SEGURO COMPL. DE TRABAJO DE RIESGO, ACC.DE TR.Y ENF.PROF.</t>
        </is>
      </c>
      <c r="D1228">
        <f>TRIM(MID('BD6'!E1228,3,2))</f>
        <v/>
      </c>
      <c r="E1228" s="33" t="inlineStr">
        <is>
          <t xml:space="preserve">  01 - 11 - 1</t>
        </is>
      </c>
      <c r="F1228" s="32" t="n">
        <v>45919</v>
      </c>
      <c r="G1228">
        <f>IF(MID(BD[[#This Row],[Suc - Tipo - Nro]],8,2)="11",LEFT(BD[[#This Row],[REGIMEN]], 1) &amp; LEFT(RIGHT(BD[[#This Row],[REGIMEN]], LEN(BD[[#This Row],[REGIMEN]]) - FIND(" ", BD[[#This Row],[REGIMEN]])), 1),"")</f>
        <v/>
      </c>
      <c r="H1228">
        <f>IF(MID(BD[[#This Row],[Suc - Tipo - Nro]],8,2)="11",TRIM(RIGHT(SUBSTITUTE(BD[[#This Row],[Glosa / Proveedor]]," ",REPT(" ",LEN(BD[[#This Row],[Glosa / Proveedor]]))),LEN(BD[[#This Row],[Glosa / Proveedor]])*2)),"")</f>
        <v/>
      </c>
      <c r="I1228" s="31" t="inlineStr">
        <is>
          <t>Generacion de Planilla Normal EMPLEADO ESTABLE</t>
        </is>
      </c>
      <c r="J1228" s="38" t="n">
        <v>95</v>
      </c>
      <c r="K1228" s="22">
        <f>IF('BD6'!J1228=90,"AGUA",IF('BD6'!J1228=91,"ALCANTARILLADO",IF('BD6'!J1228=93,"ALCANTARILLADO",IF('BD6'!J1228=95,"ADMIN",IF('BD6'!J1228=96,"COMERCIAL","G_Finan")))))</f>
        <v/>
      </c>
      <c r="L1228" s="49" t="n">
        <v>22.07</v>
      </c>
      <c r="M1228" s="37" t="n"/>
      <c r="N1228" s="51" t="n"/>
      <c r="O1228" s="51" t="n"/>
    </row>
    <row r="1229">
      <c r="A1229" s="42">
        <f>IFERROR(VLOOKUP(BD[[#This Row],[BK]],DICT[[EEFF]:[Ppto]],2,FALSE),"No Encontrado")</f>
        <v/>
      </c>
      <c r="B1229">
        <f>MID(BD[[#This Row],[SUC]],2,1)&amp;"-"&amp;BD[[#This Row],[CC]]&amp;"-"&amp;BD[[#This Row],[REGI_RES]]&amp;"-"&amp;MID(BD[[#This Row],[CTA]],1,9)</f>
        <v/>
      </c>
      <c r="C1229" t="inlineStr">
        <is>
          <t>627300000 - SEGURO COMPL. DE TRABAJO DE RIESGO, ACC.DE TR.Y ENF.PROF.</t>
        </is>
      </c>
      <c r="D1229">
        <f>TRIM(MID('BD6'!E1229,3,2))</f>
        <v/>
      </c>
      <c r="E1229" s="33" t="inlineStr">
        <is>
          <t xml:space="preserve">  01 - 11 - 1</t>
        </is>
      </c>
      <c r="F1229" s="32" t="n">
        <v>45919</v>
      </c>
      <c r="G1229">
        <f>IF(MID(BD[[#This Row],[Suc - Tipo - Nro]],8,2)="11",LEFT(BD[[#This Row],[REGIMEN]], 1) &amp; LEFT(RIGHT(BD[[#This Row],[REGIMEN]], LEN(BD[[#This Row],[REGIMEN]]) - FIND(" ", BD[[#This Row],[REGIMEN]])), 1),"")</f>
        <v/>
      </c>
      <c r="H1229">
        <f>IF(MID(BD[[#This Row],[Suc - Tipo - Nro]],8,2)="11",TRIM(RIGHT(SUBSTITUTE(BD[[#This Row],[Glosa / Proveedor]]," ",REPT(" ",LEN(BD[[#This Row],[Glosa / Proveedor]]))),LEN(BD[[#This Row],[Glosa / Proveedor]])*2)),"")</f>
        <v/>
      </c>
      <c r="I1229" s="31" t="inlineStr">
        <is>
          <t>Generacion de Planilla Normal EMPLEADO ESTABLE</t>
        </is>
      </c>
      <c r="J1229" s="38" t="n">
        <v>90</v>
      </c>
      <c r="K1229" s="22">
        <f>IF('BD6'!J1229=90,"AGUA",IF('BD6'!J1229=91,"ALCANTARILLADO",IF('BD6'!J1229=93,"ALCANTARILLADO",IF('BD6'!J1229=95,"ADMIN",IF('BD6'!J1229=96,"COMERCIAL","G_Finan")))))</f>
        <v/>
      </c>
      <c r="L1229" s="49" t="n">
        <v>18.72</v>
      </c>
      <c r="M1229" s="37" t="n"/>
      <c r="N1229" s="51" t="n"/>
      <c r="O1229" s="51" t="n"/>
    </row>
    <row r="1230">
      <c r="A1230">
        <f>IFERROR(VLOOKUP(BD[[#This Row],[BK]],DICT[[EEFF]:[Ppto]],2,FALSE),"No Encontrado")</f>
        <v/>
      </c>
      <c r="B1230">
        <f>MID(BD[[#This Row],[SUC]],2,1)&amp;"-"&amp;BD[[#This Row],[CC]]&amp;"-"&amp;BD[[#This Row],[REGI_RES]]&amp;"-"&amp;MID(BD[[#This Row],[CTA]],1,9)</f>
        <v/>
      </c>
      <c r="C1230" t="inlineStr">
        <is>
          <t>627300000 - SEGURO COMPL. DE TRABAJO DE RIESGO, ACC.DE TR.Y ENF.PROF.</t>
        </is>
      </c>
      <c r="D1230">
        <f>TRIM(MID('BD6'!E1230,3,2))</f>
        <v/>
      </c>
      <c r="E1230" s="33" t="inlineStr">
        <is>
          <t xml:space="preserve">  01 - 11 - 1</t>
        </is>
      </c>
      <c r="F1230" s="32" t="n">
        <v>45919</v>
      </c>
      <c r="G1230">
        <f>IF(MID(BD[[#This Row],[Suc - Tipo - Nro]],8,2)="11",LEFT(BD[[#This Row],[REGIMEN]], 1) &amp; LEFT(RIGHT(BD[[#This Row],[REGIMEN]], LEN(BD[[#This Row],[REGIMEN]]) - FIND(" ", BD[[#This Row],[REGIMEN]])), 1),"")</f>
        <v/>
      </c>
      <c r="H1230">
        <f>IF(MID(BD[[#This Row],[Suc - Tipo - Nro]],8,2)="11",TRIM(RIGHT(SUBSTITUTE(BD[[#This Row],[Glosa / Proveedor]]," ",REPT(" ",LEN(BD[[#This Row],[Glosa / Proveedor]]))),LEN(BD[[#This Row],[Glosa / Proveedor]])*2)),"")</f>
        <v/>
      </c>
      <c r="I1230" s="31" t="inlineStr">
        <is>
          <t>Generacion de Planilla Normal EMPLEADO ESTABLE</t>
        </is>
      </c>
      <c r="J1230" s="38" t="n">
        <v>96</v>
      </c>
      <c r="K1230" s="22">
        <f>IF('BD6'!J1230=90,"AGUA",IF('BD6'!J1230=91,"ALCANTARILLADO",IF('BD6'!J1230=93,"ALCANTARILLADO",IF('BD6'!J1230=95,"ADMIN",IF('BD6'!J1230=96,"COMERCIAL","G_Finan")))))</f>
        <v/>
      </c>
      <c r="L1230" s="49" t="n">
        <v>20.4</v>
      </c>
      <c r="M1230" s="37" t="n"/>
      <c r="N1230" s="51" t="n"/>
      <c r="O1230" s="51" t="n"/>
    </row>
    <row r="1231">
      <c r="A1231" s="10">
        <f>IFERROR(VLOOKUP(BD[[#This Row],[BK]],DICT[[EEFF]:[Ppto]],2,FALSE),"No Encontrado")</f>
        <v/>
      </c>
      <c r="B1231" s="54">
        <f>MID(BD[[#This Row],[SUC]],2,1)&amp;"-"&amp;BD[[#This Row],[CC]]&amp;"-"&amp;BD[[#This Row],[REGI_RES]]&amp;"-"&amp;MID(BD[[#This Row],[CTA]],1,9)</f>
        <v/>
      </c>
      <c r="C1231" t="inlineStr">
        <is>
          <t>627300000 - SEGURO COMPL. DE TRABAJO DE RIESGO, ACC.DE TR.Y ENF.PROF.</t>
        </is>
      </c>
      <c r="D1231" s="54">
        <f>TRIM(MID('BD6'!E1231,3,2))</f>
        <v/>
      </c>
      <c r="E1231" s="33" t="inlineStr">
        <is>
          <t xml:space="preserve">  01 - 11 - 1</t>
        </is>
      </c>
      <c r="F1231" s="34" t="n">
        <v>45919</v>
      </c>
      <c r="G1231" s="54">
        <f>IF(MID(BD[[#This Row],[Suc - Tipo - Nro]],8,2)="11",LEFT(BD[[#This Row],[REGIMEN]], 1) &amp; LEFT(RIGHT(BD[[#This Row],[REGIMEN]], LEN(BD[[#This Row],[REGIMEN]]) - FIND(" ", BD[[#This Row],[REGIMEN]])), 1),"")</f>
        <v/>
      </c>
      <c r="H1231" s="54">
        <f>IF(MID(BD[[#This Row],[Suc - Tipo - Nro]],8,2)="11",TRIM(RIGHT(SUBSTITUTE(BD[[#This Row],[Glosa / Proveedor]]," ",REPT(" ",LEN(BD[[#This Row],[Glosa / Proveedor]]))),LEN(BD[[#This Row],[Glosa / Proveedor]])*2)),"")</f>
        <v/>
      </c>
      <c r="I1231" s="33" t="inlineStr">
        <is>
          <t>Generacion de Planilla Normal EMPLEADO ESTABLE</t>
        </is>
      </c>
      <c r="J1231" s="35" t="n">
        <v>96</v>
      </c>
      <c r="K1231" s="36">
        <f>IF('BD6'!J1231=90,"AGUA",IF('BD6'!J1231=91,"ALCANTARILLADO",IF('BD6'!J1231=93,"ALCANTARILLADO",IF('BD6'!J1231=95,"ADMIN",IF('BD6'!J1231=96,"COMERCIAL","G_Finan")))))</f>
        <v/>
      </c>
      <c r="L1231" s="40" t="n">
        <v>52.15</v>
      </c>
      <c r="M1231" s="37" t="n"/>
      <c r="N1231" s="51" t="n"/>
      <c r="O1231" s="51" t="n"/>
    </row>
    <row r="1232">
      <c r="A1232" s="42">
        <f>IFERROR(VLOOKUP(BD[[#This Row],[BK]],DICT[[EEFF]:[Ppto]],2,FALSE),"No Encontrado")</f>
        <v/>
      </c>
      <c r="B1232">
        <f>MID(BD[[#This Row],[SUC]],2,1)&amp;"-"&amp;BD[[#This Row],[CC]]&amp;"-"&amp;BD[[#This Row],[REGI_RES]]&amp;"-"&amp;MID(BD[[#This Row],[CTA]],1,9)</f>
        <v/>
      </c>
      <c r="C1232" t="inlineStr">
        <is>
          <t>627300000 - SEGURO COMPL. DE TRABAJO DE RIESGO, ACC.DE TR.Y ENF.PROF.</t>
        </is>
      </c>
      <c r="D1232">
        <f>TRIM(MID('BD6'!E1232,3,2))</f>
        <v/>
      </c>
      <c r="E1232" s="33" t="inlineStr">
        <is>
          <t xml:space="preserve">  01 - 11 - 1</t>
        </is>
      </c>
      <c r="F1232" s="32" t="n">
        <v>45919</v>
      </c>
      <c r="G1232">
        <f>IF(MID(BD[[#This Row],[Suc - Tipo - Nro]],8,2)="11",LEFT(BD[[#This Row],[REGIMEN]], 1) &amp; LEFT(RIGHT(BD[[#This Row],[REGIMEN]], LEN(BD[[#This Row],[REGIMEN]]) - FIND(" ", BD[[#This Row],[REGIMEN]])), 1),"")</f>
        <v/>
      </c>
      <c r="H1232">
        <f>IF(MID(BD[[#This Row],[Suc - Tipo - Nro]],8,2)="11",TRIM(RIGHT(SUBSTITUTE(BD[[#This Row],[Glosa / Proveedor]]," ",REPT(" ",LEN(BD[[#This Row],[Glosa / Proveedor]]))),LEN(BD[[#This Row],[Glosa / Proveedor]])*2)),"")</f>
        <v/>
      </c>
      <c r="I1232" s="31" t="inlineStr">
        <is>
          <t>Generacion de Planilla Normal EMPLEADO ESTABLE</t>
        </is>
      </c>
      <c r="J1232" s="38" t="n">
        <v>95</v>
      </c>
      <c r="K1232" s="22">
        <f>IF('BD6'!J1232=90,"AGUA",IF('BD6'!J1232=91,"ALCANTARILLADO",IF('BD6'!J1232=93,"ALCANTARILLADO",IF('BD6'!J1232=95,"ADMIN",IF('BD6'!J1232=96,"COMERCIAL","G_Finan")))))</f>
        <v/>
      </c>
      <c r="L1232" s="49" t="n">
        <v>35.59</v>
      </c>
      <c r="M1232" s="37" t="n"/>
      <c r="N1232" s="51" t="n"/>
      <c r="O1232" s="51" t="n"/>
    </row>
    <row r="1233">
      <c r="A1233" s="42">
        <f>IFERROR(VLOOKUP(BD[[#This Row],[BK]],DICT[[EEFF]:[Ppto]],2,FALSE),"No Encontrado")</f>
        <v/>
      </c>
      <c r="B1233">
        <f>MID(BD[[#This Row],[SUC]],2,1)&amp;"-"&amp;BD[[#This Row],[CC]]&amp;"-"&amp;BD[[#This Row],[REGI_RES]]&amp;"-"&amp;MID(BD[[#This Row],[CTA]],1,9)</f>
        <v/>
      </c>
      <c r="C1233" t="inlineStr">
        <is>
          <t>627300000 - SEGURO COMPL. DE TRABAJO DE RIESGO, ACC.DE TR.Y ENF.PROF.</t>
        </is>
      </c>
      <c r="D1233">
        <f>TRIM(MID('BD6'!E1233,3,2))</f>
        <v/>
      </c>
      <c r="E1233" s="33" t="inlineStr">
        <is>
          <t xml:space="preserve">  01 - 11 - 1</t>
        </is>
      </c>
      <c r="F1233" s="32" t="n">
        <v>45919</v>
      </c>
      <c r="G1233">
        <f>IF(MID(BD[[#This Row],[Suc - Tipo - Nro]],8,2)="11",LEFT(BD[[#This Row],[REGIMEN]], 1) &amp; LEFT(RIGHT(BD[[#This Row],[REGIMEN]], LEN(BD[[#This Row],[REGIMEN]]) - FIND(" ", BD[[#This Row],[REGIMEN]])), 1),"")</f>
        <v/>
      </c>
      <c r="H1233">
        <f>IF(MID(BD[[#This Row],[Suc - Tipo - Nro]],8,2)="11",TRIM(RIGHT(SUBSTITUTE(BD[[#This Row],[Glosa / Proveedor]]," ",REPT(" ",LEN(BD[[#This Row],[Glosa / Proveedor]]))),LEN(BD[[#This Row],[Glosa / Proveedor]])*2)),"")</f>
        <v/>
      </c>
      <c r="I1233" s="31" t="inlineStr">
        <is>
          <t>Generacion de Planilla Normal EMPLEADO ESTABLE</t>
        </is>
      </c>
      <c r="J1233" s="38" t="n">
        <v>95</v>
      </c>
      <c r="K1233" s="22">
        <f>IF('BD6'!J1233=90,"AGUA",IF('BD6'!J1233=91,"ALCANTARILLADO",IF('BD6'!J1233=93,"ALCANTARILLADO",IF('BD6'!J1233=95,"ADMIN",IF('BD6'!J1233=96,"COMERCIAL","G_Finan")))))</f>
        <v/>
      </c>
      <c r="L1233" s="49" t="n">
        <v>45.92</v>
      </c>
      <c r="M1233" s="37" t="n"/>
      <c r="N1233" s="51" t="n"/>
      <c r="O1233" s="51" t="n"/>
    </row>
    <row r="1234">
      <c r="A1234">
        <f>IFERROR(VLOOKUP(BD[[#This Row],[BK]],DICT[[EEFF]:[Ppto]],2,FALSE),"No Encontrado")</f>
        <v/>
      </c>
      <c r="B1234">
        <f>MID(BD[[#This Row],[SUC]],2,1)&amp;"-"&amp;BD[[#This Row],[CC]]&amp;"-"&amp;BD[[#This Row],[REGI_RES]]&amp;"-"&amp;MID(BD[[#This Row],[CTA]],1,9)</f>
        <v/>
      </c>
      <c r="C1234" t="inlineStr">
        <is>
          <t>627300000 - SEGURO COMPL. DE TRABAJO DE RIESGO, ACC.DE TR.Y ENF.PROF.</t>
        </is>
      </c>
      <c r="D1234">
        <f>TRIM(MID('BD6'!E1234,3,2))</f>
        <v/>
      </c>
      <c r="E1234" s="33" t="inlineStr">
        <is>
          <t xml:space="preserve">  01 - 11 - 1</t>
        </is>
      </c>
      <c r="F1234" s="32" t="n">
        <v>45919</v>
      </c>
      <c r="G1234">
        <f>IF(MID(BD[[#This Row],[Suc - Tipo - Nro]],8,2)="11",LEFT(BD[[#This Row],[REGIMEN]], 1) &amp; LEFT(RIGHT(BD[[#This Row],[REGIMEN]], LEN(BD[[#This Row],[REGIMEN]]) - FIND(" ", BD[[#This Row],[REGIMEN]])), 1),"")</f>
        <v/>
      </c>
      <c r="H1234">
        <f>IF(MID(BD[[#This Row],[Suc - Tipo - Nro]],8,2)="11",TRIM(RIGHT(SUBSTITUTE(BD[[#This Row],[Glosa / Proveedor]]," ",REPT(" ",LEN(BD[[#This Row],[Glosa / Proveedor]]))),LEN(BD[[#This Row],[Glosa / Proveedor]])*2)),"")</f>
        <v/>
      </c>
      <c r="I1234" s="31" t="inlineStr">
        <is>
          <t>Generacion de Planilla Normal EMPLEADO ESTABLE</t>
        </is>
      </c>
      <c r="J1234" s="38" t="n">
        <v>95</v>
      </c>
      <c r="K1234" s="22">
        <f>IF('BD6'!J1234=90,"AGUA",IF('BD6'!J1234=91,"ALCANTARILLADO",IF('BD6'!J1234=93,"ALCANTARILLADO",IF('BD6'!J1234=95,"ADMIN",IF('BD6'!J1234=96,"COMERCIAL","G_Finan")))))</f>
        <v/>
      </c>
      <c r="L1234" s="49" t="n">
        <v>49.1</v>
      </c>
      <c r="M1234" s="37" t="n"/>
      <c r="N1234" s="51" t="n"/>
      <c r="O1234" s="51" t="n"/>
    </row>
    <row r="1235">
      <c r="A1235" s="10">
        <f>IFERROR(VLOOKUP(BD[[#This Row],[BK]],DICT[[EEFF]:[Ppto]],2,FALSE),"No Encontrado")</f>
        <v/>
      </c>
      <c r="B1235" s="54">
        <f>MID(BD[[#This Row],[SUC]],2,1)&amp;"-"&amp;BD[[#This Row],[CC]]&amp;"-"&amp;BD[[#This Row],[REGI_RES]]&amp;"-"&amp;MID(BD[[#This Row],[CTA]],1,9)</f>
        <v/>
      </c>
      <c r="C1235" t="inlineStr">
        <is>
          <t>627300000 - SEGURO COMPL. DE TRABAJO DE RIESGO, ACC.DE TR.Y ENF.PROF.</t>
        </is>
      </c>
      <c r="D1235" s="54">
        <f>TRIM(MID('BD6'!E1235,3,2))</f>
        <v/>
      </c>
      <c r="E1235" s="33" t="inlineStr">
        <is>
          <t xml:space="preserve">  01 - 11 - 1</t>
        </is>
      </c>
      <c r="F1235" s="34" t="n">
        <v>45919</v>
      </c>
      <c r="G1235" s="54">
        <f>IF(MID(BD[[#This Row],[Suc - Tipo - Nro]],8,2)="11",LEFT(BD[[#This Row],[REGIMEN]], 1) &amp; LEFT(RIGHT(BD[[#This Row],[REGIMEN]], LEN(BD[[#This Row],[REGIMEN]]) - FIND(" ", BD[[#This Row],[REGIMEN]])), 1),"")</f>
        <v/>
      </c>
      <c r="H1235" s="54">
        <f>IF(MID(BD[[#This Row],[Suc - Tipo - Nro]],8,2)="11",TRIM(RIGHT(SUBSTITUTE(BD[[#This Row],[Glosa / Proveedor]]," ",REPT(" ",LEN(BD[[#This Row],[Glosa / Proveedor]]))),LEN(BD[[#This Row],[Glosa / Proveedor]])*2)),"")</f>
        <v/>
      </c>
      <c r="I1235" s="33" t="inlineStr">
        <is>
          <t>Generacion de Planilla Normal EMPLEADO ESTABLE</t>
        </is>
      </c>
      <c r="J1235" s="35" t="n">
        <v>95</v>
      </c>
      <c r="K1235" s="36">
        <f>IF('BD6'!J1235=90,"AGUA",IF('BD6'!J1235=91,"ALCANTARILLADO",IF('BD6'!J1235=93,"ALCANTARILLADO",IF('BD6'!J1235=95,"ADMIN",IF('BD6'!J1235=96,"COMERCIAL","G_Finan")))))</f>
        <v/>
      </c>
      <c r="L1235" s="40" t="n">
        <v>21.08</v>
      </c>
      <c r="M1235" s="37" t="n"/>
      <c r="N1235" s="51" t="n"/>
      <c r="O1235" s="51" t="n"/>
    </row>
    <row r="1236">
      <c r="A1236" s="10">
        <f>IFERROR(VLOOKUP(BD[[#This Row],[BK]],DICT[[EEFF]:[Ppto]],2,FALSE),"No Encontrado")</f>
        <v/>
      </c>
      <c r="B1236" s="54">
        <f>MID(BD[[#This Row],[SUC]],2,1)&amp;"-"&amp;BD[[#This Row],[CC]]&amp;"-"&amp;BD[[#This Row],[REGI_RES]]&amp;"-"&amp;MID(BD[[#This Row],[CTA]],1,9)</f>
        <v/>
      </c>
      <c r="C1236" t="inlineStr">
        <is>
          <t>627300000 - SEGURO COMPL. DE TRABAJO DE RIESGO, ACC.DE TR.Y ENF.PROF.</t>
        </is>
      </c>
      <c r="D1236" s="54">
        <f>TRIM(MID('BD6'!E1236,3,2))</f>
        <v/>
      </c>
      <c r="E1236" s="33" t="inlineStr">
        <is>
          <t xml:space="preserve">  01 - 11 - 1</t>
        </is>
      </c>
      <c r="F1236" s="34" t="n">
        <v>45919</v>
      </c>
      <c r="G1236" s="54">
        <f>IF(MID(BD[[#This Row],[Suc - Tipo - Nro]],8,2)="11",LEFT(BD[[#This Row],[REGIMEN]], 1) &amp; LEFT(RIGHT(BD[[#This Row],[REGIMEN]], LEN(BD[[#This Row],[REGIMEN]]) - FIND(" ", BD[[#This Row],[REGIMEN]])), 1),"")</f>
        <v/>
      </c>
      <c r="H1236" s="54">
        <f>IF(MID(BD[[#This Row],[Suc - Tipo - Nro]],8,2)="11",TRIM(RIGHT(SUBSTITUTE(BD[[#This Row],[Glosa / Proveedor]]," ",REPT(" ",LEN(BD[[#This Row],[Glosa / Proveedor]]))),LEN(BD[[#This Row],[Glosa / Proveedor]])*2)),"")</f>
        <v/>
      </c>
      <c r="I1236" s="33" t="inlineStr">
        <is>
          <t>Generacion de Planilla Normal EMPLEADO ESTABLE</t>
        </is>
      </c>
      <c r="J1236" s="35" t="n">
        <v>95</v>
      </c>
      <c r="K1236" s="36">
        <f>IF('BD6'!J1236=90,"AGUA",IF('BD6'!J1236=91,"ALCANTARILLADO",IF('BD6'!J1236=93,"ALCANTARILLADO",IF('BD6'!J1236=95,"ADMIN",IF('BD6'!J1236=96,"COMERCIAL","G_Finan")))))</f>
        <v/>
      </c>
      <c r="L1236" s="40" t="n">
        <v>118.87</v>
      </c>
      <c r="M1236" s="37" t="n"/>
      <c r="N1236" s="51" t="n"/>
      <c r="O1236" s="51" t="n"/>
    </row>
    <row r="1237">
      <c r="A1237" s="41">
        <f>IFERROR(VLOOKUP(BD[[#This Row],[BK]],DICT[[EEFF]:[Ppto]],2,FALSE),"No Encontrado")</f>
        <v/>
      </c>
      <c r="B1237">
        <f>MID(BD[[#This Row],[SUC]],2,1)&amp;"-"&amp;BD[[#This Row],[CC]]&amp;"-"&amp;BD[[#This Row],[REGI_RES]]&amp;"-"&amp;MID(BD[[#This Row],[CTA]],1,9)</f>
        <v/>
      </c>
      <c r="C1237" t="inlineStr">
        <is>
          <t>627300000 - SEGURO COMPL. DE TRABAJO DE RIESGO, ACC.DE TR.Y ENF.PROF.</t>
        </is>
      </c>
      <c r="D1237">
        <f>TRIM(MID('BD6'!E1237,3,2))</f>
        <v/>
      </c>
      <c r="E1237" s="33" t="inlineStr">
        <is>
          <t xml:space="preserve">  01 - 11 - 1</t>
        </is>
      </c>
      <c r="F1237" s="32" t="n">
        <v>45919</v>
      </c>
      <c r="G1237">
        <f>IF(MID(BD[[#This Row],[Suc - Tipo - Nro]],8,2)="11",LEFT(BD[[#This Row],[REGIMEN]], 1) &amp; LEFT(RIGHT(BD[[#This Row],[REGIMEN]], LEN(BD[[#This Row],[REGIMEN]]) - FIND(" ", BD[[#This Row],[REGIMEN]])), 1),"")</f>
        <v/>
      </c>
      <c r="H1237">
        <f>IF(MID(BD[[#This Row],[Suc - Tipo - Nro]],8,2)="11",TRIM(RIGHT(SUBSTITUTE(BD[[#This Row],[Glosa / Proveedor]]," ",REPT(" ",LEN(BD[[#This Row],[Glosa / Proveedor]]))),LEN(BD[[#This Row],[Glosa / Proveedor]])*2)),"")</f>
        <v/>
      </c>
      <c r="I1237" s="31" t="inlineStr">
        <is>
          <t>Generacion de Planilla Normal EMPLEADO ESTABLE</t>
        </is>
      </c>
      <c r="J1237" s="38" t="n">
        <v>95</v>
      </c>
      <c r="K1237" s="22">
        <f>IF('BD6'!J1237=90,"AGUA",IF('BD6'!J1237=91,"ALCANTARILLADO",IF('BD6'!J1237=93,"ALCANTARILLADO",IF('BD6'!J1237=95,"ADMIN",IF('BD6'!J1237=96,"COMERCIAL","G_Finan")))))</f>
        <v/>
      </c>
      <c r="L1237" s="49" t="n">
        <v>40.95</v>
      </c>
      <c r="M1237" s="37" t="n"/>
      <c r="N1237" s="51" t="n"/>
      <c r="O1237" s="51" t="n"/>
    </row>
    <row r="1238">
      <c r="A1238" s="41">
        <f>IFERROR(VLOOKUP(BD[[#This Row],[BK]],DICT[[EEFF]:[Ppto]],2,FALSE),"No Encontrado")</f>
        <v/>
      </c>
      <c r="B1238">
        <f>MID(BD[[#This Row],[SUC]],2,1)&amp;"-"&amp;BD[[#This Row],[CC]]&amp;"-"&amp;BD[[#This Row],[REGI_RES]]&amp;"-"&amp;MID(BD[[#This Row],[CTA]],1,9)</f>
        <v/>
      </c>
      <c r="C1238" t="inlineStr">
        <is>
          <t>627300000 - SEGURO COMPL. DE TRABAJO DE RIESGO, ACC.DE TR.Y ENF.PROF.</t>
        </is>
      </c>
      <c r="D1238">
        <f>TRIM(MID('BD6'!E1238,3,2))</f>
        <v/>
      </c>
      <c r="E1238" s="33" t="inlineStr">
        <is>
          <t xml:space="preserve">  01 - 11 - 1</t>
        </is>
      </c>
      <c r="F1238" s="32" t="n">
        <v>45919</v>
      </c>
      <c r="G1238">
        <f>IF(MID(BD[[#This Row],[Suc - Tipo - Nro]],8,2)="11",LEFT(BD[[#This Row],[REGIMEN]], 1) &amp; LEFT(RIGHT(BD[[#This Row],[REGIMEN]], LEN(BD[[#This Row],[REGIMEN]]) - FIND(" ", BD[[#This Row],[REGIMEN]])), 1),"")</f>
        <v/>
      </c>
      <c r="H1238">
        <f>IF(MID(BD[[#This Row],[Suc - Tipo - Nro]],8,2)="11",TRIM(RIGHT(SUBSTITUTE(BD[[#This Row],[Glosa / Proveedor]]," ",REPT(" ",LEN(BD[[#This Row],[Glosa / Proveedor]]))),LEN(BD[[#This Row],[Glosa / Proveedor]])*2)),"")</f>
        <v/>
      </c>
      <c r="I1238" s="31" t="inlineStr">
        <is>
          <t>Generacion de Planilla Normal EMPLEADO ESTABLE</t>
        </is>
      </c>
      <c r="J1238" s="38" t="n">
        <v>96</v>
      </c>
      <c r="K1238" s="22">
        <f>IF('BD6'!J1238=90,"AGUA",IF('BD6'!J1238=91,"ALCANTARILLADO",IF('BD6'!J1238=93,"ALCANTARILLADO",IF('BD6'!J1238=95,"ADMIN",IF('BD6'!J1238=96,"COMERCIAL","G_Finan")))))</f>
        <v/>
      </c>
      <c r="L1238" s="49" t="n">
        <v>23.91</v>
      </c>
      <c r="M1238" s="37" t="n"/>
      <c r="N1238" s="51" t="n"/>
      <c r="O1238" s="51" t="n"/>
    </row>
    <row r="1239">
      <c r="A1239" s="10">
        <f>IFERROR(VLOOKUP(BD[[#This Row],[BK]],DICT[[EEFF]:[Ppto]],2,FALSE),"No Encontrado")</f>
        <v/>
      </c>
      <c r="B1239" s="54">
        <f>MID(BD[[#This Row],[SUC]],2,1)&amp;"-"&amp;BD[[#This Row],[CC]]&amp;"-"&amp;BD[[#This Row],[REGI_RES]]&amp;"-"&amp;MID(BD[[#This Row],[CTA]],1,9)</f>
        <v/>
      </c>
      <c r="C1239" t="inlineStr">
        <is>
          <t>627300000 - SEGURO COMPL. DE TRABAJO DE RIESGO, ACC.DE TR.Y ENF.PROF.</t>
        </is>
      </c>
      <c r="D1239" s="54">
        <f>TRIM(MID('BD6'!E1239,3,2))</f>
        <v/>
      </c>
      <c r="E1239" s="33" t="inlineStr">
        <is>
          <t xml:space="preserve">  01 - 11 - 1</t>
        </is>
      </c>
      <c r="F1239" s="34" t="n">
        <v>45919</v>
      </c>
      <c r="G1239" s="54">
        <f>IF(MID(BD[[#This Row],[Suc - Tipo - Nro]],8,2)="11",LEFT(BD[[#This Row],[REGIMEN]], 1) &amp; LEFT(RIGHT(BD[[#This Row],[REGIMEN]], LEN(BD[[#This Row],[REGIMEN]]) - FIND(" ", BD[[#This Row],[REGIMEN]])), 1),"")</f>
        <v/>
      </c>
      <c r="H1239" s="54">
        <f>IF(MID(BD[[#This Row],[Suc - Tipo - Nro]],8,2)="11",TRIM(RIGHT(SUBSTITUTE(BD[[#This Row],[Glosa / Proveedor]]," ",REPT(" ",LEN(BD[[#This Row],[Glosa / Proveedor]]))),LEN(BD[[#This Row],[Glosa / Proveedor]])*2)),"")</f>
        <v/>
      </c>
      <c r="I1239" s="33" t="inlineStr">
        <is>
          <t>Generacion de Planilla Normal EMPLEADO ESTABLE</t>
        </is>
      </c>
      <c r="J1239" s="35" t="n">
        <v>96</v>
      </c>
      <c r="K1239" s="36">
        <f>IF('BD6'!J1239=90,"AGUA",IF('BD6'!J1239=91,"ALCANTARILLADO",IF('BD6'!J1239=93,"ALCANTARILLADO",IF('BD6'!J1239=95,"ADMIN",IF('BD6'!J1239=96,"COMERCIAL","G_Finan")))))</f>
        <v/>
      </c>
      <c r="L1239" s="40" t="n">
        <v>55.87</v>
      </c>
      <c r="M1239" s="37" t="n"/>
      <c r="N1239" s="51" t="n"/>
      <c r="O1239" s="51" t="n"/>
    </row>
    <row r="1240">
      <c r="A1240" s="42">
        <f>IFERROR(VLOOKUP(BD[[#This Row],[BK]],DICT[[EEFF]:[Ppto]],2,FALSE),"No Encontrado")</f>
        <v/>
      </c>
      <c r="B1240">
        <f>MID(BD[[#This Row],[SUC]],2,1)&amp;"-"&amp;BD[[#This Row],[CC]]&amp;"-"&amp;BD[[#This Row],[REGI_RES]]&amp;"-"&amp;MID(BD[[#This Row],[CTA]],1,9)</f>
        <v/>
      </c>
      <c r="C1240" t="inlineStr">
        <is>
          <t>627300000 - SEGURO COMPL. DE TRABAJO DE RIESGO, ACC.DE TR.Y ENF.PROF.</t>
        </is>
      </c>
      <c r="D1240">
        <f>TRIM(MID('BD6'!E1240,3,2))</f>
        <v/>
      </c>
      <c r="E1240" s="33" t="inlineStr">
        <is>
          <t xml:space="preserve">  01 - 11 - 1</t>
        </is>
      </c>
      <c r="F1240" s="32" t="n">
        <v>45919</v>
      </c>
      <c r="G1240">
        <f>IF(MID(BD[[#This Row],[Suc - Tipo - Nro]],8,2)="11",LEFT(BD[[#This Row],[REGIMEN]], 1) &amp; LEFT(RIGHT(BD[[#This Row],[REGIMEN]], LEN(BD[[#This Row],[REGIMEN]]) - FIND(" ", BD[[#This Row],[REGIMEN]])), 1),"")</f>
        <v/>
      </c>
      <c r="H1240">
        <f>IF(MID(BD[[#This Row],[Suc - Tipo - Nro]],8,2)="11",TRIM(RIGHT(SUBSTITUTE(BD[[#This Row],[Glosa / Proveedor]]," ",REPT(" ",LEN(BD[[#This Row],[Glosa / Proveedor]]))),LEN(BD[[#This Row],[Glosa / Proveedor]])*2)),"")</f>
        <v/>
      </c>
      <c r="I1240" s="31" t="inlineStr">
        <is>
          <t>Generacion de Planilla Normal EMPLEADO ESTABLE</t>
        </is>
      </c>
      <c r="J1240" s="38" t="n">
        <v>96</v>
      </c>
      <c r="K1240" s="22">
        <f>IF('BD6'!J1240=90,"AGUA",IF('BD6'!J1240=91,"ALCANTARILLADO",IF('BD6'!J1240=93,"ALCANTARILLADO",IF('BD6'!J1240=95,"ADMIN",IF('BD6'!J1240=96,"COMERCIAL","G_Finan")))))</f>
        <v/>
      </c>
      <c r="L1240" s="49" t="n">
        <v>21.86</v>
      </c>
      <c r="M1240" s="37" t="n"/>
      <c r="N1240" s="51" t="n"/>
      <c r="O1240" s="51" t="n"/>
    </row>
    <row r="1241">
      <c r="A1241" s="42">
        <f>IFERROR(VLOOKUP(BD[[#This Row],[BK]],DICT[[EEFF]:[Ppto]],2,FALSE),"No Encontrado")</f>
        <v/>
      </c>
      <c r="B1241">
        <f>MID(BD[[#This Row],[SUC]],2,1)&amp;"-"&amp;BD[[#This Row],[CC]]&amp;"-"&amp;BD[[#This Row],[REGI_RES]]&amp;"-"&amp;MID(BD[[#This Row],[CTA]],1,9)</f>
        <v/>
      </c>
      <c r="C1241" t="inlineStr">
        <is>
          <t>627300000 - SEGURO COMPL. DE TRABAJO DE RIESGO, ACC.DE TR.Y ENF.PROF.</t>
        </is>
      </c>
      <c r="D1241">
        <f>TRIM(MID('BD6'!E1241,3,2))</f>
        <v/>
      </c>
      <c r="E1241" s="33" t="inlineStr">
        <is>
          <t xml:space="preserve">  01 - 11 - 1</t>
        </is>
      </c>
      <c r="F1241" s="32" t="n">
        <v>45919</v>
      </c>
      <c r="G1241">
        <f>IF(MID(BD[[#This Row],[Suc - Tipo - Nro]],8,2)="11",LEFT(BD[[#This Row],[REGIMEN]], 1) &amp; LEFT(RIGHT(BD[[#This Row],[REGIMEN]], LEN(BD[[#This Row],[REGIMEN]]) - FIND(" ", BD[[#This Row],[REGIMEN]])), 1),"")</f>
        <v/>
      </c>
      <c r="H1241">
        <f>IF(MID(BD[[#This Row],[Suc - Tipo - Nro]],8,2)="11",TRIM(RIGHT(SUBSTITUTE(BD[[#This Row],[Glosa / Proveedor]]," ",REPT(" ",LEN(BD[[#This Row],[Glosa / Proveedor]]))),LEN(BD[[#This Row],[Glosa / Proveedor]])*2)),"")</f>
        <v/>
      </c>
      <c r="I1241" s="31" t="inlineStr">
        <is>
          <t>Generacion de Planilla Normal EMPLEADO ESTABLE</t>
        </is>
      </c>
      <c r="J1241" s="38" t="n">
        <v>95</v>
      </c>
      <c r="K1241" s="22">
        <f>IF('BD6'!J1241=90,"AGUA",IF('BD6'!J1241=91,"ALCANTARILLADO",IF('BD6'!J1241=93,"ALCANTARILLADO",IF('BD6'!J1241=95,"ADMIN",IF('BD6'!J1241=96,"COMERCIAL","G_Finan")))))</f>
        <v/>
      </c>
      <c r="L1241" s="49" t="n">
        <v>25.78</v>
      </c>
      <c r="M1241" s="37" t="n"/>
      <c r="N1241" s="51" t="n"/>
      <c r="O1241" s="51" t="n"/>
    </row>
    <row r="1242">
      <c r="A1242">
        <f>IFERROR(VLOOKUP(BD[[#This Row],[BK]],DICT[[EEFF]:[Ppto]],2,FALSE),"No Encontrado")</f>
        <v/>
      </c>
      <c r="B1242">
        <f>MID(BD[[#This Row],[SUC]],2,1)&amp;"-"&amp;BD[[#This Row],[CC]]&amp;"-"&amp;BD[[#This Row],[REGI_RES]]&amp;"-"&amp;MID(BD[[#This Row],[CTA]],1,9)</f>
        <v/>
      </c>
      <c r="C1242" t="inlineStr">
        <is>
          <t>627300000 - SEGURO COMPL. DE TRABAJO DE RIESGO, ACC.DE TR.Y ENF.PROF.</t>
        </is>
      </c>
      <c r="D1242">
        <f>TRIM(MID('BD6'!E1242,3,2))</f>
        <v/>
      </c>
      <c r="E1242" s="33" t="inlineStr">
        <is>
          <t xml:space="preserve">  01 - 11 - 1</t>
        </is>
      </c>
      <c r="F1242" s="32" t="n">
        <v>45919</v>
      </c>
      <c r="G1242">
        <f>IF(MID(BD[[#This Row],[Suc - Tipo - Nro]],8,2)="11",LEFT(BD[[#This Row],[REGIMEN]], 1) &amp; LEFT(RIGHT(BD[[#This Row],[REGIMEN]], LEN(BD[[#This Row],[REGIMEN]]) - FIND(" ", BD[[#This Row],[REGIMEN]])), 1),"")</f>
        <v/>
      </c>
      <c r="H1242">
        <f>IF(MID(BD[[#This Row],[Suc - Tipo - Nro]],8,2)="11",TRIM(RIGHT(SUBSTITUTE(BD[[#This Row],[Glosa / Proveedor]]," ",REPT(" ",LEN(BD[[#This Row],[Glosa / Proveedor]]))),LEN(BD[[#This Row],[Glosa / Proveedor]])*2)),"")</f>
        <v/>
      </c>
      <c r="I1242" s="31" t="inlineStr">
        <is>
          <t>Generacion de Planilla Normal EMPLEADO ESTABLE</t>
        </is>
      </c>
      <c r="J1242" s="38" t="n">
        <v>96</v>
      </c>
      <c r="K1242" s="22">
        <f>IF('BD6'!J1242=90,"AGUA",IF('BD6'!J1242=91,"ALCANTARILLADO",IF('BD6'!J1242=93,"ALCANTARILLADO",IF('BD6'!J1242=95,"ADMIN",IF('BD6'!J1242=96,"COMERCIAL","G_Finan")))))</f>
        <v/>
      </c>
      <c r="L1242" s="49" t="n">
        <v>8.94</v>
      </c>
      <c r="M1242" s="37" t="n"/>
      <c r="N1242" s="51" t="n"/>
      <c r="O1242" s="51" t="n"/>
    </row>
    <row r="1243">
      <c r="A1243" s="10">
        <f>IFERROR(VLOOKUP(BD[[#This Row],[BK]],DICT[[EEFF]:[Ppto]],2,FALSE),"No Encontrado")</f>
        <v/>
      </c>
      <c r="B1243" s="54">
        <f>MID(BD[[#This Row],[SUC]],2,1)&amp;"-"&amp;BD[[#This Row],[CC]]&amp;"-"&amp;BD[[#This Row],[REGI_RES]]&amp;"-"&amp;MID(BD[[#This Row],[CTA]],1,9)</f>
        <v/>
      </c>
      <c r="C1243" t="inlineStr">
        <is>
          <t>627300000 - SEGURO COMPL. DE TRABAJO DE RIESGO, ACC.DE TR.Y ENF.PROF.</t>
        </is>
      </c>
      <c r="D1243" s="54">
        <f>TRIM(MID('BD6'!E1243,3,2))</f>
        <v/>
      </c>
      <c r="E1243" s="33" t="inlineStr">
        <is>
          <t xml:space="preserve">  01 - 11 - 1</t>
        </is>
      </c>
      <c r="F1243" s="34" t="n">
        <v>45919</v>
      </c>
      <c r="G1243" s="54">
        <f>IF(MID(BD[[#This Row],[Suc - Tipo - Nro]],8,2)="11",LEFT(BD[[#This Row],[REGIMEN]], 1) &amp; LEFT(RIGHT(BD[[#This Row],[REGIMEN]], LEN(BD[[#This Row],[REGIMEN]]) - FIND(" ", BD[[#This Row],[REGIMEN]])), 1),"")</f>
        <v/>
      </c>
      <c r="H1243" s="54">
        <f>IF(MID(BD[[#This Row],[Suc - Tipo - Nro]],8,2)="11",TRIM(RIGHT(SUBSTITUTE(BD[[#This Row],[Glosa / Proveedor]]," ",REPT(" ",LEN(BD[[#This Row],[Glosa / Proveedor]]))),LEN(BD[[#This Row],[Glosa / Proveedor]])*2)),"")</f>
        <v/>
      </c>
      <c r="I1243" s="33" t="inlineStr">
        <is>
          <t>Generacion de Planilla Normal EMPLEADO ESTABLE</t>
        </is>
      </c>
      <c r="J1243" s="35" t="n">
        <v>95</v>
      </c>
      <c r="K1243" s="36">
        <f>IF('BD6'!J1243=90,"AGUA",IF('BD6'!J1243=91,"ALCANTARILLADO",IF('BD6'!J1243=93,"ALCANTARILLADO",IF('BD6'!J1243=95,"ADMIN",IF('BD6'!J1243=96,"COMERCIAL","G_Finan")))))</f>
        <v/>
      </c>
      <c r="L1243" s="40" t="n">
        <v>5.06</v>
      </c>
      <c r="M1243" s="37" t="n"/>
      <c r="N1243" s="51" t="n"/>
      <c r="O1243" s="51" t="n"/>
    </row>
    <row r="1244">
      <c r="A1244" s="42">
        <f>IFERROR(VLOOKUP(BD[[#This Row],[BK]],DICT[[EEFF]:[Ppto]],2,FALSE),"No Encontrado")</f>
        <v/>
      </c>
      <c r="B1244">
        <f>MID(BD[[#This Row],[SUC]],2,1)&amp;"-"&amp;BD[[#This Row],[CC]]&amp;"-"&amp;BD[[#This Row],[REGI_RES]]&amp;"-"&amp;MID(BD[[#This Row],[CTA]],1,9)</f>
        <v/>
      </c>
      <c r="C1244" t="inlineStr">
        <is>
          <t>627300000 - SEGURO COMPL. DE TRABAJO DE RIESGO, ACC.DE TR.Y ENF.PROF.</t>
        </is>
      </c>
      <c r="D1244">
        <f>TRIM(MID('BD6'!E1244,3,2))</f>
        <v/>
      </c>
      <c r="E1244" s="33" t="inlineStr">
        <is>
          <t xml:space="preserve">  01 - 11 - 1</t>
        </is>
      </c>
      <c r="F1244" s="32" t="n">
        <v>45919</v>
      </c>
      <c r="G1244">
        <f>IF(MID(BD[[#This Row],[Suc - Tipo - Nro]],8,2)="11",LEFT(BD[[#This Row],[REGIMEN]], 1) &amp; LEFT(RIGHT(BD[[#This Row],[REGIMEN]], LEN(BD[[#This Row],[REGIMEN]]) - FIND(" ", BD[[#This Row],[REGIMEN]])), 1),"")</f>
        <v/>
      </c>
      <c r="H1244">
        <f>IF(MID(BD[[#This Row],[Suc - Tipo - Nro]],8,2)="11",TRIM(RIGHT(SUBSTITUTE(BD[[#This Row],[Glosa / Proveedor]]," ",REPT(" ",LEN(BD[[#This Row],[Glosa / Proveedor]]))),LEN(BD[[#This Row],[Glosa / Proveedor]])*2)),"")</f>
        <v/>
      </c>
      <c r="I1244" s="31" t="inlineStr">
        <is>
          <t>Generacion de Planilla Normal EMPLEADO ESTABLE</t>
        </is>
      </c>
      <c r="J1244" s="38" t="n">
        <v>95</v>
      </c>
      <c r="K1244" s="22">
        <f>IF('BD6'!J1244=90,"AGUA",IF('BD6'!J1244=91,"ALCANTARILLADO",IF('BD6'!J1244=93,"ALCANTARILLADO",IF('BD6'!J1244=95,"ADMIN",IF('BD6'!J1244=96,"COMERCIAL","G_Finan")))))</f>
        <v/>
      </c>
      <c r="L1244" s="49" t="n">
        <v>6.1</v>
      </c>
      <c r="M1244" s="37" t="n"/>
      <c r="N1244" s="51" t="n"/>
      <c r="O1244" s="51" t="n"/>
    </row>
    <row r="1245">
      <c r="A1245">
        <f>IFERROR(VLOOKUP(BD[[#This Row],[BK]],DICT[[EEFF]:[Ppto]],2,FALSE),"No Encontrado")</f>
        <v/>
      </c>
      <c r="B1245">
        <f>MID(BD[[#This Row],[SUC]],2,1)&amp;"-"&amp;BD[[#This Row],[CC]]&amp;"-"&amp;BD[[#This Row],[REGI_RES]]&amp;"-"&amp;MID(BD[[#This Row],[CTA]],1,9)</f>
        <v/>
      </c>
      <c r="C1245" t="inlineStr">
        <is>
          <t>627300000 - SEGURO COMPL. DE TRABAJO DE RIESGO, ACC.DE TR.Y ENF.PROF.</t>
        </is>
      </c>
      <c r="D1245">
        <f>TRIM(MID('BD6'!E1245,3,2))</f>
        <v/>
      </c>
      <c r="E1245" s="33" t="inlineStr">
        <is>
          <t xml:space="preserve">  01 - 11 - 1</t>
        </is>
      </c>
      <c r="F1245" s="32" t="n">
        <v>45919</v>
      </c>
      <c r="G1245">
        <f>IF(MID(BD[[#This Row],[Suc - Tipo - Nro]],8,2)="11",LEFT(BD[[#This Row],[REGIMEN]], 1) &amp; LEFT(RIGHT(BD[[#This Row],[REGIMEN]], LEN(BD[[#This Row],[REGIMEN]]) - FIND(" ", BD[[#This Row],[REGIMEN]])), 1),"")</f>
        <v/>
      </c>
      <c r="H1245">
        <f>IF(MID(BD[[#This Row],[Suc - Tipo - Nro]],8,2)="11",TRIM(RIGHT(SUBSTITUTE(BD[[#This Row],[Glosa / Proveedor]]," ",REPT(" ",LEN(BD[[#This Row],[Glosa / Proveedor]]))),LEN(BD[[#This Row],[Glosa / Proveedor]])*2)),"")</f>
        <v/>
      </c>
      <c r="I1245" s="31" t="inlineStr">
        <is>
          <t>Generacion de Planilla Normal EMPLEADO ESTABLE</t>
        </is>
      </c>
      <c r="J1245" s="38" t="n">
        <v>90</v>
      </c>
      <c r="K1245" s="22">
        <f>IF('BD6'!J1245=90,"AGUA",IF('BD6'!J1245=91,"ALCANTARILLADO",IF('BD6'!J1245=93,"ALCANTARILLADO",IF('BD6'!J1245=95,"ADMIN",IF('BD6'!J1245=96,"COMERCIAL","G_Finan")))))</f>
        <v/>
      </c>
      <c r="L1245" s="49" t="n">
        <v>8.92</v>
      </c>
      <c r="M1245" s="37" t="n"/>
      <c r="N1245" s="51" t="n"/>
      <c r="O1245" s="51" t="n"/>
    </row>
    <row r="1246">
      <c r="A1246">
        <f>IFERROR(VLOOKUP(BD[[#This Row],[BK]],DICT[[EEFF]:[Ppto]],2,FALSE),"No Encontrado")</f>
        <v/>
      </c>
      <c r="B1246">
        <f>MID(BD[[#This Row],[SUC]],2,1)&amp;"-"&amp;BD[[#This Row],[CC]]&amp;"-"&amp;BD[[#This Row],[REGI_RES]]&amp;"-"&amp;MID(BD[[#This Row],[CTA]],1,9)</f>
        <v/>
      </c>
      <c r="C1246" t="inlineStr">
        <is>
          <t>627300000 - SEGURO COMPL. DE TRABAJO DE RIESGO, ACC.DE TR.Y ENF.PROF.</t>
        </is>
      </c>
      <c r="D1246">
        <f>TRIM(MID('BD6'!E1246,3,2))</f>
        <v/>
      </c>
      <c r="E1246" s="33" t="inlineStr">
        <is>
          <t xml:space="preserve">  01 - 11 - 1</t>
        </is>
      </c>
      <c r="F1246" s="32" t="n">
        <v>45919</v>
      </c>
      <c r="G1246">
        <f>IF(MID(BD[[#This Row],[Suc - Tipo - Nro]],8,2)="11",LEFT(BD[[#This Row],[REGIMEN]], 1) &amp; LEFT(RIGHT(BD[[#This Row],[REGIMEN]], LEN(BD[[#This Row],[REGIMEN]]) - FIND(" ", BD[[#This Row],[REGIMEN]])), 1),"")</f>
        <v/>
      </c>
      <c r="H1246">
        <f>IF(MID(BD[[#This Row],[Suc - Tipo - Nro]],8,2)="11",TRIM(RIGHT(SUBSTITUTE(BD[[#This Row],[Glosa / Proveedor]]," ",REPT(" ",LEN(BD[[#This Row],[Glosa / Proveedor]]))),LEN(BD[[#This Row],[Glosa / Proveedor]])*2)),"")</f>
        <v/>
      </c>
      <c r="I1246" s="31" t="inlineStr">
        <is>
          <t>Generacion de Planilla Normal EMPLEADO ESTABLE</t>
        </is>
      </c>
      <c r="J1246" s="38" t="n">
        <v>95</v>
      </c>
      <c r="K1246" s="22">
        <f>IF('BD6'!J1246=90,"AGUA",IF('BD6'!J1246=91,"ALCANTARILLADO",IF('BD6'!J1246=93,"ALCANTARILLADO",IF('BD6'!J1246=95,"ADMIN",IF('BD6'!J1246=96,"COMERCIAL","G_Finan")))))</f>
        <v/>
      </c>
      <c r="L1246" s="49" t="n">
        <v>4.42</v>
      </c>
      <c r="M1246" s="37" t="n"/>
      <c r="N1246" s="51" t="n"/>
      <c r="O1246" s="51" t="n"/>
    </row>
    <row r="1247">
      <c r="A1247" s="10">
        <f>IFERROR(VLOOKUP(BD[[#This Row],[BK]],DICT[[EEFF]:[Ppto]],2,FALSE),"No Encontrado")</f>
        <v/>
      </c>
      <c r="B1247" s="54">
        <f>MID(BD[[#This Row],[SUC]],2,1)&amp;"-"&amp;BD[[#This Row],[CC]]&amp;"-"&amp;BD[[#This Row],[REGI_RES]]&amp;"-"&amp;MID(BD[[#This Row],[CTA]],1,9)</f>
        <v/>
      </c>
      <c r="C1247" t="inlineStr">
        <is>
          <t>627300000 - SEGURO COMPL. DE TRABAJO DE RIESGO, ACC.DE TR.Y ENF.PROF.</t>
        </is>
      </c>
      <c r="D1247" s="54">
        <f>TRIM(MID('BD6'!E1247,3,2))</f>
        <v/>
      </c>
      <c r="E1247" s="33" t="inlineStr">
        <is>
          <t xml:space="preserve">  01 - 11 - 1</t>
        </is>
      </c>
      <c r="F1247" s="34" t="n">
        <v>45919</v>
      </c>
      <c r="G1247" s="54">
        <f>IF(MID(BD[[#This Row],[Suc - Tipo - Nro]],8,2)="11",LEFT(BD[[#This Row],[REGIMEN]], 1) &amp; LEFT(RIGHT(BD[[#This Row],[REGIMEN]], LEN(BD[[#This Row],[REGIMEN]]) - FIND(" ", BD[[#This Row],[REGIMEN]])), 1),"")</f>
        <v/>
      </c>
      <c r="H1247" s="54">
        <f>IF(MID(BD[[#This Row],[Suc - Tipo - Nro]],8,2)="11",TRIM(RIGHT(SUBSTITUTE(BD[[#This Row],[Glosa / Proveedor]]," ",REPT(" ",LEN(BD[[#This Row],[Glosa / Proveedor]]))),LEN(BD[[#This Row],[Glosa / Proveedor]])*2)),"")</f>
        <v/>
      </c>
      <c r="I1247" s="33" t="inlineStr">
        <is>
          <t>Generacion de Planilla Normal EMPLEADO ESTABLE</t>
        </is>
      </c>
      <c r="J1247" s="35" t="n">
        <v>90</v>
      </c>
      <c r="K1247" s="36">
        <f>IF('BD6'!J1247=90,"AGUA",IF('BD6'!J1247=91,"ALCANTARILLADO",IF('BD6'!J1247=93,"ALCANTARILLADO",IF('BD6'!J1247=95,"ADMIN",IF('BD6'!J1247=96,"COMERCIAL","G_Finan")))))</f>
        <v/>
      </c>
      <c r="L1247" s="40" t="n">
        <v>3.21</v>
      </c>
      <c r="M1247" s="37" t="n"/>
      <c r="N1247" s="51" t="n"/>
      <c r="O1247" s="51" t="n"/>
    </row>
    <row r="1248">
      <c r="A1248" s="39">
        <f>IFERROR(VLOOKUP(BD[[#This Row],[BK]],DICT[[EEFF]:[Ppto]],2,FALSE),"No Encontrado")</f>
        <v/>
      </c>
      <c r="B1248">
        <f>MID(BD[[#This Row],[SUC]],2,1)&amp;"-"&amp;BD[[#This Row],[CC]]&amp;"-"&amp;BD[[#This Row],[REGI_RES]]&amp;"-"&amp;MID(BD[[#This Row],[CTA]],1,9)</f>
        <v/>
      </c>
      <c r="C1248" t="inlineStr">
        <is>
          <t>627300000 - SEGURO COMPL. DE TRABAJO DE RIESGO, ACC.DE TR.Y ENF.PROF.</t>
        </is>
      </c>
      <c r="D1248">
        <f>TRIM(MID('BD6'!E1248,3,2))</f>
        <v/>
      </c>
      <c r="E1248" s="33" t="inlineStr">
        <is>
          <t xml:space="preserve">  01 - 11 - 1</t>
        </is>
      </c>
      <c r="F1248" s="34" t="n">
        <v>45919</v>
      </c>
      <c r="G1248">
        <f>IF(MID(BD[[#This Row],[Suc - Tipo - Nro]],8,2)="11",LEFT(BD[[#This Row],[REGIMEN]], 1) &amp; LEFT(RIGHT(BD[[#This Row],[REGIMEN]], LEN(BD[[#This Row],[REGIMEN]]) - FIND(" ", BD[[#This Row],[REGIMEN]])), 1),"")</f>
        <v/>
      </c>
      <c r="H1248">
        <f>IF(MID(BD[[#This Row],[Suc - Tipo - Nro]],8,2)="11",TRIM(RIGHT(SUBSTITUTE(BD[[#This Row],[Glosa / Proveedor]]," ",REPT(" ",LEN(BD[[#This Row],[Glosa / Proveedor]]))),LEN(BD[[#This Row],[Glosa / Proveedor]])*2)),"")</f>
        <v/>
      </c>
      <c r="I1248" s="33" t="inlineStr">
        <is>
          <t>Generacion de Planilla Normal EMPLEADO ESTABLE</t>
        </is>
      </c>
      <c r="J1248" s="35" t="n">
        <v>90</v>
      </c>
      <c r="K1248" s="22">
        <f>IF('BD6'!J1248=90,"AGUA",IF('BD6'!J1248=91,"ALCANTARILLADO",IF('BD6'!J1248=93,"ALCANTARILLADO",IF('BD6'!J1248=95,"ADMIN",IF('BD6'!J1248=96,"COMERCIAL","G_Finan")))))</f>
        <v/>
      </c>
      <c r="L1248" s="49" t="n">
        <v>7.18</v>
      </c>
      <c r="M1248" s="37" t="n"/>
      <c r="N1248" s="51" t="n"/>
      <c r="O1248" s="51" t="n"/>
    </row>
    <row r="1249">
      <c r="A1249" s="42">
        <f>IFERROR(VLOOKUP(BD[[#This Row],[BK]],DICT[[EEFF]:[Ppto]],2,FALSE),"No Encontrado")</f>
        <v/>
      </c>
      <c r="B1249">
        <f>MID(BD[[#This Row],[SUC]],2,1)&amp;"-"&amp;BD[[#This Row],[CC]]&amp;"-"&amp;BD[[#This Row],[REGI_RES]]&amp;"-"&amp;MID(BD[[#This Row],[CTA]],1,9)</f>
        <v/>
      </c>
      <c r="C1249" t="inlineStr">
        <is>
          <t>627300000 - SEGURO COMPL. DE TRABAJO DE RIESGO, ACC.DE TR.Y ENF.PROF.</t>
        </is>
      </c>
      <c r="D1249">
        <f>TRIM(MID('BD6'!E1249,3,2))</f>
        <v/>
      </c>
      <c r="E1249" s="33" t="inlineStr">
        <is>
          <t xml:space="preserve">  01 - 11 - 1</t>
        </is>
      </c>
      <c r="F1249" s="32" t="n">
        <v>45919</v>
      </c>
      <c r="G1249">
        <f>IF(MID(BD[[#This Row],[Suc - Tipo - Nro]],8,2)="11",LEFT(BD[[#This Row],[REGIMEN]], 1) &amp; LEFT(RIGHT(BD[[#This Row],[REGIMEN]], LEN(BD[[#This Row],[REGIMEN]]) - FIND(" ", BD[[#This Row],[REGIMEN]])), 1),"")</f>
        <v/>
      </c>
      <c r="H1249">
        <f>IF(MID(BD[[#This Row],[Suc - Tipo - Nro]],8,2)="11",TRIM(RIGHT(SUBSTITUTE(BD[[#This Row],[Glosa / Proveedor]]," ",REPT(" ",LEN(BD[[#This Row],[Glosa / Proveedor]]))),LEN(BD[[#This Row],[Glosa / Proveedor]])*2)),"")</f>
        <v/>
      </c>
      <c r="I1249" s="31" t="inlineStr">
        <is>
          <t>Generacion de Planilla Normal EMPLEADO ESTABLE</t>
        </is>
      </c>
      <c r="J1249" s="38" t="n">
        <v>90</v>
      </c>
      <c r="K1249" s="22">
        <f>IF('BD6'!J1249=90,"AGUA",IF('BD6'!J1249=91,"ALCANTARILLADO",IF('BD6'!J1249=93,"ALCANTARILLADO",IF('BD6'!J1249=95,"ADMIN",IF('BD6'!J1249=96,"COMERCIAL","G_Finan")))))</f>
        <v/>
      </c>
      <c r="L1249" s="49" t="n">
        <v>31.22</v>
      </c>
      <c r="M1249" s="37" t="n"/>
      <c r="N1249" s="51" t="n"/>
      <c r="O1249" s="51" t="n"/>
    </row>
    <row r="1250">
      <c r="A1250" s="42">
        <f>IFERROR(VLOOKUP(BD[[#This Row],[BK]],DICT[[EEFF]:[Ppto]],2,FALSE),"No Encontrado")</f>
        <v/>
      </c>
      <c r="B1250">
        <f>MID(BD[[#This Row],[SUC]],2,1)&amp;"-"&amp;BD[[#This Row],[CC]]&amp;"-"&amp;BD[[#This Row],[REGI_RES]]&amp;"-"&amp;MID(BD[[#This Row],[CTA]],1,9)</f>
        <v/>
      </c>
      <c r="C1250" t="inlineStr">
        <is>
          <t>627300000 - SEGURO COMPL. DE TRABAJO DE RIESGO, ACC.DE TR.Y ENF.PROF.</t>
        </is>
      </c>
      <c r="D1250">
        <f>TRIM(MID('BD6'!E1250,3,2))</f>
        <v/>
      </c>
      <c r="E1250" s="33" t="inlineStr">
        <is>
          <t xml:space="preserve">  01 - 11 - 1</t>
        </is>
      </c>
      <c r="F1250" s="32" t="n">
        <v>45919</v>
      </c>
      <c r="G1250">
        <f>IF(MID(BD[[#This Row],[Suc - Tipo - Nro]],8,2)="11",LEFT(BD[[#This Row],[REGIMEN]], 1) &amp; LEFT(RIGHT(BD[[#This Row],[REGIMEN]], LEN(BD[[#This Row],[REGIMEN]]) - FIND(" ", BD[[#This Row],[REGIMEN]])), 1),"")</f>
        <v/>
      </c>
      <c r="H1250">
        <f>IF(MID(BD[[#This Row],[Suc - Tipo - Nro]],8,2)="11",TRIM(RIGHT(SUBSTITUTE(BD[[#This Row],[Glosa / Proveedor]]," ",REPT(" ",LEN(BD[[#This Row],[Glosa / Proveedor]]))),LEN(BD[[#This Row],[Glosa / Proveedor]])*2)),"")</f>
        <v/>
      </c>
      <c r="I1250" s="31" t="inlineStr">
        <is>
          <t>Generacion de Planilla Normal EMPLEADO ESTABLE</t>
        </is>
      </c>
      <c r="J1250" s="38" t="n">
        <v>90</v>
      </c>
      <c r="K1250" s="22">
        <f>IF('BD6'!J1250=90,"AGUA",IF('BD6'!J1250=91,"ALCANTARILLADO",IF('BD6'!J1250=93,"ALCANTARILLADO",IF('BD6'!J1250=95,"ADMIN",IF('BD6'!J1250=96,"COMERCIAL","G_Finan")))))</f>
        <v/>
      </c>
      <c r="L1250" s="49" t="n">
        <v>3.97</v>
      </c>
      <c r="M1250" s="37" t="n"/>
      <c r="N1250" s="51" t="n"/>
      <c r="O1250" s="51" t="n"/>
    </row>
    <row r="1251">
      <c r="A1251" s="42">
        <f>IFERROR(VLOOKUP(BD[[#This Row],[BK]],DICT[[EEFF]:[Ppto]],2,FALSE),"No Encontrado")</f>
        <v/>
      </c>
      <c r="B1251">
        <f>MID(BD[[#This Row],[SUC]],2,1)&amp;"-"&amp;BD[[#This Row],[CC]]&amp;"-"&amp;BD[[#This Row],[REGI_RES]]&amp;"-"&amp;MID(BD[[#This Row],[CTA]],1,9)</f>
        <v/>
      </c>
      <c r="C1251" t="inlineStr">
        <is>
          <t>627300000 - SEGURO COMPL. DE TRABAJO DE RIESGO, ACC.DE TR.Y ENF.PROF.</t>
        </is>
      </c>
      <c r="D1251">
        <f>TRIM(MID('BD6'!E1251,3,2))</f>
        <v/>
      </c>
      <c r="E1251" s="33" t="inlineStr">
        <is>
          <t xml:space="preserve">  01 - 11 - 1</t>
        </is>
      </c>
      <c r="F1251" s="32" t="n">
        <v>45919</v>
      </c>
      <c r="G1251">
        <f>IF(MID(BD[[#This Row],[Suc - Tipo - Nro]],8,2)="11",LEFT(BD[[#This Row],[REGIMEN]], 1) &amp; LEFT(RIGHT(BD[[#This Row],[REGIMEN]], LEN(BD[[#This Row],[REGIMEN]]) - FIND(" ", BD[[#This Row],[REGIMEN]])), 1),"")</f>
        <v/>
      </c>
      <c r="H1251">
        <f>IF(MID(BD[[#This Row],[Suc - Tipo - Nro]],8,2)="11",TRIM(RIGHT(SUBSTITUTE(BD[[#This Row],[Glosa / Proveedor]]," ",REPT(" ",LEN(BD[[#This Row],[Glosa / Proveedor]]))),LEN(BD[[#This Row],[Glosa / Proveedor]])*2)),"")</f>
        <v/>
      </c>
      <c r="I1251" s="31" t="inlineStr">
        <is>
          <t>Generacion de Planilla Normal EMPLEADO ESTABLE</t>
        </is>
      </c>
      <c r="J1251" s="38" t="n">
        <v>90</v>
      </c>
      <c r="K1251" s="22">
        <f>IF('BD6'!J1251=90,"AGUA",IF('BD6'!J1251=91,"ALCANTARILLADO",IF('BD6'!J1251=93,"ALCANTARILLADO",IF('BD6'!J1251=95,"ADMIN",IF('BD6'!J1251=96,"COMERCIAL","G_Finan")))))</f>
        <v/>
      </c>
      <c r="L1251" s="49" t="n">
        <v>13.14</v>
      </c>
      <c r="M1251" s="37" t="n"/>
      <c r="N1251" s="51" t="n"/>
      <c r="O1251" s="51" t="n"/>
    </row>
    <row r="1252">
      <c r="A1252" s="42">
        <f>IFERROR(VLOOKUP(BD[[#This Row],[BK]],DICT[[EEFF]:[Ppto]],2,FALSE),"No Encontrado")</f>
        <v/>
      </c>
      <c r="B1252">
        <f>MID(BD[[#This Row],[SUC]],2,1)&amp;"-"&amp;BD[[#This Row],[CC]]&amp;"-"&amp;BD[[#This Row],[REGI_RES]]&amp;"-"&amp;MID(BD[[#This Row],[CTA]],1,9)</f>
        <v/>
      </c>
      <c r="C1252" t="inlineStr">
        <is>
          <t>627300000 - SEGURO COMPL. DE TRABAJO DE RIESGO, ACC.DE TR.Y ENF.PROF.</t>
        </is>
      </c>
      <c r="D1252">
        <f>TRIM(MID('BD6'!E1252,3,2))</f>
        <v/>
      </c>
      <c r="E1252" s="33" t="inlineStr">
        <is>
          <t xml:space="preserve">  01 - 11 - 1</t>
        </is>
      </c>
      <c r="F1252" s="32" t="n">
        <v>45919</v>
      </c>
      <c r="G1252">
        <f>IF(MID(BD[[#This Row],[Suc - Tipo - Nro]],8,2)="11",LEFT(BD[[#This Row],[REGIMEN]], 1) &amp; LEFT(RIGHT(BD[[#This Row],[REGIMEN]], LEN(BD[[#This Row],[REGIMEN]]) - FIND(" ", BD[[#This Row],[REGIMEN]])), 1),"")</f>
        <v/>
      </c>
      <c r="H1252">
        <f>IF(MID(BD[[#This Row],[Suc - Tipo - Nro]],8,2)="11",TRIM(RIGHT(SUBSTITUTE(BD[[#This Row],[Glosa / Proveedor]]," ",REPT(" ",LEN(BD[[#This Row],[Glosa / Proveedor]]))),LEN(BD[[#This Row],[Glosa / Proveedor]])*2)),"")</f>
        <v/>
      </c>
      <c r="I1252" s="31" t="inlineStr">
        <is>
          <t>Generacion de Planilla Normal EMPLEADO ESTABLE</t>
        </is>
      </c>
      <c r="J1252" s="38" t="n">
        <v>95</v>
      </c>
      <c r="K1252" s="22">
        <f>IF('BD6'!J1252=90,"AGUA",IF('BD6'!J1252=91,"ALCANTARILLADO",IF('BD6'!J1252=93,"ALCANTARILLADO",IF('BD6'!J1252=95,"ADMIN",IF('BD6'!J1252=96,"COMERCIAL","G_Finan")))))</f>
        <v/>
      </c>
      <c r="L1252" s="49" t="n">
        <v>7.87</v>
      </c>
      <c r="M1252" s="37" t="n"/>
      <c r="N1252" s="51" t="n"/>
      <c r="O1252" s="51" t="n"/>
    </row>
    <row r="1253">
      <c r="A1253" s="42">
        <f>IFERROR(VLOOKUP(BD[[#This Row],[BK]],DICT[[EEFF]:[Ppto]],2,FALSE),"No Encontrado")</f>
        <v/>
      </c>
      <c r="B1253">
        <f>MID(BD[[#This Row],[SUC]],2,1)&amp;"-"&amp;BD[[#This Row],[CC]]&amp;"-"&amp;BD[[#This Row],[REGI_RES]]&amp;"-"&amp;MID(BD[[#This Row],[CTA]],1,9)</f>
        <v/>
      </c>
      <c r="C1253" t="inlineStr">
        <is>
          <t>627300000 - SEGURO COMPL. DE TRABAJO DE RIESGO, ACC.DE TR.Y ENF.PROF.</t>
        </is>
      </c>
      <c r="D1253">
        <f>TRIM(MID('BD6'!E1253,3,2))</f>
        <v/>
      </c>
      <c r="E1253" s="33" t="inlineStr">
        <is>
          <t xml:space="preserve">  01 - 11 - 1</t>
        </is>
      </c>
      <c r="F1253" s="32" t="n">
        <v>45919</v>
      </c>
      <c r="G1253">
        <f>IF(MID(BD[[#This Row],[Suc - Tipo - Nro]],8,2)="11",LEFT(BD[[#This Row],[REGIMEN]], 1) &amp; LEFT(RIGHT(BD[[#This Row],[REGIMEN]], LEN(BD[[#This Row],[REGIMEN]]) - FIND(" ", BD[[#This Row],[REGIMEN]])), 1),"")</f>
        <v/>
      </c>
      <c r="H1253">
        <f>IF(MID(BD[[#This Row],[Suc - Tipo - Nro]],8,2)="11",TRIM(RIGHT(SUBSTITUTE(BD[[#This Row],[Glosa / Proveedor]]," ",REPT(" ",LEN(BD[[#This Row],[Glosa / Proveedor]]))),LEN(BD[[#This Row],[Glosa / Proveedor]])*2)),"")</f>
        <v/>
      </c>
      <c r="I1253" s="31" t="inlineStr">
        <is>
          <t>Generacion de Planilla Normal EMPLEADO ESTABLE</t>
        </is>
      </c>
      <c r="J1253" s="38" t="n">
        <v>95</v>
      </c>
      <c r="K1253" s="22">
        <f>IF('BD6'!J1253=90,"AGUA",IF('BD6'!J1253=91,"ALCANTARILLADO",IF('BD6'!J1253=93,"ALCANTARILLADO",IF('BD6'!J1253=95,"ADMIN",IF('BD6'!J1253=96,"COMERCIAL","G_Finan")))))</f>
        <v/>
      </c>
      <c r="L1253" s="49" t="n">
        <v>20.39</v>
      </c>
      <c r="M1253" s="37" t="n"/>
      <c r="N1253" s="51" t="n"/>
      <c r="O1253" s="51" t="n"/>
    </row>
    <row r="1254">
      <c r="A1254" s="10">
        <f>IFERROR(VLOOKUP(BD[[#This Row],[BK]],DICT[[EEFF]:[Ppto]],2,FALSE),"No Encontrado")</f>
        <v/>
      </c>
      <c r="B1254" s="54">
        <f>MID(BD[[#This Row],[SUC]],2,1)&amp;"-"&amp;BD[[#This Row],[CC]]&amp;"-"&amp;BD[[#This Row],[REGI_RES]]&amp;"-"&amp;MID(BD[[#This Row],[CTA]],1,9)</f>
        <v/>
      </c>
      <c r="C1254" t="inlineStr">
        <is>
          <t>627300000 - SEGURO COMPL. DE TRABAJO DE RIESGO, ACC.DE TR.Y ENF.PROF.</t>
        </is>
      </c>
      <c r="D1254" s="54">
        <f>TRIM(MID('BD6'!E1254,3,2))</f>
        <v/>
      </c>
      <c r="E1254" s="33" t="inlineStr">
        <is>
          <t xml:space="preserve">  01 - 11 - 1</t>
        </is>
      </c>
      <c r="F1254" s="34" t="n">
        <v>45919</v>
      </c>
      <c r="G1254" s="54">
        <f>IF(MID(BD[[#This Row],[Suc - Tipo - Nro]],8,2)="11",LEFT(BD[[#This Row],[REGIMEN]], 1) &amp; LEFT(RIGHT(BD[[#This Row],[REGIMEN]], LEN(BD[[#This Row],[REGIMEN]]) - FIND(" ", BD[[#This Row],[REGIMEN]])), 1),"")</f>
        <v/>
      </c>
      <c r="H1254" s="54">
        <f>IF(MID(BD[[#This Row],[Suc - Tipo - Nro]],8,2)="11",TRIM(RIGHT(SUBSTITUTE(BD[[#This Row],[Glosa / Proveedor]]," ",REPT(" ",LEN(BD[[#This Row],[Glosa / Proveedor]]))),LEN(BD[[#This Row],[Glosa / Proveedor]])*2)),"")</f>
        <v/>
      </c>
      <c r="I1254" s="33" t="inlineStr">
        <is>
          <t>Generacion de Planilla Normal EMPLEADO ESTABLE</t>
        </is>
      </c>
      <c r="J1254" s="35" t="n">
        <v>96</v>
      </c>
      <c r="K1254" s="36">
        <f>IF('BD6'!J1254=90,"AGUA",IF('BD6'!J1254=91,"ALCANTARILLADO",IF('BD6'!J1254=93,"ALCANTARILLADO",IF('BD6'!J1254=95,"ADMIN",IF('BD6'!J1254=96,"COMERCIAL","G_Finan")))))</f>
        <v/>
      </c>
      <c r="L1254" s="40" t="n">
        <v>3.5</v>
      </c>
      <c r="M1254" s="40" t="n"/>
      <c r="N1254" s="51" t="n"/>
      <c r="O1254" s="51" t="n"/>
    </row>
    <row r="1255">
      <c r="A1255" s="10">
        <f>IFERROR(VLOOKUP(BD[[#This Row],[BK]],DICT[[EEFF]:[Ppto]],2,FALSE),"No Encontrado")</f>
        <v/>
      </c>
      <c r="B1255" s="54">
        <f>MID(BD[[#This Row],[SUC]],2,1)&amp;"-"&amp;BD[[#This Row],[CC]]&amp;"-"&amp;BD[[#This Row],[REGI_RES]]&amp;"-"&amp;MID(BD[[#This Row],[CTA]],1,9)</f>
        <v/>
      </c>
      <c r="C1255" t="inlineStr">
        <is>
          <t>627300000 - SEGURO COMPL. DE TRABAJO DE RIESGO, ACC.DE TR.Y ENF.PROF.</t>
        </is>
      </c>
      <c r="D1255" s="54">
        <f>TRIM(MID('BD6'!E1255,3,2))</f>
        <v/>
      </c>
      <c r="E1255" s="33" t="inlineStr">
        <is>
          <t xml:space="preserve">  01 - 11 - 1</t>
        </is>
      </c>
      <c r="F1255" s="34" t="n">
        <v>45919</v>
      </c>
      <c r="G1255" s="54">
        <f>IF(MID(BD[[#This Row],[Suc - Tipo - Nro]],8,2)="11",LEFT(BD[[#This Row],[REGIMEN]], 1) &amp; LEFT(RIGHT(BD[[#This Row],[REGIMEN]], LEN(BD[[#This Row],[REGIMEN]]) - FIND(" ", BD[[#This Row],[REGIMEN]])), 1),"")</f>
        <v/>
      </c>
      <c r="H1255" s="54">
        <f>IF(MID(BD[[#This Row],[Suc - Tipo - Nro]],8,2)="11",TRIM(RIGHT(SUBSTITUTE(BD[[#This Row],[Glosa / Proveedor]]," ",REPT(" ",LEN(BD[[#This Row],[Glosa / Proveedor]]))),LEN(BD[[#This Row],[Glosa / Proveedor]])*2)),"")</f>
        <v/>
      </c>
      <c r="I1255" s="33" t="inlineStr">
        <is>
          <t>Generacion de Planilla Normal EMPLEADO ESTABLE</t>
        </is>
      </c>
      <c r="J1255" s="35" t="n">
        <v>95</v>
      </c>
      <c r="K1255" s="36">
        <f>IF('BD6'!J1255=90,"AGUA",IF('BD6'!J1255=91,"ALCANTARILLADO",IF('BD6'!J1255=93,"ALCANTARILLADO",IF('BD6'!J1255=95,"ADMIN",IF('BD6'!J1255=96,"COMERCIAL","G_Finan")))))</f>
        <v/>
      </c>
      <c r="L1255" s="40" t="n">
        <v>7.02</v>
      </c>
      <c r="M1255" s="37" t="n"/>
      <c r="N1255" s="51" t="n"/>
      <c r="O1255" s="51" t="n"/>
    </row>
    <row r="1256">
      <c r="A1256" s="42">
        <f>IFERROR(VLOOKUP(BD[[#This Row],[BK]],DICT[[EEFF]:[Ppto]],2,FALSE),"No Encontrado")</f>
        <v/>
      </c>
      <c r="B1256">
        <f>MID(BD[[#This Row],[SUC]],2,1)&amp;"-"&amp;BD[[#This Row],[CC]]&amp;"-"&amp;BD[[#This Row],[REGI_RES]]&amp;"-"&amp;MID(BD[[#This Row],[CTA]],1,9)</f>
        <v/>
      </c>
      <c r="C1256" t="inlineStr">
        <is>
          <t>627300000 - SEGURO COMPL. DE TRABAJO DE RIESGO, ACC.DE TR.Y ENF.PROF.</t>
        </is>
      </c>
      <c r="D1256">
        <f>TRIM(MID('BD6'!E1256,3,2))</f>
        <v/>
      </c>
      <c r="E1256" s="33" t="inlineStr">
        <is>
          <t xml:space="preserve">  01 - 11 - 1</t>
        </is>
      </c>
      <c r="F1256" s="32" t="n">
        <v>45919</v>
      </c>
      <c r="G1256">
        <f>IF(MID(BD[[#This Row],[Suc - Tipo - Nro]],8,2)="11",LEFT(BD[[#This Row],[REGIMEN]], 1) &amp; LEFT(RIGHT(BD[[#This Row],[REGIMEN]], LEN(BD[[#This Row],[REGIMEN]]) - FIND(" ", BD[[#This Row],[REGIMEN]])), 1),"")</f>
        <v/>
      </c>
      <c r="H1256">
        <f>IF(MID(BD[[#This Row],[Suc - Tipo - Nro]],8,2)="11",TRIM(RIGHT(SUBSTITUTE(BD[[#This Row],[Glosa / Proveedor]]," ",REPT(" ",LEN(BD[[#This Row],[Glosa / Proveedor]]))),LEN(BD[[#This Row],[Glosa / Proveedor]])*2)),"")</f>
        <v/>
      </c>
      <c r="I1256" s="31" t="inlineStr">
        <is>
          <t>Generacion de Planilla Normal EMPLEADO ESTABLE</t>
        </is>
      </c>
      <c r="J1256" s="38" t="n">
        <v>95</v>
      </c>
      <c r="K1256" s="22">
        <f>IF('BD6'!J1256=90,"AGUA",IF('BD6'!J1256=91,"ALCANTARILLADO",IF('BD6'!J1256=93,"ALCANTARILLADO",IF('BD6'!J1256=95,"ADMIN",IF('BD6'!J1256=96,"COMERCIAL","G_Finan")))))</f>
        <v/>
      </c>
      <c r="L1256" s="49" t="n">
        <v>4.42</v>
      </c>
      <c r="M1256" s="37" t="n"/>
      <c r="N1256" s="51" t="n"/>
      <c r="O1256" s="51" t="n"/>
    </row>
    <row r="1257">
      <c r="A1257">
        <f>IFERROR(VLOOKUP(BD[[#This Row],[BK]],DICT[[EEFF]:[Ppto]],2,FALSE),"No Encontrado")</f>
        <v/>
      </c>
      <c r="B1257">
        <f>MID(BD[[#This Row],[SUC]],2,1)&amp;"-"&amp;BD[[#This Row],[CC]]&amp;"-"&amp;BD[[#This Row],[REGI_RES]]&amp;"-"&amp;MID(BD[[#This Row],[CTA]],1,9)</f>
        <v/>
      </c>
      <c r="C1257" t="inlineStr">
        <is>
          <t>627300000 - SEGURO COMPL. DE TRABAJO DE RIESGO, ACC.DE TR.Y ENF.PROF.</t>
        </is>
      </c>
      <c r="D1257">
        <f>TRIM(MID('BD6'!E1257,3,2))</f>
        <v/>
      </c>
      <c r="E1257" s="33" t="inlineStr">
        <is>
          <t xml:space="preserve">  01 - 11 - 1</t>
        </is>
      </c>
      <c r="F1257" s="32" t="n">
        <v>45919</v>
      </c>
      <c r="G1257">
        <f>IF(MID(BD[[#This Row],[Suc - Tipo - Nro]],8,2)="11",LEFT(BD[[#This Row],[REGIMEN]], 1) &amp; LEFT(RIGHT(BD[[#This Row],[REGIMEN]], LEN(BD[[#This Row],[REGIMEN]]) - FIND(" ", BD[[#This Row],[REGIMEN]])), 1),"")</f>
        <v/>
      </c>
      <c r="H1257">
        <f>IF(MID(BD[[#This Row],[Suc - Tipo - Nro]],8,2)="11",TRIM(RIGHT(SUBSTITUTE(BD[[#This Row],[Glosa / Proveedor]]," ",REPT(" ",LEN(BD[[#This Row],[Glosa / Proveedor]]))),LEN(BD[[#This Row],[Glosa / Proveedor]])*2)),"")</f>
        <v/>
      </c>
      <c r="I1257" s="31" t="inlineStr">
        <is>
          <t>Generacion de Planilla Normal EMPLEADO ESTABLE</t>
        </is>
      </c>
      <c r="J1257" s="38" t="n">
        <v>95</v>
      </c>
      <c r="K1257" s="22">
        <f>IF('BD6'!J1257=90,"AGUA",IF('BD6'!J1257=91,"ALCANTARILLADO",IF('BD6'!J1257=93,"ALCANTARILLADO",IF('BD6'!J1257=95,"ADMIN",IF('BD6'!J1257=96,"COMERCIAL","G_Finan")))))</f>
        <v/>
      </c>
      <c r="L1257" s="49" t="n">
        <v>6.52</v>
      </c>
      <c r="M1257" s="37" t="n"/>
      <c r="N1257" s="51" t="n"/>
      <c r="O1257" s="51" t="n"/>
    </row>
    <row r="1258">
      <c r="A1258" s="41">
        <f>IFERROR(VLOOKUP(BD[[#This Row],[BK]],DICT[[EEFF]:[Ppto]],2,FALSE),"No Encontrado")</f>
        <v/>
      </c>
      <c r="B1258">
        <f>MID(BD[[#This Row],[SUC]],2,1)&amp;"-"&amp;BD[[#This Row],[CC]]&amp;"-"&amp;BD[[#This Row],[REGI_RES]]&amp;"-"&amp;MID(BD[[#This Row],[CTA]],1,9)</f>
        <v/>
      </c>
      <c r="C1258" t="inlineStr">
        <is>
          <t>627300000 - SEGURO COMPL. DE TRABAJO DE RIESGO, ACC.DE TR.Y ENF.PROF.</t>
        </is>
      </c>
      <c r="D1258">
        <f>TRIM(MID('BD6'!E1258,3,2))</f>
        <v/>
      </c>
      <c r="E1258" s="33" t="inlineStr">
        <is>
          <t xml:space="preserve">  01 - 11 - 1</t>
        </is>
      </c>
      <c r="F1258" s="32" t="n">
        <v>45919</v>
      </c>
      <c r="G1258">
        <f>IF(MID(BD[[#This Row],[Suc - Tipo - Nro]],8,2)="11",LEFT(BD[[#This Row],[REGIMEN]], 1) &amp; LEFT(RIGHT(BD[[#This Row],[REGIMEN]], LEN(BD[[#This Row],[REGIMEN]]) - FIND(" ", BD[[#This Row],[REGIMEN]])), 1),"")</f>
        <v/>
      </c>
      <c r="H1258">
        <f>IF(MID(BD[[#This Row],[Suc - Tipo - Nro]],8,2)="11",TRIM(RIGHT(SUBSTITUTE(BD[[#This Row],[Glosa / Proveedor]]," ",REPT(" ",LEN(BD[[#This Row],[Glosa / Proveedor]]))),LEN(BD[[#This Row],[Glosa / Proveedor]])*2)),"")</f>
        <v/>
      </c>
      <c r="I1258" s="31" t="inlineStr">
        <is>
          <t>Generacion de Planilla Normal EMPLEADO ESTABLE</t>
        </is>
      </c>
      <c r="J1258" s="38" t="n">
        <v>96</v>
      </c>
      <c r="K1258" s="22">
        <f>IF('BD6'!J1258=90,"AGUA",IF('BD6'!J1258=91,"ALCANTARILLADO",IF('BD6'!J1258=93,"ALCANTARILLADO",IF('BD6'!J1258=95,"ADMIN",IF('BD6'!J1258=96,"COMERCIAL","G_Finan")))))</f>
        <v/>
      </c>
      <c r="L1258" s="49" t="n">
        <v>3.75</v>
      </c>
      <c r="M1258" s="37" t="n"/>
      <c r="N1258" s="51" t="n"/>
      <c r="O1258" s="51" t="n"/>
    </row>
    <row r="1259">
      <c r="A1259" s="10">
        <f>IFERROR(VLOOKUP(BD[[#This Row],[BK]],DICT[[EEFF]:[Ppto]],2,FALSE),"No Encontrado")</f>
        <v/>
      </c>
      <c r="B1259" s="54">
        <f>MID(BD[[#This Row],[SUC]],2,1)&amp;"-"&amp;BD[[#This Row],[CC]]&amp;"-"&amp;BD[[#This Row],[REGI_RES]]&amp;"-"&amp;MID(BD[[#This Row],[CTA]],1,9)</f>
        <v/>
      </c>
      <c r="C1259" t="inlineStr">
        <is>
          <t>627300000 - SEGURO COMPL. DE TRABAJO DE RIESGO, ACC.DE TR.Y ENF.PROF.</t>
        </is>
      </c>
      <c r="D1259" s="54">
        <f>TRIM(MID('BD6'!E1259,3,2))</f>
        <v/>
      </c>
      <c r="E1259" s="33" t="inlineStr">
        <is>
          <t xml:space="preserve">  01 - 11 - 1</t>
        </is>
      </c>
      <c r="F1259" s="34" t="n">
        <v>45919</v>
      </c>
      <c r="G1259" s="54">
        <f>IF(MID(BD[[#This Row],[Suc - Tipo - Nro]],8,2)="11",LEFT(BD[[#This Row],[REGIMEN]], 1) &amp; LEFT(RIGHT(BD[[#This Row],[REGIMEN]], LEN(BD[[#This Row],[REGIMEN]]) - FIND(" ", BD[[#This Row],[REGIMEN]])), 1),"")</f>
        <v/>
      </c>
      <c r="H1259" s="54">
        <f>IF(MID(BD[[#This Row],[Suc - Tipo - Nro]],8,2)="11",TRIM(RIGHT(SUBSTITUTE(BD[[#This Row],[Glosa / Proveedor]]," ",REPT(" ",LEN(BD[[#This Row],[Glosa / Proveedor]]))),LEN(BD[[#This Row],[Glosa / Proveedor]])*2)),"")</f>
        <v/>
      </c>
      <c r="I1259" s="33" t="inlineStr">
        <is>
          <t>Generacion de Planilla Normal EMPLEADO ESTABLE</t>
        </is>
      </c>
      <c r="J1259" s="35" t="n">
        <v>95</v>
      </c>
      <c r="K1259" s="36">
        <f>IF('BD6'!J1259=90,"AGUA",IF('BD6'!J1259=91,"ALCANTARILLADO",IF('BD6'!J1259=93,"ALCANTARILLADO",IF('BD6'!J1259=95,"ADMIN",IF('BD6'!J1259=96,"COMERCIAL","G_Finan")))))</f>
        <v/>
      </c>
      <c r="L1259" s="40" t="n">
        <v>3.78</v>
      </c>
      <c r="M1259" s="37" t="n"/>
      <c r="N1259" s="51" t="n"/>
      <c r="O1259" s="51" t="n"/>
    </row>
    <row r="1260">
      <c r="A1260" s="39">
        <f>IFERROR(VLOOKUP(BD[[#This Row],[BK]],DICT[[EEFF]:[Ppto]],2,FALSE),"No Encontrado")</f>
        <v/>
      </c>
      <c r="B1260">
        <f>MID(BD[[#This Row],[SUC]],2,1)&amp;"-"&amp;BD[[#This Row],[CC]]&amp;"-"&amp;BD[[#This Row],[REGI_RES]]&amp;"-"&amp;MID(BD[[#This Row],[CTA]],1,9)</f>
        <v/>
      </c>
      <c r="C1260" t="inlineStr">
        <is>
          <t>627300000 - SEGURO COMPL. DE TRABAJO DE RIESGO, ACC.DE TR.Y ENF.PROF.</t>
        </is>
      </c>
      <c r="D1260">
        <f>TRIM(MID('BD6'!E1260,3,2))</f>
        <v/>
      </c>
      <c r="E1260" s="33" t="inlineStr">
        <is>
          <t xml:space="preserve">  01 - 11 - 1</t>
        </is>
      </c>
      <c r="F1260" s="34" t="n">
        <v>45919</v>
      </c>
      <c r="G1260">
        <f>IF(MID(BD[[#This Row],[Suc - Tipo - Nro]],8,2)="11",LEFT(BD[[#This Row],[REGIMEN]], 1) &amp; LEFT(RIGHT(BD[[#This Row],[REGIMEN]], LEN(BD[[#This Row],[REGIMEN]]) - FIND(" ", BD[[#This Row],[REGIMEN]])), 1),"")</f>
        <v/>
      </c>
      <c r="H1260">
        <f>IF(MID(BD[[#This Row],[Suc - Tipo - Nro]],8,2)="11",TRIM(RIGHT(SUBSTITUTE(BD[[#This Row],[Glosa / Proveedor]]," ",REPT(" ",LEN(BD[[#This Row],[Glosa / Proveedor]]))),LEN(BD[[#This Row],[Glosa / Proveedor]])*2)),"")</f>
        <v/>
      </c>
      <c r="I1260" s="33" t="inlineStr">
        <is>
          <t>Generacion de Planilla Normal EMPLEADO ESTABLE</t>
        </is>
      </c>
      <c r="J1260" s="35" t="n">
        <v>96</v>
      </c>
      <c r="K1260" s="22">
        <f>IF('BD6'!J1260=90,"AGUA",IF('BD6'!J1260=91,"ALCANTARILLADO",IF('BD6'!J1260=93,"ALCANTARILLADO",IF('BD6'!J1260=95,"ADMIN",IF('BD6'!J1260=96,"COMERCIAL","G_Finan")))))</f>
        <v/>
      </c>
      <c r="L1260" s="49" t="n">
        <v>4.1</v>
      </c>
      <c r="M1260" s="37" t="n"/>
      <c r="N1260" s="51" t="n"/>
      <c r="O1260" s="51" t="n"/>
    </row>
    <row r="1261">
      <c r="A1261" s="10">
        <f>IFERROR(VLOOKUP(BD[[#This Row],[BK]],DICT[[EEFF]:[Ppto]],2,FALSE),"No Encontrado")</f>
        <v/>
      </c>
      <c r="B1261" s="54">
        <f>MID(BD[[#This Row],[SUC]],2,1)&amp;"-"&amp;BD[[#This Row],[CC]]&amp;"-"&amp;BD[[#This Row],[REGI_RES]]&amp;"-"&amp;MID(BD[[#This Row],[CTA]],1,9)</f>
        <v/>
      </c>
      <c r="C1261" t="inlineStr">
        <is>
          <t>627300000 - SEGURO COMPL. DE TRABAJO DE RIESGO, ACC.DE TR.Y ENF.PROF.</t>
        </is>
      </c>
      <c r="D1261" s="54">
        <f>TRIM(MID('BD6'!E1261,3,2))</f>
        <v/>
      </c>
      <c r="E1261" s="33" t="inlineStr">
        <is>
          <t xml:space="preserve">  01 - 11 - 1</t>
        </is>
      </c>
      <c r="F1261" s="34" t="n">
        <v>45919</v>
      </c>
      <c r="G1261" s="54">
        <f>IF(MID(BD[[#This Row],[Suc - Tipo - Nro]],8,2)="11",LEFT(BD[[#This Row],[REGIMEN]], 1) &amp; LEFT(RIGHT(BD[[#This Row],[REGIMEN]], LEN(BD[[#This Row],[REGIMEN]]) - FIND(" ", BD[[#This Row],[REGIMEN]])), 1),"")</f>
        <v/>
      </c>
      <c r="H1261" s="54">
        <f>IF(MID(BD[[#This Row],[Suc - Tipo - Nro]],8,2)="11",TRIM(RIGHT(SUBSTITUTE(BD[[#This Row],[Glosa / Proveedor]]," ",REPT(" ",LEN(BD[[#This Row],[Glosa / Proveedor]]))),LEN(BD[[#This Row],[Glosa / Proveedor]])*2)),"")</f>
        <v/>
      </c>
      <c r="I1261" s="33" t="inlineStr">
        <is>
          <t>Generacion de Planilla Normal EMPLEADO ESTABLE</t>
        </is>
      </c>
      <c r="J1261" s="35" t="n">
        <v>96</v>
      </c>
      <c r="K1261" s="36">
        <f>IF('BD6'!J1261=90,"AGUA",IF('BD6'!J1261=91,"ALCANTARILLADO",IF('BD6'!J1261=93,"ALCANTARILLADO",IF('BD6'!J1261=95,"ADMIN",IF('BD6'!J1261=96,"COMERCIAL","G_Finan")))))</f>
        <v/>
      </c>
      <c r="L1261" s="40" t="n">
        <v>9.57</v>
      </c>
      <c r="M1261" s="37" t="n"/>
      <c r="N1261" s="51" t="n"/>
      <c r="O1261" s="51" t="n"/>
    </row>
    <row r="1262">
      <c r="A1262" s="42">
        <f>IFERROR(VLOOKUP(BD[[#This Row],[BK]],DICT[[EEFF]:[Ppto]],2,FALSE),"No Encontrado")</f>
        <v/>
      </c>
      <c r="B1262">
        <f>MID(BD[[#This Row],[SUC]],2,1)&amp;"-"&amp;BD[[#This Row],[CC]]&amp;"-"&amp;BD[[#This Row],[REGI_RES]]&amp;"-"&amp;MID(BD[[#This Row],[CTA]],1,9)</f>
        <v/>
      </c>
      <c r="C1262" t="inlineStr">
        <is>
          <t>627300000 - SEGURO COMPL. DE TRABAJO DE RIESGO, ACC.DE TR.Y ENF.PROF.</t>
        </is>
      </c>
      <c r="D1262">
        <f>TRIM(MID('BD6'!E1262,3,2))</f>
        <v/>
      </c>
      <c r="E1262" s="33" t="inlineStr">
        <is>
          <t xml:space="preserve">  01 - 11 - 1</t>
        </is>
      </c>
      <c r="F1262" s="32" t="n">
        <v>45919</v>
      </c>
      <c r="G1262">
        <f>IF(MID(BD[[#This Row],[Suc - Tipo - Nro]],8,2)="11",LEFT(BD[[#This Row],[REGIMEN]], 1) &amp; LEFT(RIGHT(BD[[#This Row],[REGIMEN]], LEN(BD[[#This Row],[REGIMEN]]) - FIND(" ", BD[[#This Row],[REGIMEN]])), 1),"")</f>
        <v/>
      </c>
      <c r="H1262">
        <f>IF(MID(BD[[#This Row],[Suc - Tipo - Nro]],8,2)="11",TRIM(RIGHT(SUBSTITUTE(BD[[#This Row],[Glosa / Proveedor]]," ",REPT(" ",LEN(BD[[#This Row],[Glosa / Proveedor]]))),LEN(BD[[#This Row],[Glosa / Proveedor]])*2)),"")</f>
        <v/>
      </c>
      <c r="I1262" s="31" t="inlineStr">
        <is>
          <t>Generacion de Planilla Normal EMPLEADO ESTABLE</t>
        </is>
      </c>
      <c r="J1262" s="38" t="n">
        <v>95</v>
      </c>
      <c r="K1262" s="22">
        <f>IF('BD6'!J1262=90,"AGUA",IF('BD6'!J1262=91,"ALCANTARILLADO",IF('BD6'!J1262=93,"ALCANTARILLADO",IF('BD6'!J1262=95,"ADMIN",IF('BD6'!J1262=96,"COMERCIAL","G_Finan")))))</f>
        <v/>
      </c>
      <c r="L1262" s="49" t="n">
        <v>6.87</v>
      </c>
      <c r="M1262" s="37" t="n"/>
      <c r="N1262" s="51" t="n"/>
      <c r="O1262" s="51" t="n"/>
    </row>
    <row r="1263">
      <c r="A1263" s="10">
        <f>IFERROR(VLOOKUP(BD[[#This Row],[BK]],DICT[[EEFF]:[Ppto]],2,FALSE),"No Encontrado")</f>
        <v/>
      </c>
      <c r="B1263" s="54">
        <f>MID(BD[[#This Row],[SUC]],2,1)&amp;"-"&amp;BD[[#This Row],[CC]]&amp;"-"&amp;BD[[#This Row],[REGI_RES]]&amp;"-"&amp;MID(BD[[#This Row],[CTA]],1,9)</f>
        <v/>
      </c>
      <c r="C1263" t="inlineStr">
        <is>
          <t>627300000 - SEGURO COMPL. DE TRABAJO DE RIESGO, ACC.DE TR.Y ENF.PROF.</t>
        </is>
      </c>
      <c r="D1263" s="54">
        <f>TRIM(MID('BD6'!E1263,3,2))</f>
        <v/>
      </c>
      <c r="E1263" s="33" t="inlineStr">
        <is>
          <t xml:space="preserve">  01 - 11 - 1</t>
        </is>
      </c>
      <c r="F1263" s="34" t="n">
        <v>45919</v>
      </c>
      <c r="G1263" s="54">
        <f>IF(MID(BD[[#This Row],[Suc - Tipo - Nro]],8,2)="11",LEFT(BD[[#This Row],[REGIMEN]], 1) &amp; LEFT(RIGHT(BD[[#This Row],[REGIMEN]], LEN(BD[[#This Row],[REGIMEN]]) - FIND(" ", BD[[#This Row],[REGIMEN]])), 1),"")</f>
        <v/>
      </c>
      <c r="H1263" s="54">
        <f>IF(MID(BD[[#This Row],[Suc - Tipo - Nro]],8,2)="11",TRIM(RIGHT(SUBSTITUTE(BD[[#This Row],[Glosa / Proveedor]]," ",REPT(" ",LEN(BD[[#This Row],[Glosa / Proveedor]]))),LEN(BD[[#This Row],[Glosa / Proveedor]])*2)),"")</f>
        <v/>
      </c>
      <c r="I1263" s="33" t="inlineStr">
        <is>
          <t>Generacion de Planilla Normal EMPLEADO ESTABLE</t>
        </is>
      </c>
      <c r="J1263" s="35" t="n">
        <v>95</v>
      </c>
      <c r="K1263" s="36">
        <f>IF('BD6'!J1263=90,"AGUA",IF('BD6'!J1263=91,"ALCANTARILLADO",IF('BD6'!J1263=93,"ALCANTARILLADO",IF('BD6'!J1263=95,"ADMIN",IF('BD6'!J1263=96,"COMERCIAL","G_Finan")))))</f>
        <v/>
      </c>
      <c r="L1263" s="40" t="n">
        <v>3.61</v>
      </c>
      <c r="M1263" s="37" t="n"/>
      <c r="N1263" s="51" t="n"/>
      <c r="O1263" s="51" t="n"/>
    </row>
    <row r="1264">
      <c r="A1264" s="39">
        <f>IFERROR(VLOOKUP(BD[[#This Row],[BK]],DICT[[EEFF]:[Ppto]],2,FALSE),"No Encontrado")</f>
        <v/>
      </c>
      <c r="B1264">
        <f>MID(BD[[#This Row],[SUC]],2,1)&amp;"-"&amp;BD[[#This Row],[CC]]&amp;"-"&amp;BD[[#This Row],[REGI_RES]]&amp;"-"&amp;MID(BD[[#This Row],[CTA]],1,9)</f>
        <v/>
      </c>
      <c r="C1264" t="inlineStr">
        <is>
          <t>627300000 - SEGURO COMPL. DE TRABAJO DE RIESGO, ACC.DE TR.Y ENF.PROF.</t>
        </is>
      </c>
      <c r="D1264">
        <f>TRIM(MID('BD6'!E1264,3,2))</f>
        <v/>
      </c>
      <c r="E1264" s="33" t="inlineStr">
        <is>
          <t xml:space="preserve">  01 - 11 - 1</t>
        </is>
      </c>
      <c r="F1264" s="34" t="n">
        <v>45919</v>
      </c>
      <c r="G1264">
        <f>IF(MID(BD[[#This Row],[Suc - Tipo - Nro]],8,2)="11",LEFT(BD[[#This Row],[REGIMEN]], 1) &amp; LEFT(RIGHT(BD[[#This Row],[REGIMEN]], LEN(BD[[#This Row],[REGIMEN]]) - FIND(" ", BD[[#This Row],[REGIMEN]])), 1),"")</f>
        <v/>
      </c>
      <c r="H1264">
        <f>IF(MID(BD[[#This Row],[Suc - Tipo - Nro]],8,2)="11",TRIM(RIGHT(SUBSTITUTE(BD[[#This Row],[Glosa / Proveedor]]," ",REPT(" ",LEN(BD[[#This Row],[Glosa / Proveedor]]))),LEN(BD[[#This Row],[Glosa / Proveedor]])*2)),"")</f>
        <v/>
      </c>
      <c r="I1264" s="33" t="inlineStr">
        <is>
          <t>Generacion de Planilla Normal EMPLEADO ESTABLE</t>
        </is>
      </c>
      <c r="J1264" s="35" t="n">
        <v>95</v>
      </c>
      <c r="K1264" s="22">
        <f>IF('BD6'!J1264=90,"AGUA",IF('BD6'!J1264=91,"ALCANTARILLADO",IF('BD6'!J1264=93,"ALCANTARILLADO",IF('BD6'!J1264=95,"ADMIN",IF('BD6'!J1264=96,"COMERCIAL","G_Finan")))))</f>
        <v/>
      </c>
      <c r="L1264" s="49" t="n">
        <v>8.42</v>
      </c>
      <c r="M1264" s="37" t="n"/>
      <c r="N1264" s="51" t="n"/>
      <c r="O1264" s="51" t="n"/>
    </row>
    <row r="1265">
      <c r="A1265" s="39">
        <f>IFERROR(VLOOKUP(BD[[#This Row],[BK]],DICT[[EEFF]:[Ppto]],2,FALSE),"No Encontrado")</f>
        <v/>
      </c>
      <c r="B1265">
        <f>MID(BD[[#This Row],[SUC]],2,1)&amp;"-"&amp;BD[[#This Row],[CC]]&amp;"-"&amp;BD[[#This Row],[REGI_RES]]&amp;"-"&amp;MID(BD[[#This Row],[CTA]],1,9)</f>
        <v/>
      </c>
      <c r="C1265" t="inlineStr">
        <is>
          <t>627300000 - SEGURO COMPL. DE TRABAJO DE RIESGO, ACC.DE TR.Y ENF.PROF.</t>
        </is>
      </c>
      <c r="D1265">
        <f>TRIM(MID('BD6'!E1265,3,2))</f>
        <v/>
      </c>
      <c r="E1265" s="33" t="inlineStr">
        <is>
          <t xml:space="preserve">  01 - 11 - 2</t>
        </is>
      </c>
      <c r="F1265" s="34" t="n">
        <v>45919</v>
      </c>
      <c r="G1265">
        <f>IF(MID(BD[[#This Row],[Suc - Tipo - Nro]],8,2)="11",LEFT(BD[[#This Row],[REGIMEN]], 1) &amp; LEFT(RIGHT(BD[[#This Row],[REGIMEN]], LEN(BD[[#This Row],[REGIMEN]]) - FIND(" ", BD[[#This Row],[REGIMEN]])), 1),"")</f>
        <v/>
      </c>
      <c r="H1265">
        <f>IF(MID(BD[[#This Row],[Suc - Tipo - Nro]],8,2)="11",TRIM(RIGHT(SUBSTITUTE(BD[[#This Row],[Glosa / Proveedor]]," ",REPT(" ",LEN(BD[[#This Row],[Glosa / Proveedor]]))),LEN(BD[[#This Row],[Glosa / Proveedor]])*2)),"")</f>
        <v/>
      </c>
      <c r="I1265" s="33" t="inlineStr">
        <is>
          <t>Generacion de Planilla Normal EMPLEADO CONTRATADO</t>
        </is>
      </c>
      <c r="J1265" s="35" t="n">
        <v>95</v>
      </c>
      <c r="K1265" s="22">
        <f>IF('BD6'!J1265=90,"AGUA",IF('BD6'!J1265=91,"ALCANTARILLADO",IF('BD6'!J1265=93,"ALCANTARILLADO",IF('BD6'!J1265=95,"ADMIN",IF('BD6'!J1265=96,"COMERCIAL","G_Finan")))))</f>
        <v/>
      </c>
      <c r="L1265" s="49" t="n">
        <v>3.33</v>
      </c>
      <c r="M1265" s="37" t="n"/>
      <c r="N1265" s="51" t="n"/>
      <c r="O1265" s="51" t="n"/>
    </row>
    <row r="1266">
      <c r="A1266" s="10">
        <f>IFERROR(VLOOKUP(BD[[#This Row],[BK]],DICT[[EEFF]:[Ppto]],2,FALSE),"No Encontrado")</f>
        <v/>
      </c>
      <c r="B1266" s="54">
        <f>MID(BD[[#This Row],[SUC]],2,1)&amp;"-"&amp;BD[[#This Row],[CC]]&amp;"-"&amp;BD[[#This Row],[REGI_RES]]&amp;"-"&amp;MID(BD[[#This Row],[CTA]],1,9)</f>
        <v/>
      </c>
      <c r="C1266" t="inlineStr">
        <is>
          <t>627300000 - SEGURO COMPL. DE TRABAJO DE RIESGO, ACC.DE TR.Y ENF.PROF.</t>
        </is>
      </c>
      <c r="D1266" s="54">
        <f>TRIM(MID('BD6'!E1266,3,2))</f>
        <v/>
      </c>
      <c r="E1266" s="33" t="inlineStr">
        <is>
          <t xml:space="preserve">  01 - 11 - 2</t>
        </is>
      </c>
      <c r="F1266" s="34" t="n">
        <v>45919</v>
      </c>
      <c r="G1266" s="54">
        <f>IF(MID(BD[[#This Row],[Suc - Tipo - Nro]],8,2)="11",LEFT(BD[[#This Row],[REGIMEN]], 1) &amp; LEFT(RIGHT(BD[[#This Row],[REGIMEN]], LEN(BD[[#This Row],[REGIMEN]]) - FIND(" ", BD[[#This Row],[REGIMEN]])), 1),"")</f>
        <v/>
      </c>
      <c r="H1266" s="54">
        <f>IF(MID(BD[[#This Row],[Suc - Tipo - Nro]],8,2)="11",TRIM(RIGHT(SUBSTITUTE(BD[[#This Row],[Glosa / Proveedor]]," ",REPT(" ",LEN(BD[[#This Row],[Glosa / Proveedor]]))),LEN(BD[[#This Row],[Glosa / Proveedor]])*2)),"")</f>
        <v/>
      </c>
      <c r="I1266" s="33" t="inlineStr">
        <is>
          <t>Generacion de Planilla Normal EMPLEADO CONTRATADO</t>
        </is>
      </c>
      <c r="J1266" s="35" t="n">
        <v>95</v>
      </c>
      <c r="K1266" s="36">
        <f>IF('BD6'!J1266=90,"AGUA",IF('BD6'!J1266=91,"ALCANTARILLADO",IF('BD6'!J1266=93,"ALCANTARILLADO",IF('BD6'!J1266=95,"ADMIN",IF('BD6'!J1266=96,"COMERCIAL","G_Finan")))))</f>
        <v/>
      </c>
      <c r="L1266" s="40" t="n">
        <v>34.34</v>
      </c>
      <c r="M1266" s="37" t="n"/>
      <c r="N1266" s="51" t="n"/>
      <c r="O1266" s="51" t="n"/>
    </row>
    <row r="1267">
      <c r="A1267" s="10">
        <f>IFERROR(VLOOKUP(BD[[#This Row],[BK]],DICT[[EEFF]:[Ppto]],2,FALSE),"No Encontrado")</f>
        <v/>
      </c>
      <c r="B1267" s="54">
        <f>MID(BD[[#This Row],[SUC]],2,1)&amp;"-"&amp;BD[[#This Row],[CC]]&amp;"-"&amp;BD[[#This Row],[REGI_RES]]&amp;"-"&amp;MID(BD[[#This Row],[CTA]],1,9)</f>
        <v/>
      </c>
      <c r="C1267" t="inlineStr">
        <is>
          <t>627300000 - SEGURO COMPL. DE TRABAJO DE RIESGO, ACC.DE TR.Y ENF.PROF.</t>
        </is>
      </c>
      <c r="D1267" s="54">
        <f>TRIM(MID('BD6'!E1267,3,2))</f>
        <v/>
      </c>
      <c r="E1267" s="33" t="inlineStr">
        <is>
          <t xml:space="preserve">  01 - 11 - 2</t>
        </is>
      </c>
      <c r="F1267" s="34" t="n">
        <v>45919</v>
      </c>
      <c r="G1267" s="54">
        <f>IF(MID(BD[[#This Row],[Suc - Tipo - Nro]],8,2)="11",LEFT(BD[[#This Row],[REGIMEN]], 1) &amp; LEFT(RIGHT(BD[[#This Row],[REGIMEN]], LEN(BD[[#This Row],[REGIMEN]]) - FIND(" ", BD[[#This Row],[REGIMEN]])), 1),"")</f>
        <v/>
      </c>
      <c r="H1267" s="54">
        <f>IF(MID(BD[[#This Row],[Suc - Tipo - Nro]],8,2)="11",TRIM(RIGHT(SUBSTITUTE(BD[[#This Row],[Glosa / Proveedor]]," ",REPT(" ",LEN(BD[[#This Row],[Glosa / Proveedor]]))),LEN(BD[[#This Row],[Glosa / Proveedor]])*2)),"")</f>
        <v/>
      </c>
      <c r="I1267" s="33" t="inlineStr">
        <is>
          <t>Generacion de Planilla Normal EMPLEADO CONTRATADO</t>
        </is>
      </c>
      <c r="J1267" s="35" t="n">
        <v>95</v>
      </c>
      <c r="K1267" s="36">
        <f>IF('BD6'!J1267=90,"AGUA",IF('BD6'!J1267=91,"ALCANTARILLADO",IF('BD6'!J1267=93,"ALCANTARILLADO",IF('BD6'!J1267=95,"ADMIN",IF('BD6'!J1267=96,"COMERCIAL","G_Finan")))))</f>
        <v/>
      </c>
      <c r="L1267" s="40" t="n">
        <v>3.61</v>
      </c>
      <c r="M1267" s="37" t="n"/>
      <c r="N1267" s="51" t="n"/>
      <c r="O1267" s="51" t="n"/>
    </row>
    <row r="1268">
      <c r="A1268" s="10">
        <f>IFERROR(VLOOKUP(BD[[#This Row],[BK]],DICT[[EEFF]:[Ppto]],2,FALSE),"No Encontrado")</f>
        <v/>
      </c>
      <c r="B1268" s="54">
        <f>MID(BD[[#This Row],[SUC]],2,1)&amp;"-"&amp;BD[[#This Row],[CC]]&amp;"-"&amp;BD[[#This Row],[REGI_RES]]&amp;"-"&amp;MID(BD[[#This Row],[CTA]],1,9)</f>
        <v/>
      </c>
      <c r="C1268" t="inlineStr">
        <is>
          <t>627300000 - SEGURO COMPL. DE TRABAJO DE RIESGO, ACC.DE TR.Y ENF.PROF.</t>
        </is>
      </c>
      <c r="D1268" s="54">
        <f>TRIM(MID('BD6'!E1268,3,2))</f>
        <v/>
      </c>
      <c r="E1268" s="33" t="inlineStr">
        <is>
          <t xml:space="preserve">  01 - 11 - 2</t>
        </is>
      </c>
      <c r="F1268" s="34" t="n">
        <v>45919</v>
      </c>
      <c r="G1268" s="54">
        <f>IF(MID(BD[[#This Row],[Suc - Tipo - Nro]],8,2)="11",LEFT(BD[[#This Row],[REGIMEN]], 1) &amp; LEFT(RIGHT(BD[[#This Row],[REGIMEN]], LEN(BD[[#This Row],[REGIMEN]]) - FIND(" ", BD[[#This Row],[REGIMEN]])), 1),"")</f>
        <v/>
      </c>
      <c r="H1268" s="54">
        <f>IF(MID(BD[[#This Row],[Suc - Tipo - Nro]],8,2)="11",TRIM(RIGHT(SUBSTITUTE(BD[[#This Row],[Glosa / Proveedor]]," ",REPT(" ",LEN(BD[[#This Row],[Glosa / Proveedor]]))),LEN(BD[[#This Row],[Glosa / Proveedor]])*2)),"")</f>
        <v/>
      </c>
      <c r="I1268" s="33" t="inlineStr">
        <is>
          <t>Generacion de Planilla Normal EMPLEADO CONTRATADO</t>
        </is>
      </c>
      <c r="J1268" s="35" t="n">
        <v>95</v>
      </c>
      <c r="K1268" s="36">
        <f>IF('BD6'!J1268=90,"AGUA",IF('BD6'!J1268=91,"ALCANTARILLADO",IF('BD6'!J1268=93,"ALCANTARILLADO",IF('BD6'!J1268=95,"ADMIN",IF('BD6'!J1268=96,"COMERCIAL","G_Finan")))))</f>
        <v/>
      </c>
      <c r="L1268" s="40" t="n">
        <v>19.44</v>
      </c>
      <c r="M1268" s="37" t="n"/>
      <c r="N1268" s="51" t="n"/>
      <c r="O1268" s="51" t="n"/>
    </row>
    <row r="1269">
      <c r="A1269" s="10">
        <f>IFERROR(VLOOKUP(BD[[#This Row],[BK]],DICT[[EEFF]:[Ppto]],2,FALSE),"No Encontrado")</f>
        <v/>
      </c>
      <c r="B1269" s="54">
        <f>MID(BD[[#This Row],[SUC]],2,1)&amp;"-"&amp;BD[[#This Row],[CC]]&amp;"-"&amp;BD[[#This Row],[REGI_RES]]&amp;"-"&amp;MID(BD[[#This Row],[CTA]],1,9)</f>
        <v/>
      </c>
      <c r="C1269" t="inlineStr">
        <is>
          <t>627300000 - SEGURO COMPL. DE TRABAJO DE RIESGO, ACC.DE TR.Y ENF.PROF.</t>
        </is>
      </c>
      <c r="D1269" s="54">
        <f>TRIM(MID('BD6'!E1269,3,2))</f>
        <v/>
      </c>
      <c r="E1269" s="33" t="inlineStr">
        <is>
          <t xml:space="preserve">  01 - 11 - 2</t>
        </is>
      </c>
      <c r="F1269" s="34" t="n">
        <v>45919</v>
      </c>
      <c r="G1269" s="54">
        <f>IF(MID(BD[[#This Row],[Suc - Tipo - Nro]],8,2)="11",LEFT(BD[[#This Row],[REGIMEN]], 1) &amp; LEFT(RIGHT(BD[[#This Row],[REGIMEN]], LEN(BD[[#This Row],[REGIMEN]]) - FIND(" ", BD[[#This Row],[REGIMEN]])), 1),"")</f>
        <v/>
      </c>
      <c r="H1269" s="54">
        <f>IF(MID(BD[[#This Row],[Suc - Tipo - Nro]],8,2)="11",TRIM(RIGHT(SUBSTITUTE(BD[[#This Row],[Glosa / Proveedor]]," ",REPT(" ",LEN(BD[[#This Row],[Glosa / Proveedor]]))),LEN(BD[[#This Row],[Glosa / Proveedor]])*2)),"")</f>
        <v/>
      </c>
      <c r="I1269" s="33" t="inlineStr">
        <is>
          <t>Generacion de Planilla Normal EMPLEADO CONTRATADO</t>
        </is>
      </c>
      <c r="J1269" s="35" t="n">
        <v>96</v>
      </c>
      <c r="K1269" s="36">
        <f>IF('BD6'!J1269=90,"AGUA",IF('BD6'!J1269=91,"ALCANTARILLADO",IF('BD6'!J1269=93,"ALCANTARILLADO",IF('BD6'!J1269=95,"ADMIN",IF('BD6'!J1269=96,"COMERCIAL","G_Finan")))))</f>
        <v/>
      </c>
      <c r="L1269" s="40" t="n">
        <v>4.09</v>
      </c>
      <c r="M1269" s="37" t="n"/>
      <c r="N1269" s="51" t="n"/>
      <c r="O1269" s="51" t="n"/>
    </row>
    <row r="1270">
      <c r="A1270" s="10">
        <f>IFERROR(VLOOKUP(BD[[#This Row],[BK]],DICT[[EEFF]:[Ppto]],2,FALSE),"No Encontrado")</f>
        <v/>
      </c>
      <c r="B1270" s="54">
        <f>MID(BD[[#This Row],[SUC]],2,1)&amp;"-"&amp;BD[[#This Row],[CC]]&amp;"-"&amp;BD[[#This Row],[REGI_RES]]&amp;"-"&amp;MID(BD[[#This Row],[CTA]],1,9)</f>
        <v/>
      </c>
      <c r="C1270" t="inlineStr">
        <is>
          <t>627300000 - SEGURO COMPL. DE TRABAJO DE RIESGO, ACC.DE TR.Y ENF.PROF.</t>
        </is>
      </c>
      <c r="D1270" s="54">
        <f>TRIM(MID('BD6'!E1270,3,2))</f>
        <v/>
      </c>
      <c r="E1270" s="33" t="inlineStr">
        <is>
          <t xml:space="preserve">  01 - 11 - 2</t>
        </is>
      </c>
      <c r="F1270" s="34" t="n">
        <v>45919</v>
      </c>
      <c r="G1270" s="54">
        <f>IF(MID(BD[[#This Row],[Suc - Tipo - Nro]],8,2)="11",LEFT(BD[[#This Row],[REGIMEN]], 1) &amp; LEFT(RIGHT(BD[[#This Row],[REGIMEN]], LEN(BD[[#This Row],[REGIMEN]]) - FIND(" ", BD[[#This Row],[REGIMEN]])), 1),"")</f>
        <v/>
      </c>
      <c r="H1270" s="54">
        <f>IF(MID(BD[[#This Row],[Suc - Tipo - Nro]],8,2)="11",TRIM(RIGHT(SUBSTITUTE(BD[[#This Row],[Glosa / Proveedor]]," ",REPT(" ",LEN(BD[[#This Row],[Glosa / Proveedor]]))),LEN(BD[[#This Row],[Glosa / Proveedor]])*2)),"")</f>
        <v/>
      </c>
      <c r="I1270" s="33" t="inlineStr">
        <is>
          <t>Generacion de Planilla Normal EMPLEADO CONTRATADO</t>
        </is>
      </c>
      <c r="J1270" s="35" t="n">
        <v>95</v>
      </c>
      <c r="K1270" s="36">
        <f>IF('BD6'!J1270=90,"AGUA",IF('BD6'!J1270=91,"ALCANTARILLADO",IF('BD6'!J1270=93,"ALCANTARILLADO",IF('BD6'!J1270=95,"ADMIN",IF('BD6'!J1270=96,"COMERCIAL","G_Finan")))))</f>
        <v/>
      </c>
      <c r="L1270" s="40" t="n">
        <v>2.27</v>
      </c>
      <c r="M1270" s="37" t="n"/>
      <c r="N1270" s="51" t="n"/>
      <c r="O1270" s="51" t="n"/>
    </row>
    <row r="1271">
      <c r="A1271" s="10">
        <f>IFERROR(VLOOKUP(BD[[#This Row],[BK]],DICT[[EEFF]:[Ppto]],2,FALSE),"No Encontrado")</f>
        <v/>
      </c>
      <c r="B1271" s="54">
        <f>MID(BD[[#This Row],[SUC]],2,1)&amp;"-"&amp;BD[[#This Row],[CC]]&amp;"-"&amp;BD[[#This Row],[REGI_RES]]&amp;"-"&amp;MID(BD[[#This Row],[CTA]],1,9)</f>
        <v/>
      </c>
      <c r="C1271" t="inlineStr">
        <is>
          <t>627300000 - SEGURO COMPL. DE TRABAJO DE RIESGO, ACC.DE TR.Y ENF.PROF.</t>
        </is>
      </c>
      <c r="D1271" s="54">
        <f>TRIM(MID('BD6'!E1271,3,2))</f>
        <v/>
      </c>
      <c r="E1271" s="33" t="inlineStr">
        <is>
          <t xml:space="preserve">  01 - 11 - 2</t>
        </is>
      </c>
      <c r="F1271" s="34" t="n">
        <v>45919</v>
      </c>
      <c r="G1271" s="54">
        <f>IF(MID(BD[[#This Row],[Suc - Tipo - Nro]],8,2)="11",LEFT(BD[[#This Row],[REGIMEN]], 1) &amp; LEFT(RIGHT(BD[[#This Row],[REGIMEN]], LEN(BD[[#This Row],[REGIMEN]]) - FIND(" ", BD[[#This Row],[REGIMEN]])), 1),"")</f>
        <v/>
      </c>
      <c r="H1271" s="54">
        <f>IF(MID(BD[[#This Row],[Suc - Tipo - Nro]],8,2)="11",TRIM(RIGHT(SUBSTITUTE(BD[[#This Row],[Glosa / Proveedor]]," ",REPT(" ",LEN(BD[[#This Row],[Glosa / Proveedor]]))),LEN(BD[[#This Row],[Glosa / Proveedor]])*2)),"")</f>
        <v/>
      </c>
      <c r="I1271" s="33" t="inlineStr">
        <is>
          <t>Generacion de Planilla Normal EMPLEADO CONTRATADO</t>
        </is>
      </c>
      <c r="J1271" s="35" t="n">
        <v>95</v>
      </c>
      <c r="K1271" s="36">
        <f>IF('BD6'!J1271=90,"AGUA",IF('BD6'!J1271=91,"ALCANTARILLADO",IF('BD6'!J1271=93,"ALCANTARILLADO",IF('BD6'!J1271=95,"ADMIN",IF('BD6'!J1271=96,"COMERCIAL","G_Finan")))))</f>
        <v/>
      </c>
      <c r="L1271" s="40" t="n">
        <v>21.08</v>
      </c>
      <c r="M1271" s="37" t="n"/>
      <c r="N1271" s="51" t="n"/>
      <c r="O1271" s="51" t="n"/>
    </row>
    <row r="1272">
      <c r="A1272" s="10">
        <f>IFERROR(VLOOKUP(BD[[#This Row],[BK]],DICT[[EEFF]:[Ppto]],2,FALSE),"No Encontrado")</f>
        <v/>
      </c>
      <c r="B1272" s="54">
        <f>MID(BD[[#This Row],[SUC]],2,1)&amp;"-"&amp;BD[[#This Row],[CC]]&amp;"-"&amp;BD[[#This Row],[REGI_RES]]&amp;"-"&amp;MID(BD[[#This Row],[CTA]],1,9)</f>
        <v/>
      </c>
      <c r="C1272" t="inlineStr">
        <is>
          <t>627300000 - SEGURO COMPL. DE TRABAJO DE RIESGO, ACC.DE TR.Y ENF.PROF.</t>
        </is>
      </c>
      <c r="D1272" s="54">
        <f>TRIM(MID('BD6'!E1272,3,2))</f>
        <v/>
      </c>
      <c r="E1272" s="33" t="inlineStr">
        <is>
          <t xml:space="preserve">  01 - 11 - 2</t>
        </is>
      </c>
      <c r="F1272" s="34" t="n">
        <v>45919</v>
      </c>
      <c r="G1272" s="54">
        <f>IF(MID(BD[[#This Row],[Suc - Tipo - Nro]],8,2)="11",LEFT(BD[[#This Row],[REGIMEN]], 1) &amp; LEFT(RIGHT(BD[[#This Row],[REGIMEN]], LEN(BD[[#This Row],[REGIMEN]]) - FIND(" ", BD[[#This Row],[REGIMEN]])), 1),"")</f>
        <v/>
      </c>
      <c r="H1272" s="54">
        <f>IF(MID(BD[[#This Row],[Suc - Tipo - Nro]],8,2)="11",TRIM(RIGHT(SUBSTITUTE(BD[[#This Row],[Glosa / Proveedor]]," ",REPT(" ",LEN(BD[[#This Row],[Glosa / Proveedor]]))),LEN(BD[[#This Row],[Glosa / Proveedor]])*2)),"")</f>
        <v/>
      </c>
      <c r="I1272" s="33" t="inlineStr">
        <is>
          <t>Generacion de Planilla Normal EMPLEADO CONTRATADO</t>
        </is>
      </c>
      <c r="J1272" s="35" t="n">
        <v>96</v>
      </c>
      <c r="K1272" s="36">
        <f>IF('BD6'!J1272=90,"AGUA",IF('BD6'!J1272=91,"ALCANTARILLADO",IF('BD6'!J1272=93,"ALCANTARILLADO",IF('BD6'!J1272=95,"ADMIN",IF('BD6'!J1272=96,"COMERCIAL","G_Finan")))))</f>
        <v/>
      </c>
      <c r="L1272" s="40" t="n">
        <v>23.88</v>
      </c>
      <c r="M1272" s="37" t="n"/>
      <c r="N1272" s="51" t="n"/>
      <c r="O1272" s="51" t="n"/>
    </row>
    <row r="1273">
      <c r="A1273">
        <f>IFERROR(VLOOKUP(BD[[#This Row],[BK]],DICT[[EEFF]:[Ppto]],2,FALSE),"No Encontrado")</f>
        <v/>
      </c>
      <c r="B1273">
        <f>MID(BD[[#This Row],[SUC]],2,1)&amp;"-"&amp;BD[[#This Row],[CC]]&amp;"-"&amp;BD[[#This Row],[REGI_RES]]&amp;"-"&amp;MID(BD[[#This Row],[CTA]],1,9)</f>
        <v/>
      </c>
      <c r="C1273" t="inlineStr">
        <is>
          <t>627300000 - SEGURO COMPL. DE TRABAJO DE RIESGO, ACC.DE TR.Y ENF.PROF.</t>
        </is>
      </c>
      <c r="D1273">
        <f>TRIM(MID('BD6'!E1273,3,2))</f>
        <v/>
      </c>
      <c r="E1273" s="33" t="inlineStr">
        <is>
          <t xml:space="preserve">  01 - 11 - 2</t>
        </is>
      </c>
      <c r="F1273" s="32" t="n">
        <v>45919</v>
      </c>
      <c r="G1273">
        <f>IF(MID(BD[[#This Row],[Suc - Tipo - Nro]],8,2)="11",LEFT(BD[[#This Row],[REGIMEN]], 1) &amp; LEFT(RIGHT(BD[[#This Row],[REGIMEN]], LEN(BD[[#This Row],[REGIMEN]]) - FIND(" ", BD[[#This Row],[REGIMEN]])), 1),"")</f>
        <v/>
      </c>
      <c r="H1273">
        <f>IF(MID(BD[[#This Row],[Suc - Tipo - Nro]],8,2)="11",TRIM(RIGHT(SUBSTITUTE(BD[[#This Row],[Glosa / Proveedor]]," ",REPT(" ",LEN(BD[[#This Row],[Glosa / Proveedor]]))),LEN(BD[[#This Row],[Glosa / Proveedor]])*2)),"")</f>
        <v/>
      </c>
      <c r="I1273" s="31" t="inlineStr">
        <is>
          <t>Generacion de Planilla Normal EMPLEADO CONTRATADO</t>
        </is>
      </c>
      <c r="J1273" s="38" t="n">
        <v>90</v>
      </c>
      <c r="K1273" s="22">
        <f>IF('BD6'!J1273=90,"AGUA",IF('BD6'!J1273=91,"ALCANTARILLADO",IF('BD6'!J1273=93,"ALCANTARILLADO",IF('BD6'!J1273=95,"ADMIN",IF('BD6'!J1273=96,"COMERCIAL","G_Finan")))))</f>
        <v/>
      </c>
      <c r="L1273" s="49" t="n">
        <v>2.27</v>
      </c>
      <c r="M1273" s="37" t="n"/>
      <c r="N1273" s="51" t="n"/>
      <c r="O1273" s="51" t="n"/>
    </row>
    <row r="1274">
      <c r="A1274">
        <f>IFERROR(VLOOKUP(BD[[#This Row],[BK]],DICT[[EEFF]:[Ppto]],2,FALSE),"No Encontrado")</f>
        <v/>
      </c>
      <c r="B1274">
        <f>MID(BD[[#This Row],[SUC]],2,1)&amp;"-"&amp;BD[[#This Row],[CC]]&amp;"-"&amp;BD[[#This Row],[REGI_RES]]&amp;"-"&amp;MID(BD[[#This Row],[CTA]],1,9)</f>
        <v/>
      </c>
      <c r="C1274" t="inlineStr">
        <is>
          <t>627300000 - SEGURO COMPL. DE TRABAJO DE RIESGO, ACC.DE TR.Y ENF.PROF.</t>
        </is>
      </c>
      <c r="D1274">
        <f>TRIM(MID('BD6'!E1274,3,2))</f>
        <v/>
      </c>
      <c r="E1274" s="33" t="inlineStr">
        <is>
          <t xml:space="preserve">  01 - 11 - 2</t>
        </is>
      </c>
      <c r="F1274" s="32" t="n">
        <v>45919</v>
      </c>
      <c r="G1274">
        <f>IF(MID(BD[[#This Row],[Suc - Tipo - Nro]],8,2)="11",LEFT(BD[[#This Row],[REGIMEN]], 1) &amp; LEFT(RIGHT(BD[[#This Row],[REGIMEN]], LEN(BD[[#This Row],[REGIMEN]]) - FIND(" ", BD[[#This Row],[REGIMEN]])), 1),"")</f>
        <v/>
      </c>
      <c r="H1274">
        <f>IF(MID(BD[[#This Row],[Suc - Tipo - Nro]],8,2)="11",TRIM(RIGHT(SUBSTITUTE(BD[[#This Row],[Glosa / Proveedor]]," ",REPT(" ",LEN(BD[[#This Row],[Glosa / Proveedor]]))),LEN(BD[[#This Row],[Glosa / Proveedor]])*2)),"")</f>
        <v/>
      </c>
      <c r="I1274" s="31" t="inlineStr">
        <is>
          <t>Generacion de Planilla Normal EMPLEADO CONTRATADO</t>
        </is>
      </c>
      <c r="J1274" s="38" t="n">
        <v>90</v>
      </c>
      <c r="K1274" s="22">
        <f>IF('BD6'!J1274=90,"AGUA",IF('BD6'!J1274=91,"ALCANTARILLADO",IF('BD6'!J1274=93,"ALCANTARILLADO",IF('BD6'!J1274=95,"ADMIN",IF('BD6'!J1274=96,"COMERCIAL","G_Finan")))))</f>
        <v/>
      </c>
      <c r="L1274" s="49" t="n">
        <v>13.25</v>
      </c>
      <c r="M1274" s="37" t="n"/>
      <c r="N1274" s="51" t="n"/>
      <c r="O1274" s="51" t="n"/>
    </row>
    <row r="1275">
      <c r="A1275" s="42">
        <f>IFERROR(VLOOKUP(BD[[#This Row],[BK]],DICT[[EEFF]:[Ppto]],2,FALSE),"No Encontrado")</f>
        <v/>
      </c>
      <c r="B1275">
        <f>MID(BD[[#This Row],[SUC]],2,1)&amp;"-"&amp;BD[[#This Row],[CC]]&amp;"-"&amp;BD[[#This Row],[REGI_RES]]&amp;"-"&amp;MID(BD[[#This Row],[CTA]],1,9)</f>
        <v/>
      </c>
      <c r="C1275" t="inlineStr">
        <is>
          <t>627300000 - SEGURO COMPL. DE TRABAJO DE RIESGO, ACC.DE TR.Y ENF.PROF.</t>
        </is>
      </c>
      <c r="D1275">
        <f>TRIM(MID('BD6'!E1275,3,2))</f>
        <v/>
      </c>
      <c r="E1275" s="33" t="inlineStr">
        <is>
          <t xml:space="preserve">  01 - 11 - 2</t>
        </is>
      </c>
      <c r="F1275" s="32" t="n">
        <v>45919</v>
      </c>
      <c r="G1275">
        <f>IF(MID(BD[[#This Row],[Suc - Tipo - Nro]],8,2)="11",LEFT(BD[[#This Row],[REGIMEN]], 1) &amp; LEFT(RIGHT(BD[[#This Row],[REGIMEN]], LEN(BD[[#This Row],[REGIMEN]]) - FIND(" ", BD[[#This Row],[REGIMEN]])), 1),"")</f>
        <v/>
      </c>
      <c r="H1275">
        <f>IF(MID(BD[[#This Row],[Suc - Tipo - Nro]],8,2)="11",TRIM(RIGHT(SUBSTITUTE(BD[[#This Row],[Glosa / Proveedor]]," ",REPT(" ",LEN(BD[[#This Row],[Glosa / Proveedor]]))),LEN(BD[[#This Row],[Glosa / Proveedor]])*2)),"")</f>
        <v/>
      </c>
      <c r="I1275" s="31" t="inlineStr">
        <is>
          <t>Generacion de Planilla Normal EMPLEADO CONTRATADO</t>
        </is>
      </c>
      <c r="J1275" s="38" t="n">
        <v>95</v>
      </c>
      <c r="K1275" s="22">
        <f>IF('BD6'!J1275=90,"AGUA",IF('BD6'!J1275=91,"ALCANTARILLADO",IF('BD6'!J1275=93,"ALCANTARILLADO",IF('BD6'!J1275=95,"ADMIN",IF('BD6'!J1275=96,"COMERCIAL","G_Finan")))))</f>
        <v/>
      </c>
      <c r="L1275" s="49" t="n">
        <v>5.89</v>
      </c>
      <c r="M1275" s="37" t="n"/>
      <c r="N1275" s="51" t="n"/>
      <c r="O1275" s="51" t="n"/>
    </row>
    <row r="1276">
      <c r="A1276" s="42">
        <f>IFERROR(VLOOKUP(BD[[#This Row],[BK]],DICT[[EEFF]:[Ppto]],2,FALSE),"No Encontrado")</f>
        <v/>
      </c>
      <c r="B1276">
        <f>MID(BD[[#This Row],[SUC]],2,1)&amp;"-"&amp;BD[[#This Row],[CC]]&amp;"-"&amp;BD[[#This Row],[REGI_RES]]&amp;"-"&amp;MID(BD[[#This Row],[CTA]],1,9)</f>
        <v/>
      </c>
      <c r="C1276" t="inlineStr">
        <is>
          <t>627300000 - SEGURO COMPL. DE TRABAJO DE RIESGO, ACC.DE TR.Y ENF.PROF.</t>
        </is>
      </c>
      <c r="D1276">
        <f>TRIM(MID('BD6'!E1276,3,2))</f>
        <v/>
      </c>
      <c r="E1276" s="33" t="inlineStr">
        <is>
          <t xml:space="preserve">  01 - 11 - 2</t>
        </is>
      </c>
      <c r="F1276" s="32" t="n">
        <v>45919</v>
      </c>
      <c r="G1276">
        <f>IF(MID(BD[[#This Row],[Suc - Tipo - Nro]],8,2)="11",LEFT(BD[[#This Row],[REGIMEN]], 1) &amp; LEFT(RIGHT(BD[[#This Row],[REGIMEN]], LEN(BD[[#This Row],[REGIMEN]]) - FIND(" ", BD[[#This Row],[REGIMEN]])), 1),"")</f>
        <v/>
      </c>
      <c r="H1276">
        <f>IF(MID(BD[[#This Row],[Suc - Tipo - Nro]],8,2)="11",TRIM(RIGHT(SUBSTITUTE(BD[[#This Row],[Glosa / Proveedor]]," ",REPT(" ",LEN(BD[[#This Row],[Glosa / Proveedor]]))),LEN(BD[[#This Row],[Glosa / Proveedor]])*2)),"")</f>
        <v/>
      </c>
      <c r="I1276" s="31" t="inlineStr">
        <is>
          <t>Generacion de Planilla Normal EMPLEADO CONTRATADO</t>
        </is>
      </c>
      <c r="J1276" s="38" t="n">
        <v>95</v>
      </c>
      <c r="K1276" s="22">
        <f>IF('BD6'!J1276=90,"AGUA",IF('BD6'!J1276=91,"ALCANTARILLADO",IF('BD6'!J1276=93,"ALCANTARILLADO",IF('BD6'!J1276=95,"ADMIN",IF('BD6'!J1276=96,"COMERCIAL","G_Finan")))))</f>
        <v/>
      </c>
      <c r="L1276" s="49" t="n">
        <v>43.97</v>
      </c>
      <c r="M1276" s="37" t="n"/>
      <c r="N1276" s="51" t="n"/>
      <c r="O1276" s="51" t="n"/>
    </row>
    <row r="1277">
      <c r="A1277" s="42">
        <f>IFERROR(VLOOKUP(BD[[#This Row],[BK]],DICT[[EEFF]:[Ppto]],2,FALSE),"No Encontrado")</f>
        <v/>
      </c>
      <c r="B1277">
        <f>MID(BD[[#This Row],[SUC]],2,1)&amp;"-"&amp;BD[[#This Row],[CC]]&amp;"-"&amp;BD[[#This Row],[REGI_RES]]&amp;"-"&amp;MID(BD[[#This Row],[CTA]],1,9)</f>
        <v/>
      </c>
      <c r="C1277" t="inlineStr">
        <is>
          <t>627300000 - SEGURO COMPL. DE TRABAJO DE RIESGO, ACC.DE TR.Y ENF.PROF.</t>
        </is>
      </c>
      <c r="D1277">
        <f>TRIM(MID('BD6'!E1277,3,2))</f>
        <v/>
      </c>
      <c r="E1277" s="33" t="inlineStr">
        <is>
          <t xml:space="preserve">  01 - 11 - 2</t>
        </is>
      </c>
      <c r="F1277" s="32" t="n">
        <v>45919</v>
      </c>
      <c r="G1277">
        <f>IF(MID(BD[[#This Row],[Suc - Tipo - Nro]],8,2)="11",LEFT(BD[[#This Row],[REGIMEN]], 1) &amp; LEFT(RIGHT(BD[[#This Row],[REGIMEN]], LEN(BD[[#This Row],[REGIMEN]]) - FIND(" ", BD[[#This Row],[REGIMEN]])), 1),"")</f>
        <v/>
      </c>
      <c r="H1277">
        <f>IF(MID(BD[[#This Row],[Suc - Tipo - Nro]],8,2)="11",TRIM(RIGHT(SUBSTITUTE(BD[[#This Row],[Glosa / Proveedor]]," ",REPT(" ",LEN(BD[[#This Row],[Glosa / Proveedor]]))),LEN(BD[[#This Row],[Glosa / Proveedor]])*2)),"")</f>
        <v/>
      </c>
      <c r="I1277" s="31" t="inlineStr">
        <is>
          <t>Generacion de Planilla Normal EMPLEADO CONTRATADO</t>
        </is>
      </c>
      <c r="J1277" s="38" t="n">
        <v>95</v>
      </c>
      <c r="K1277" s="22">
        <f>IF('BD6'!J1277=90,"AGUA",IF('BD6'!J1277=91,"ALCANTARILLADO",IF('BD6'!J1277=93,"ALCANTARILLADO",IF('BD6'!J1277=95,"ADMIN",IF('BD6'!J1277=96,"COMERCIAL","G_Finan")))))</f>
        <v/>
      </c>
      <c r="L1277" s="49" t="n">
        <v>7.54</v>
      </c>
      <c r="M1277" s="37" t="n"/>
      <c r="N1277" s="51" t="n"/>
      <c r="O1277" s="51" t="n"/>
    </row>
    <row r="1278">
      <c r="A1278" s="42">
        <f>IFERROR(VLOOKUP(BD[[#This Row],[BK]],DICT[[EEFF]:[Ppto]],2,FALSE),"No Encontrado")</f>
        <v/>
      </c>
      <c r="B1278">
        <f>MID(BD[[#This Row],[SUC]],2,1)&amp;"-"&amp;BD[[#This Row],[CC]]&amp;"-"&amp;BD[[#This Row],[REGI_RES]]&amp;"-"&amp;MID(BD[[#This Row],[CTA]],1,9)</f>
        <v/>
      </c>
      <c r="C1278" t="inlineStr">
        <is>
          <t>627300000 - SEGURO COMPL. DE TRABAJO DE RIESGO, ACC.DE TR.Y ENF.PROF.</t>
        </is>
      </c>
      <c r="D1278">
        <f>TRIM(MID('BD6'!E1278,3,2))</f>
        <v/>
      </c>
      <c r="E1278" s="33" t="inlineStr">
        <is>
          <t xml:space="preserve">  01 - 11 - 2</t>
        </is>
      </c>
      <c r="F1278" s="32" t="n">
        <v>45919</v>
      </c>
      <c r="G1278">
        <f>IF(MID(BD[[#This Row],[Suc - Tipo - Nro]],8,2)="11",LEFT(BD[[#This Row],[REGIMEN]], 1) &amp; LEFT(RIGHT(BD[[#This Row],[REGIMEN]], LEN(BD[[#This Row],[REGIMEN]]) - FIND(" ", BD[[#This Row],[REGIMEN]])), 1),"")</f>
        <v/>
      </c>
      <c r="H1278">
        <f>IF(MID(BD[[#This Row],[Suc - Tipo - Nro]],8,2)="11",TRIM(RIGHT(SUBSTITUTE(BD[[#This Row],[Glosa / Proveedor]]," ",REPT(" ",LEN(BD[[#This Row],[Glosa / Proveedor]]))),LEN(BD[[#This Row],[Glosa / Proveedor]])*2)),"")</f>
        <v/>
      </c>
      <c r="I1278" s="31" t="inlineStr">
        <is>
          <t>Generacion de Planilla Normal EMPLEADO CONTRATADO</t>
        </is>
      </c>
      <c r="J1278" s="38" t="n">
        <v>95</v>
      </c>
      <c r="K1278" s="22">
        <f>IF('BD6'!J1278=90,"AGUA",IF('BD6'!J1278=91,"ALCANTARILLADO",IF('BD6'!J1278=93,"ALCANTARILLADO",IF('BD6'!J1278=95,"ADMIN",IF('BD6'!J1278=96,"COMERCIAL","G_Finan")))))</f>
        <v/>
      </c>
      <c r="L1278" s="49" t="n">
        <v>13.26</v>
      </c>
      <c r="M1278" s="37" t="n"/>
      <c r="N1278" s="51" t="n"/>
      <c r="O1278" s="51" t="n"/>
    </row>
    <row r="1279">
      <c r="A1279" s="10">
        <f>IFERROR(VLOOKUP(BD[[#This Row],[BK]],DICT[[EEFF]:[Ppto]],2,FALSE),"No Encontrado")</f>
        <v/>
      </c>
      <c r="B1279" s="54">
        <f>MID(BD[[#This Row],[SUC]],2,1)&amp;"-"&amp;BD[[#This Row],[CC]]&amp;"-"&amp;BD[[#This Row],[REGI_RES]]&amp;"-"&amp;MID(BD[[#This Row],[CTA]],1,9)</f>
        <v/>
      </c>
      <c r="C1279" t="inlineStr">
        <is>
          <t>627300000 - SEGURO COMPL. DE TRABAJO DE RIESGO, ACC.DE TR.Y ENF.PROF.</t>
        </is>
      </c>
      <c r="D1279" s="54">
        <f>TRIM(MID('BD6'!E1279,3,2))</f>
        <v/>
      </c>
      <c r="E1279" s="33" t="inlineStr">
        <is>
          <t xml:space="preserve">  01 - 11 - 3</t>
        </is>
      </c>
      <c r="F1279" s="34" t="n">
        <v>45919</v>
      </c>
      <c r="G1279" s="54">
        <f>IF(MID(BD[[#This Row],[Suc - Tipo - Nro]],8,2)="11",LEFT(BD[[#This Row],[REGIMEN]], 1) &amp; LEFT(RIGHT(BD[[#This Row],[REGIMEN]], LEN(BD[[#This Row],[REGIMEN]]) - FIND(" ", BD[[#This Row],[REGIMEN]])), 1),"")</f>
        <v/>
      </c>
      <c r="H1279" s="54">
        <f>IF(MID(BD[[#This Row],[Suc - Tipo - Nro]],8,2)="11",TRIM(RIGHT(SUBSTITUTE(BD[[#This Row],[Glosa / Proveedor]]," ",REPT(" ",LEN(BD[[#This Row],[Glosa / Proveedor]]))),LEN(BD[[#This Row],[Glosa / Proveedor]])*2)),"")</f>
        <v/>
      </c>
      <c r="I1279" s="33" t="inlineStr">
        <is>
          <t>Generacion de Planilla Normal OBRERO CONTRATADO</t>
        </is>
      </c>
      <c r="J1279" s="35" t="n">
        <v>96</v>
      </c>
      <c r="K1279" s="36">
        <f>IF('BD6'!J1279=90,"AGUA",IF('BD6'!J1279=91,"ALCANTARILLADO",IF('BD6'!J1279=93,"ALCANTARILLADO",IF('BD6'!J1279=95,"ADMIN",IF('BD6'!J1279=96,"COMERCIAL","G_Finan")))))</f>
        <v/>
      </c>
      <c r="L1279" s="40" t="n">
        <v>25.31</v>
      </c>
      <c r="M1279" s="37" t="n"/>
      <c r="N1279" s="51" t="n"/>
      <c r="O1279" s="51" t="n"/>
    </row>
    <row r="1280">
      <c r="A1280" s="42">
        <f>IFERROR(VLOOKUP(BD[[#This Row],[BK]],DICT[[EEFF]:[Ppto]],2,FALSE),"No Encontrado")</f>
        <v/>
      </c>
      <c r="B1280">
        <f>MID(BD[[#This Row],[SUC]],2,1)&amp;"-"&amp;BD[[#This Row],[CC]]&amp;"-"&amp;BD[[#This Row],[REGI_RES]]&amp;"-"&amp;MID(BD[[#This Row],[CTA]],1,9)</f>
        <v/>
      </c>
      <c r="C1280" t="inlineStr">
        <is>
          <t>627300000 - SEGURO COMPL. DE TRABAJO DE RIESGO, ACC.DE TR.Y ENF.PROF.</t>
        </is>
      </c>
      <c r="D1280">
        <f>TRIM(MID('BD6'!E1280,3,2))</f>
        <v/>
      </c>
      <c r="E1280" s="33" t="inlineStr">
        <is>
          <t xml:space="preserve">  01 - 11 - 3</t>
        </is>
      </c>
      <c r="F1280" s="32" t="n">
        <v>45919</v>
      </c>
      <c r="G1280">
        <f>IF(MID(BD[[#This Row],[Suc - Tipo - Nro]],8,2)="11",LEFT(BD[[#This Row],[REGIMEN]], 1) &amp; LEFT(RIGHT(BD[[#This Row],[REGIMEN]], LEN(BD[[#This Row],[REGIMEN]]) - FIND(" ", BD[[#This Row],[REGIMEN]])), 1),"")</f>
        <v/>
      </c>
      <c r="H1280">
        <f>IF(MID(BD[[#This Row],[Suc - Tipo - Nro]],8,2)="11",TRIM(RIGHT(SUBSTITUTE(BD[[#This Row],[Glosa / Proveedor]]," ",REPT(" ",LEN(BD[[#This Row],[Glosa / Proveedor]]))),LEN(BD[[#This Row],[Glosa / Proveedor]])*2)),"")</f>
        <v/>
      </c>
      <c r="I1280" s="31" t="inlineStr">
        <is>
          <t>Generacion de Planilla Normal OBRERO CONTRATADO</t>
        </is>
      </c>
      <c r="J1280" s="38" t="n">
        <v>95</v>
      </c>
      <c r="K1280" s="22">
        <f>IF('BD6'!J1280=90,"AGUA",IF('BD6'!J1280=91,"ALCANTARILLADO",IF('BD6'!J1280=93,"ALCANTARILLADO",IF('BD6'!J1280=95,"ADMIN",IF('BD6'!J1280=96,"COMERCIAL","G_Finan")))))</f>
        <v/>
      </c>
      <c r="L1280" s="49" t="n">
        <v>12.44</v>
      </c>
      <c r="M1280" s="37" t="n"/>
      <c r="N1280" s="51" t="n"/>
      <c r="O1280" s="51" t="n"/>
    </row>
    <row r="1281">
      <c r="A1281">
        <f>IFERROR(VLOOKUP(BD[[#This Row],[BK]],DICT[[EEFF]:[Ppto]],2,FALSE),"No Encontrado")</f>
        <v/>
      </c>
      <c r="B1281">
        <f>MID(BD[[#This Row],[SUC]],2,1)&amp;"-"&amp;BD[[#This Row],[CC]]&amp;"-"&amp;BD[[#This Row],[REGI_RES]]&amp;"-"&amp;MID(BD[[#This Row],[CTA]],1,9)</f>
        <v/>
      </c>
      <c r="C1281" t="inlineStr">
        <is>
          <t>627300000 - SEGURO COMPL. DE TRABAJO DE RIESGO, ACC.DE TR.Y ENF.PROF.</t>
        </is>
      </c>
      <c r="D1281">
        <f>TRIM(MID('BD6'!E1281,3,2))</f>
        <v/>
      </c>
      <c r="E1281" s="33" t="inlineStr">
        <is>
          <t xml:space="preserve">  01 - 11 - 3</t>
        </is>
      </c>
      <c r="F1281" s="32" t="n">
        <v>45919</v>
      </c>
      <c r="G1281">
        <f>IF(MID(BD[[#This Row],[Suc - Tipo - Nro]],8,2)="11",LEFT(BD[[#This Row],[REGIMEN]], 1) &amp; LEFT(RIGHT(BD[[#This Row],[REGIMEN]], LEN(BD[[#This Row],[REGIMEN]]) - FIND(" ", BD[[#This Row],[REGIMEN]])), 1),"")</f>
        <v/>
      </c>
      <c r="H1281">
        <f>IF(MID(BD[[#This Row],[Suc - Tipo - Nro]],8,2)="11",TRIM(RIGHT(SUBSTITUTE(BD[[#This Row],[Glosa / Proveedor]]," ",REPT(" ",LEN(BD[[#This Row],[Glosa / Proveedor]]))),LEN(BD[[#This Row],[Glosa / Proveedor]])*2)),"")</f>
        <v/>
      </c>
      <c r="I1281" s="31" t="inlineStr">
        <is>
          <t>Generacion de Planilla Normal OBRERO CONTRATADO</t>
        </is>
      </c>
      <c r="J1281" s="38" t="n">
        <v>90</v>
      </c>
      <c r="K1281" s="22">
        <f>IF('BD6'!J1281=90,"AGUA",IF('BD6'!J1281=91,"ALCANTARILLADO",IF('BD6'!J1281=93,"ALCANTARILLADO",IF('BD6'!J1281=95,"ADMIN",IF('BD6'!J1281=96,"COMERCIAL","G_Finan")))))</f>
        <v/>
      </c>
      <c r="L1281" s="49" t="n">
        <v>3</v>
      </c>
      <c r="M1281" s="37" t="n"/>
      <c r="N1281" s="51" t="n"/>
      <c r="O1281" s="51" t="n"/>
    </row>
    <row r="1282">
      <c r="A1282" s="10">
        <f>IFERROR(VLOOKUP(BD[[#This Row],[BK]],DICT[[EEFF]:[Ppto]],2,FALSE),"No Encontrado")</f>
        <v/>
      </c>
      <c r="B1282" s="54">
        <f>MID(BD[[#This Row],[SUC]],2,1)&amp;"-"&amp;BD[[#This Row],[CC]]&amp;"-"&amp;BD[[#This Row],[REGI_RES]]&amp;"-"&amp;MID(BD[[#This Row],[CTA]],1,9)</f>
        <v/>
      </c>
      <c r="C1282" t="inlineStr">
        <is>
          <t>627300000 - SEGURO COMPL. DE TRABAJO DE RIESGO, ACC.DE TR.Y ENF.PROF.</t>
        </is>
      </c>
      <c r="D1282" s="54">
        <f>TRIM(MID('BD6'!E1282,3,2))</f>
        <v/>
      </c>
      <c r="E1282" s="33" t="inlineStr">
        <is>
          <t xml:space="preserve">  01 - 11 - 3</t>
        </is>
      </c>
      <c r="F1282" s="34" t="n">
        <v>45919</v>
      </c>
      <c r="G1282" s="54">
        <f>IF(MID(BD[[#This Row],[Suc - Tipo - Nro]],8,2)="11",LEFT(BD[[#This Row],[REGIMEN]], 1) &amp; LEFT(RIGHT(BD[[#This Row],[REGIMEN]], LEN(BD[[#This Row],[REGIMEN]]) - FIND(" ", BD[[#This Row],[REGIMEN]])), 1),"")</f>
        <v/>
      </c>
      <c r="H1282" s="54">
        <f>IF(MID(BD[[#This Row],[Suc - Tipo - Nro]],8,2)="11",TRIM(RIGHT(SUBSTITUTE(BD[[#This Row],[Glosa / Proveedor]]," ",REPT(" ",LEN(BD[[#This Row],[Glosa / Proveedor]]))),LEN(BD[[#This Row],[Glosa / Proveedor]])*2)),"")</f>
        <v/>
      </c>
      <c r="I1282" s="33" t="inlineStr">
        <is>
          <t>Generacion de Planilla Normal OBRERO CONTRATADO</t>
        </is>
      </c>
      <c r="J1282" s="35" t="n">
        <v>90</v>
      </c>
      <c r="K1282" s="36">
        <f>IF('BD6'!J1282=90,"AGUA",IF('BD6'!J1282=91,"ALCANTARILLADO",IF('BD6'!J1282=93,"ALCANTARILLADO",IF('BD6'!J1282=95,"ADMIN",IF('BD6'!J1282=96,"COMERCIAL","G_Finan")))))</f>
        <v/>
      </c>
      <c r="L1282" s="40" t="n">
        <v>3.04</v>
      </c>
      <c r="M1282" s="37" t="n"/>
      <c r="N1282" s="51" t="n"/>
      <c r="O1282" s="51" t="n"/>
    </row>
    <row r="1283">
      <c r="A1283">
        <f>IFERROR(VLOOKUP(BD[[#This Row],[BK]],DICT[[EEFF]:[Ppto]],2,FALSE),"No Encontrado")</f>
        <v/>
      </c>
      <c r="B1283">
        <f>MID(BD[[#This Row],[SUC]],2,1)&amp;"-"&amp;BD[[#This Row],[CC]]&amp;"-"&amp;BD[[#This Row],[REGI_RES]]&amp;"-"&amp;MID(BD[[#This Row],[CTA]],1,9)</f>
        <v/>
      </c>
      <c r="C1283" t="inlineStr">
        <is>
          <t>627300000 - SEGURO COMPL. DE TRABAJO DE RIESGO, ACC.DE TR.Y ENF.PROF.</t>
        </is>
      </c>
      <c r="D1283">
        <f>TRIM(MID('BD6'!E1283,3,2))</f>
        <v/>
      </c>
      <c r="E1283" s="33" t="inlineStr">
        <is>
          <t xml:space="preserve">  01 - 11 - 3</t>
        </is>
      </c>
      <c r="F1283" s="32" t="n">
        <v>45919</v>
      </c>
      <c r="G1283">
        <f>IF(MID(BD[[#This Row],[Suc - Tipo - Nro]],8,2)="11",LEFT(BD[[#This Row],[REGIMEN]], 1) &amp; LEFT(RIGHT(BD[[#This Row],[REGIMEN]], LEN(BD[[#This Row],[REGIMEN]]) - FIND(" ", BD[[#This Row],[REGIMEN]])), 1),"")</f>
        <v/>
      </c>
      <c r="H1283">
        <f>IF(MID(BD[[#This Row],[Suc - Tipo - Nro]],8,2)="11",TRIM(RIGHT(SUBSTITUTE(BD[[#This Row],[Glosa / Proveedor]]," ",REPT(" ",LEN(BD[[#This Row],[Glosa / Proveedor]]))),LEN(BD[[#This Row],[Glosa / Proveedor]])*2)),"")</f>
        <v/>
      </c>
      <c r="I1283" s="31" t="inlineStr">
        <is>
          <t>Generacion de Planilla Normal OBRERO CONTRATADO</t>
        </is>
      </c>
      <c r="J1283" s="38" t="n">
        <v>90</v>
      </c>
      <c r="K1283" s="22">
        <f>IF('BD6'!J1283=90,"AGUA",IF('BD6'!J1283=91,"ALCANTARILLADO",IF('BD6'!J1283=93,"ALCANTARILLADO",IF('BD6'!J1283=95,"ADMIN",IF('BD6'!J1283=96,"COMERCIAL","G_Finan")))))</f>
        <v/>
      </c>
      <c r="L1283" s="49" t="n">
        <v>16.9</v>
      </c>
      <c r="M1283" s="37" t="n"/>
      <c r="N1283" s="51" t="n"/>
      <c r="O1283" s="51" t="n"/>
    </row>
    <row r="1284">
      <c r="A1284" s="10">
        <f>IFERROR(VLOOKUP(BD[[#This Row],[BK]],DICT[[EEFF]:[Ppto]],2,FALSE),"No Encontrado")</f>
        <v/>
      </c>
      <c r="B1284" s="54">
        <f>MID(BD[[#This Row],[SUC]],2,1)&amp;"-"&amp;BD[[#This Row],[CC]]&amp;"-"&amp;BD[[#This Row],[REGI_RES]]&amp;"-"&amp;MID(BD[[#This Row],[CTA]],1,9)</f>
        <v/>
      </c>
      <c r="C1284" t="inlineStr">
        <is>
          <t>627300000 - SEGURO COMPL. DE TRABAJO DE RIESGO, ACC.DE TR.Y ENF.PROF.</t>
        </is>
      </c>
      <c r="D1284" s="54">
        <f>TRIM(MID('BD6'!E1284,3,2))</f>
        <v/>
      </c>
      <c r="E1284" s="33" t="inlineStr">
        <is>
          <t xml:space="preserve">  01 - 11 - 3</t>
        </is>
      </c>
      <c r="F1284" s="34" t="n">
        <v>45919</v>
      </c>
      <c r="G1284" s="54">
        <f>IF(MID(BD[[#This Row],[Suc - Tipo - Nro]],8,2)="11",LEFT(BD[[#This Row],[REGIMEN]], 1) &amp; LEFT(RIGHT(BD[[#This Row],[REGIMEN]], LEN(BD[[#This Row],[REGIMEN]]) - FIND(" ", BD[[#This Row],[REGIMEN]])), 1),"")</f>
        <v/>
      </c>
      <c r="H1284" s="54">
        <f>IF(MID(BD[[#This Row],[Suc - Tipo - Nro]],8,2)="11",TRIM(RIGHT(SUBSTITUTE(BD[[#This Row],[Glosa / Proveedor]]," ",REPT(" ",LEN(BD[[#This Row],[Glosa / Proveedor]]))),LEN(BD[[#This Row],[Glosa / Proveedor]])*2)),"")</f>
        <v/>
      </c>
      <c r="I1284" s="33" t="inlineStr">
        <is>
          <t>Generacion de Planilla Normal OBRERO CONTRATADO</t>
        </is>
      </c>
      <c r="J1284" s="35" t="n">
        <v>90</v>
      </c>
      <c r="K1284" s="36">
        <f>IF('BD6'!J1284=90,"AGUA",IF('BD6'!J1284=91,"ALCANTARILLADO",IF('BD6'!J1284=93,"ALCANTARILLADO",IF('BD6'!J1284=95,"ADMIN",IF('BD6'!J1284=96,"COMERCIAL","G_Finan")))))</f>
        <v/>
      </c>
      <c r="L1284" s="40" t="n">
        <v>8.640000000000001</v>
      </c>
      <c r="M1284" s="37" t="n"/>
      <c r="N1284" s="51" t="n"/>
      <c r="O1284" s="51" t="n"/>
    </row>
    <row r="1285">
      <c r="A1285" s="10">
        <f>IFERROR(VLOOKUP(BD[[#This Row],[BK]],DICT[[EEFF]:[Ppto]],2,FALSE),"No Encontrado")</f>
        <v/>
      </c>
      <c r="B1285" s="54">
        <f>MID(BD[[#This Row],[SUC]],2,1)&amp;"-"&amp;BD[[#This Row],[CC]]&amp;"-"&amp;BD[[#This Row],[REGI_RES]]&amp;"-"&amp;MID(BD[[#This Row],[CTA]],1,9)</f>
        <v/>
      </c>
      <c r="C1285" t="inlineStr">
        <is>
          <t>627300000 - SEGURO COMPL. DE TRABAJO DE RIESGO, ACC.DE TR.Y ENF.PROF.</t>
        </is>
      </c>
      <c r="D1285" s="54">
        <f>TRIM(MID('BD6'!E1285,3,2))</f>
        <v/>
      </c>
      <c r="E1285" s="33" t="inlineStr">
        <is>
          <t xml:space="preserve">  01 - 11 - 3</t>
        </is>
      </c>
      <c r="F1285" s="34" t="n">
        <v>45919</v>
      </c>
      <c r="G1285" s="54">
        <f>IF(MID(BD[[#This Row],[Suc - Tipo - Nro]],8,2)="11",LEFT(BD[[#This Row],[REGIMEN]], 1) &amp; LEFT(RIGHT(BD[[#This Row],[REGIMEN]], LEN(BD[[#This Row],[REGIMEN]]) - FIND(" ", BD[[#This Row],[REGIMEN]])), 1),"")</f>
        <v/>
      </c>
      <c r="H1285" s="54">
        <f>IF(MID(BD[[#This Row],[Suc - Tipo - Nro]],8,2)="11",TRIM(RIGHT(SUBSTITUTE(BD[[#This Row],[Glosa / Proveedor]]," ",REPT(" ",LEN(BD[[#This Row],[Glosa / Proveedor]]))),LEN(BD[[#This Row],[Glosa / Proveedor]])*2)),"")</f>
        <v/>
      </c>
      <c r="I1285" s="33" t="inlineStr">
        <is>
          <t>Generacion de Planilla Normal OBRERO CONTRATADO</t>
        </is>
      </c>
      <c r="J1285" s="35" t="n">
        <v>96</v>
      </c>
      <c r="K1285" s="36">
        <f>IF('BD6'!J1285=90,"AGUA",IF('BD6'!J1285=91,"ALCANTARILLADO",IF('BD6'!J1285=93,"ALCANTARILLADO",IF('BD6'!J1285=95,"ADMIN",IF('BD6'!J1285=96,"COMERCIAL","G_Finan")))))</f>
        <v/>
      </c>
      <c r="L1285" s="40" t="n">
        <v>9.27</v>
      </c>
      <c r="M1285" s="37" t="n"/>
      <c r="N1285" s="51" t="n"/>
      <c r="O1285" s="51" t="n"/>
    </row>
    <row r="1286">
      <c r="A1286" s="10">
        <f>IFERROR(VLOOKUP(BD[[#This Row],[BK]],DICT[[EEFF]:[Ppto]],2,FALSE),"No Encontrado")</f>
        <v/>
      </c>
      <c r="B1286" s="54">
        <f>MID(BD[[#This Row],[SUC]],2,1)&amp;"-"&amp;BD[[#This Row],[CC]]&amp;"-"&amp;BD[[#This Row],[REGI_RES]]&amp;"-"&amp;MID(BD[[#This Row],[CTA]],1,9)</f>
        <v/>
      </c>
      <c r="C1286" t="inlineStr">
        <is>
          <t>627300000 - SEGURO COMPL. DE TRABAJO DE RIESGO, ACC.DE TR.Y ENF.PROF.</t>
        </is>
      </c>
      <c r="D1286" s="54">
        <f>TRIM(MID('BD6'!E1286,3,2))</f>
        <v/>
      </c>
      <c r="E1286" s="33" t="inlineStr">
        <is>
          <t xml:space="preserve">  01 - 11 - 3</t>
        </is>
      </c>
      <c r="F1286" s="34" t="n">
        <v>45919</v>
      </c>
      <c r="G1286" s="54">
        <f>IF(MID(BD[[#This Row],[Suc - Tipo - Nro]],8,2)="11",LEFT(BD[[#This Row],[REGIMEN]], 1) &amp; LEFT(RIGHT(BD[[#This Row],[REGIMEN]], LEN(BD[[#This Row],[REGIMEN]]) - FIND(" ", BD[[#This Row],[REGIMEN]])), 1),"")</f>
        <v/>
      </c>
      <c r="H1286" s="54">
        <f>IF(MID(BD[[#This Row],[Suc - Tipo - Nro]],8,2)="11",TRIM(RIGHT(SUBSTITUTE(BD[[#This Row],[Glosa / Proveedor]]," ",REPT(" ",LEN(BD[[#This Row],[Glosa / Proveedor]]))),LEN(BD[[#This Row],[Glosa / Proveedor]])*2)),"")</f>
        <v/>
      </c>
      <c r="I1286" s="33" t="inlineStr">
        <is>
          <t>Generacion de Planilla Normal OBRERO CONTRATADO</t>
        </is>
      </c>
      <c r="J1286" s="35" t="n">
        <v>96</v>
      </c>
      <c r="K1286" s="36">
        <f>IF('BD6'!J1286=90,"AGUA",IF('BD6'!J1286=91,"ALCANTARILLADO",IF('BD6'!J1286=93,"ALCANTARILLADO",IF('BD6'!J1286=95,"ADMIN",IF('BD6'!J1286=96,"COMERCIAL","G_Finan")))))</f>
        <v/>
      </c>
      <c r="L1286" s="40" t="n">
        <v>4.34</v>
      </c>
      <c r="M1286" s="37" t="n"/>
      <c r="N1286" s="51" t="n"/>
      <c r="O1286" s="51" t="n"/>
    </row>
    <row r="1287">
      <c r="A1287">
        <f>IFERROR(VLOOKUP(BD[[#This Row],[BK]],DICT[[EEFF]:[Ppto]],2,FALSE),"No Encontrado")</f>
        <v/>
      </c>
      <c r="B1287">
        <f>MID(BD[[#This Row],[SUC]],2,1)&amp;"-"&amp;BD[[#This Row],[CC]]&amp;"-"&amp;BD[[#This Row],[REGI_RES]]&amp;"-"&amp;MID(BD[[#This Row],[CTA]],1,9)</f>
        <v/>
      </c>
      <c r="C1287" t="inlineStr">
        <is>
          <t>627300000 - SEGURO COMPL. DE TRABAJO DE RIESGO, ACC.DE TR.Y ENF.PROF.</t>
        </is>
      </c>
      <c r="D1287">
        <f>TRIM(MID('BD6'!E1287,3,2))</f>
        <v/>
      </c>
      <c r="E1287" s="33" t="inlineStr">
        <is>
          <t xml:space="preserve">  01 - 11 - 3</t>
        </is>
      </c>
      <c r="F1287" s="32" t="n">
        <v>45919</v>
      </c>
      <c r="G1287">
        <f>IF(MID(BD[[#This Row],[Suc - Tipo - Nro]],8,2)="11",LEFT(BD[[#This Row],[REGIMEN]], 1) &amp; LEFT(RIGHT(BD[[#This Row],[REGIMEN]], LEN(BD[[#This Row],[REGIMEN]]) - FIND(" ", BD[[#This Row],[REGIMEN]])), 1),"")</f>
        <v/>
      </c>
      <c r="H1287">
        <f>IF(MID(BD[[#This Row],[Suc - Tipo - Nro]],8,2)="11",TRIM(RIGHT(SUBSTITUTE(BD[[#This Row],[Glosa / Proveedor]]," ",REPT(" ",LEN(BD[[#This Row],[Glosa / Proveedor]]))),LEN(BD[[#This Row],[Glosa / Proveedor]])*2)),"")</f>
        <v/>
      </c>
      <c r="I1287" s="31" t="inlineStr">
        <is>
          <t>Generacion de Planilla Normal OBRERO CONTRATADO</t>
        </is>
      </c>
      <c r="J1287" s="38" t="n">
        <v>95</v>
      </c>
      <c r="K1287" s="22">
        <f>IF('BD6'!J1287=90,"AGUA",IF('BD6'!J1287=91,"ALCANTARILLADO",IF('BD6'!J1287=93,"ALCANTARILLADO",IF('BD6'!J1287=95,"ADMIN",IF('BD6'!J1287=96,"COMERCIAL","G_Finan")))))</f>
        <v/>
      </c>
      <c r="L1287" s="49" t="n">
        <v>2.13</v>
      </c>
      <c r="M1287" s="37" t="n"/>
      <c r="N1287" s="51" t="n"/>
      <c r="O1287" s="51" t="n"/>
    </row>
    <row r="1288">
      <c r="A1288" s="42">
        <f>IFERROR(VLOOKUP(BD[[#This Row],[BK]],DICT[[EEFF]:[Ppto]],2,FALSE),"No Encontrado")</f>
        <v/>
      </c>
      <c r="B1288">
        <f>MID(BD[[#This Row],[SUC]],2,1)&amp;"-"&amp;BD[[#This Row],[CC]]&amp;"-"&amp;BD[[#This Row],[REGI_RES]]&amp;"-"&amp;MID(BD[[#This Row],[CTA]],1,9)</f>
        <v/>
      </c>
      <c r="C1288" t="inlineStr">
        <is>
          <t>627300000 - SEGURO COMPL. DE TRABAJO DE RIESGO, ACC.DE TR.Y ENF.PROF.</t>
        </is>
      </c>
      <c r="D1288">
        <f>TRIM(MID('BD6'!E1288,3,2))</f>
        <v/>
      </c>
      <c r="E1288" s="33" t="inlineStr">
        <is>
          <t xml:space="preserve">  01 - 11 - 3</t>
        </is>
      </c>
      <c r="F1288" s="32" t="n">
        <v>45919</v>
      </c>
      <c r="G1288">
        <f>IF(MID(BD[[#This Row],[Suc - Tipo - Nro]],8,2)="11",LEFT(BD[[#This Row],[REGIMEN]], 1) &amp; LEFT(RIGHT(BD[[#This Row],[REGIMEN]], LEN(BD[[#This Row],[REGIMEN]]) - FIND(" ", BD[[#This Row],[REGIMEN]])), 1),"")</f>
        <v/>
      </c>
      <c r="H1288">
        <f>IF(MID(BD[[#This Row],[Suc - Tipo - Nro]],8,2)="11",TRIM(RIGHT(SUBSTITUTE(BD[[#This Row],[Glosa / Proveedor]]," ",REPT(" ",LEN(BD[[#This Row],[Glosa / Proveedor]]))),LEN(BD[[#This Row],[Glosa / Proveedor]])*2)),"")</f>
        <v/>
      </c>
      <c r="I1288" s="31" t="inlineStr">
        <is>
          <t>Generacion de Planilla Normal OBRERO CONTRATADO</t>
        </is>
      </c>
      <c r="J1288" s="38" t="n">
        <v>90</v>
      </c>
      <c r="K1288" s="22">
        <f>IF('BD6'!J1288=90,"AGUA",IF('BD6'!J1288=91,"ALCANTARILLADO",IF('BD6'!J1288=93,"ALCANTARILLADO",IF('BD6'!J1288=95,"ADMIN",IF('BD6'!J1288=96,"COMERCIAL","G_Finan")))))</f>
        <v/>
      </c>
      <c r="L1288" s="49" t="n">
        <v>17.51</v>
      </c>
      <c r="M1288" s="37" t="n"/>
      <c r="N1288" s="51" t="n"/>
      <c r="O1288" s="51" t="n"/>
    </row>
    <row r="1289">
      <c r="A1289" s="39">
        <f>IFERROR(VLOOKUP(BD[[#This Row],[BK]],DICT[[EEFF]:[Ppto]],2,FALSE),"No Encontrado")</f>
        <v/>
      </c>
      <c r="B1289">
        <f>MID(BD[[#This Row],[SUC]],2,1)&amp;"-"&amp;BD[[#This Row],[CC]]&amp;"-"&amp;BD[[#This Row],[REGI_RES]]&amp;"-"&amp;MID(BD[[#This Row],[CTA]],1,9)</f>
        <v/>
      </c>
      <c r="C1289" t="inlineStr">
        <is>
          <t>627300000 - SEGURO COMPL. DE TRABAJO DE RIESGO, ACC.DE TR.Y ENF.PROF.</t>
        </is>
      </c>
      <c r="D1289">
        <f>TRIM(MID('BD6'!E1289,3,2))</f>
        <v/>
      </c>
      <c r="E1289" s="33" t="inlineStr">
        <is>
          <t xml:space="preserve">  01 - 11 - 3</t>
        </is>
      </c>
      <c r="F1289" s="34" t="n">
        <v>45919</v>
      </c>
      <c r="G1289">
        <f>IF(MID(BD[[#This Row],[Suc - Tipo - Nro]],8,2)="11",LEFT(BD[[#This Row],[REGIMEN]], 1) &amp; LEFT(RIGHT(BD[[#This Row],[REGIMEN]], LEN(BD[[#This Row],[REGIMEN]]) - FIND(" ", BD[[#This Row],[REGIMEN]])), 1),"")</f>
        <v/>
      </c>
      <c r="H1289">
        <f>IF(MID(BD[[#This Row],[Suc - Tipo - Nro]],8,2)="11",TRIM(RIGHT(SUBSTITUTE(BD[[#This Row],[Glosa / Proveedor]]," ",REPT(" ",LEN(BD[[#This Row],[Glosa / Proveedor]]))),LEN(BD[[#This Row],[Glosa / Proveedor]])*2)),"")</f>
        <v/>
      </c>
      <c r="I1289" s="33" t="inlineStr">
        <is>
          <t>Generacion de Planilla Normal OBRERO CONTRATADO</t>
        </is>
      </c>
      <c r="J1289" s="35" t="n">
        <v>90</v>
      </c>
      <c r="K1289" s="22">
        <f>IF('BD6'!J1289=90,"AGUA",IF('BD6'!J1289=91,"ALCANTARILLADO",IF('BD6'!J1289=93,"ALCANTARILLADO",IF('BD6'!J1289=95,"ADMIN",IF('BD6'!J1289=96,"COMERCIAL","G_Finan")))))</f>
        <v/>
      </c>
      <c r="L1289" s="49" t="n">
        <v>17.73</v>
      </c>
      <c r="M1289" s="37" t="n"/>
      <c r="N1289" s="51" t="n"/>
      <c r="O1289" s="51" t="n"/>
    </row>
    <row r="1290">
      <c r="A1290" s="42">
        <f>IFERROR(VLOOKUP(BD[[#This Row],[BK]],DICT[[EEFF]:[Ppto]],2,FALSE),"No Encontrado")</f>
        <v/>
      </c>
      <c r="B1290">
        <f>MID(BD[[#This Row],[SUC]],2,1)&amp;"-"&amp;BD[[#This Row],[CC]]&amp;"-"&amp;BD[[#This Row],[REGI_RES]]&amp;"-"&amp;MID(BD[[#This Row],[CTA]],1,9)</f>
        <v/>
      </c>
      <c r="C1290" t="inlineStr">
        <is>
          <t>627300000 - SEGURO COMPL. DE TRABAJO DE RIESGO, ACC.DE TR.Y ENF.PROF.</t>
        </is>
      </c>
      <c r="D1290">
        <f>TRIM(MID('BD6'!E1290,3,2))</f>
        <v/>
      </c>
      <c r="E1290" s="33" t="inlineStr">
        <is>
          <t xml:space="preserve">  01 - 11 - 3</t>
        </is>
      </c>
      <c r="F1290" s="32" t="n">
        <v>45919</v>
      </c>
      <c r="G1290">
        <f>IF(MID(BD[[#This Row],[Suc - Tipo - Nro]],8,2)="11",LEFT(BD[[#This Row],[REGIMEN]], 1) &amp; LEFT(RIGHT(BD[[#This Row],[REGIMEN]], LEN(BD[[#This Row],[REGIMEN]]) - FIND(" ", BD[[#This Row],[REGIMEN]])), 1),"")</f>
        <v/>
      </c>
      <c r="H1290">
        <f>IF(MID(BD[[#This Row],[Suc - Tipo - Nro]],8,2)="11",TRIM(RIGHT(SUBSTITUTE(BD[[#This Row],[Glosa / Proveedor]]," ",REPT(" ",LEN(BD[[#This Row],[Glosa / Proveedor]]))),LEN(BD[[#This Row],[Glosa / Proveedor]])*2)),"")</f>
        <v/>
      </c>
      <c r="I1290" s="31" t="inlineStr">
        <is>
          <t>Generacion de Planilla Normal OBRERO CONTRATADO</t>
        </is>
      </c>
      <c r="J1290" s="38" t="n">
        <v>90</v>
      </c>
      <c r="K1290" s="22">
        <f>IF('BD6'!J1290=90,"AGUA",IF('BD6'!J1290=91,"ALCANTARILLADO",IF('BD6'!J1290=93,"ALCANTARILLADO",IF('BD6'!J1290=95,"ADMIN",IF('BD6'!J1290=96,"COMERCIAL","G_Finan")))))</f>
        <v/>
      </c>
      <c r="L1290" s="49" t="n">
        <v>98.59999999999999</v>
      </c>
      <c r="M1290" s="37" t="n"/>
      <c r="N1290" s="51" t="n"/>
      <c r="O1290" s="51" t="n"/>
    </row>
    <row r="1291">
      <c r="A1291" s="42">
        <f>IFERROR(VLOOKUP(BD[[#This Row],[BK]],DICT[[EEFF]:[Ppto]],2,FALSE),"No Encontrado")</f>
        <v/>
      </c>
      <c r="B1291">
        <f>MID(BD[[#This Row],[SUC]],2,1)&amp;"-"&amp;BD[[#This Row],[CC]]&amp;"-"&amp;BD[[#This Row],[REGI_RES]]&amp;"-"&amp;MID(BD[[#This Row],[CTA]],1,9)</f>
        <v/>
      </c>
      <c r="C1291" t="inlineStr">
        <is>
          <t>627300000 - SEGURO COMPL. DE TRABAJO DE RIESGO, ACC.DE TR.Y ENF.PROF.</t>
        </is>
      </c>
      <c r="D1291">
        <f>TRIM(MID('BD6'!E1291,3,2))</f>
        <v/>
      </c>
      <c r="E1291" s="33" t="inlineStr">
        <is>
          <t xml:space="preserve">  01 - 11 - 3</t>
        </is>
      </c>
      <c r="F1291" s="32" t="n">
        <v>45919</v>
      </c>
      <c r="G1291">
        <f>IF(MID(BD[[#This Row],[Suc - Tipo - Nro]],8,2)="11",LEFT(BD[[#This Row],[REGIMEN]], 1) &amp; LEFT(RIGHT(BD[[#This Row],[REGIMEN]], LEN(BD[[#This Row],[REGIMEN]]) - FIND(" ", BD[[#This Row],[REGIMEN]])), 1),"")</f>
        <v/>
      </c>
      <c r="H1291">
        <f>IF(MID(BD[[#This Row],[Suc - Tipo - Nro]],8,2)="11",TRIM(RIGHT(SUBSTITUTE(BD[[#This Row],[Glosa / Proveedor]]," ",REPT(" ",LEN(BD[[#This Row],[Glosa / Proveedor]]))),LEN(BD[[#This Row],[Glosa / Proveedor]])*2)),"")</f>
        <v/>
      </c>
      <c r="I1291" s="31" t="inlineStr">
        <is>
          <t>Generacion de Planilla Normal OBRERO CONTRATADO</t>
        </is>
      </c>
      <c r="J1291" s="38" t="n">
        <v>90</v>
      </c>
      <c r="K1291" s="22">
        <f>IF('BD6'!J1291=90,"AGUA",IF('BD6'!J1291=91,"ALCANTARILLADO",IF('BD6'!J1291=93,"ALCANTARILLADO",IF('BD6'!J1291=95,"ADMIN",IF('BD6'!J1291=96,"COMERCIAL","G_Finan")))))</f>
        <v/>
      </c>
      <c r="L1291" s="49" t="n">
        <v>50.41</v>
      </c>
      <c r="M1291" s="37" t="n"/>
      <c r="N1291" s="51" t="n"/>
      <c r="O1291" s="51" t="n"/>
    </row>
    <row r="1292">
      <c r="A1292" s="42">
        <f>IFERROR(VLOOKUP(BD[[#This Row],[BK]],DICT[[EEFF]:[Ppto]],2,FALSE),"No Encontrado")</f>
        <v/>
      </c>
      <c r="B1292">
        <f>MID(BD[[#This Row],[SUC]],2,1)&amp;"-"&amp;BD[[#This Row],[CC]]&amp;"-"&amp;BD[[#This Row],[REGI_RES]]&amp;"-"&amp;MID(BD[[#This Row],[CTA]],1,9)</f>
        <v/>
      </c>
      <c r="C1292" t="inlineStr">
        <is>
          <t>627300000 - SEGURO COMPL. DE TRABAJO DE RIESGO, ACC.DE TR.Y ENF.PROF.</t>
        </is>
      </c>
      <c r="D1292">
        <f>TRIM(MID('BD6'!E1292,3,2))</f>
        <v/>
      </c>
      <c r="E1292" s="33" t="inlineStr">
        <is>
          <t xml:space="preserve">  01 - 11 - 3</t>
        </is>
      </c>
      <c r="F1292" s="32" t="n">
        <v>45919</v>
      </c>
      <c r="G1292">
        <f>IF(MID(BD[[#This Row],[Suc - Tipo - Nro]],8,2)="11",LEFT(BD[[#This Row],[REGIMEN]], 1) &amp; LEFT(RIGHT(BD[[#This Row],[REGIMEN]], LEN(BD[[#This Row],[REGIMEN]]) - FIND(" ", BD[[#This Row],[REGIMEN]])), 1),"")</f>
        <v/>
      </c>
      <c r="H1292">
        <f>IF(MID(BD[[#This Row],[Suc - Tipo - Nro]],8,2)="11",TRIM(RIGHT(SUBSTITUTE(BD[[#This Row],[Glosa / Proveedor]]," ",REPT(" ",LEN(BD[[#This Row],[Glosa / Proveedor]]))),LEN(BD[[#This Row],[Glosa / Proveedor]])*2)),"")</f>
        <v/>
      </c>
      <c r="I1292" s="31" t="inlineStr">
        <is>
          <t>Generacion de Planilla Normal OBRERO CONTRATADO</t>
        </is>
      </c>
      <c r="J1292" s="38" t="n">
        <v>96</v>
      </c>
      <c r="K1292" s="22">
        <f>IF('BD6'!J1292=90,"AGUA",IF('BD6'!J1292=91,"ALCANTARILLADO",IF('BD6'!J1292=93,"ALCANTARILLADO",IF('BD6'!J1292=95,"ADMIN",IF('BD6'!J1292=96,"COMERCIAL","G_Finan")))))</f>
        <v/>
      </c>
      <c r="L1292" s="49" t="n">
        <v>54.11</v>
      </c>
      <c r="M1292" s="37" t="n"/>
      <c r="N1292" s="51" t="n"/>
      <c r="O1292" s="51" t="n"/>
    </row>
    <row r="1293">
      <c r="A1293" s="42">
        <f>IFERROR(VLOOKUP(BD[[#This Row],[BK]],DICT[[EEFF]:[Ppto]],2,FALSE),"No Encontrado")</f>
        <v/>
      </c>
      <c r="B1293">
        <f>MID(BD[[#This Row],[SUC]],2,1)&amp;"-"&amp;BD[[#This Row],[CC]]&amp;"-"&amp;BD[[#This Row],[REGI_RES]]&amp;"-"&amp;MID(BD[[#This Row],[CTA]],1,9)</f>
        <v/>
      </c>
      <c r="C1293" t="inlineStr">
        <is>
          <t>627300000 - SEGURO COMPL. DE TRABAJO DE RIESGO, ACC.DE TR.Y ENF.PROF.</t>
        </is>
      </c>
      <c r="D1293">
        <f>TRIM(MID('BD6'!E1293,3,2))</f>
        <v/>
      </c>
      <c r="E1293" s="33" t="inlineStr">
        <is>
          <t xml:space="preserve">  01 - 11 - 4</t>
        </is>
      </c>
      <c r="F1293" s="32" t="n">
        <v>45919</v>
      </c>
      <c r="G1293">
        <f>IF(MID(BD[[#This Row],[Suc - Tipo - Nro]],8,2)="11",LEFT(BD[[#This Row],[REGIMEN]], 1) &amp; LEFT(RIGHT(BD[[#This Row],[REGIMEN]], LEN(BD[[#This Row],[REGIMEN]]) - FIND(" ", BD[[#This Row],[REGIMEN]])), 1),"")</f>
        <v/>
      </c>
      <c r="H1293">
        <f>IF(MID(BD[[#This Row],[Suc - Tipo - Nro]],8,2)="11",TRIM(RIGHT(SUBSTITUTE(BD[[#This Row],[Glosa / Proveedor]]," ",REPT(" ",LEN(BD[[#This Row],[Glosa / Proveedor]]))),LEN(BD[[#This Row],[Glosa / Proveedor]])*2)),"")</f>
        <v/>
      </c>
      <c r="I1293" s="31" t="inlineStr">
        <is>
          <t>Generacion de Planilla Normal OBRERO ESTABLE</t>
        </is>
      </c>
      <c r="J1293" s="38" t="n">
        <v>90</v>
      </c>
      <c r="K1293" s="22">
        <f>IF('BD6'!J1293=90,"AGUA",IF('BD6'!J1293=91,"ALCANTARILLADO",IF('BD6'!J1293=93,"ALCANTARILLADO",IF('BD6'!J1293=95,"ADMIN",IF('BD6'!J1293=96,"COMERCIAL","G_Finan")))))</f>
        <v/>
      </c>
      <c r="L1293" s="49" t="n">
        <v>64.16</v>
      </c>
      <c r="M1293" s="37" t="n"/>
      <c r="N1293" s="51" t="n"/>
      <c r="O1293" s="51" t="n"/>
    </row>
    <row r="1294">
      <c r="A1294" s="39">
        <f>IFERROR(VLOOKUP(BD[[#This Row],[BK]],DICT[[EEFF]:[Ppto]],2,FALSE),"No Encontrado")</f>
        <v/>
      </c>
      <c r="B1294">
        <f>MID(BD[[#This Row],[SUC]],2,1)&amp;"-"&amp;BD[[#This Row],[CC]]&amp;"-"&amp;BD[[#This Row],[REGI_RES]]&amp;"-"&amp;MID(BD[[#This Row],[CTA]],1,9)</f>
        <v/>
      </c>
      <c r="C1294" t="inlineStr">
        <is>
          <t>627300000 - SEGURO COMPL. DE TRABAJO DE RIESGO, ACC.DE TR.Y ENF.PROF.</t>
        </is>
      </c>
      <c r="D1294">
        <f>TRIM(MID('BD6'!E1294,3,2))</f>
        <v/>
      </c>
      <c r="E1294" s="33" t="inlineStr">
        <is>
          <t xml:space="preserve">  01 - 11 - 4</t>
        </is>
      </c>
      <c r="F1294" s="34" t="n">
        <v>45919</v>
      </c>
      <c r="G1294">
        <f>IF(MID(BD[[#This Row],[Suc - Tipo - Nro]],8,2)="11",LEFT(BD[[#This Row],[REGIMEN]], 1) &amp; LEFT(RIGHT(BD[[#This Row],[REGIMEN]], LEN(BD[[#This Row],[REGIMEN]]) - FIND(" ", BD[[#This Row],[REGIMEN]])), 1),"")</f>
        <v/>
      </c>
      <c r="H1294">
        <f>IF(MID(BD[[#This Row],[Suc - Tipo - Nro]],8,2)="11",TRIM(RIGHT(SUBSTITUTE(BD[[#This Row],[Glosa / Proveedor]]," ",REPT(" ",LEN(BD[[#This Row],[Glosa / Proveedor]]))),LEN(BD[[#This Row],[Glosa / Proveedor]])*2)),"")</f>
        <v/>
      </c>
      <c r="I1294" s="33" t="inlineStr">
        <is>
          <t>Generacion de Planilla Normal OBRERO ESTABLE</t>
        </is>
      </c>
      <c r="J1294" s="35" t="n">
        <v>90</v>
      </c>
      <c r="K1294" s="22">
        <f>IF('BD6'!J1294=90,"AGUA",IF('BD6'!J1294=91,"ALCANTARILLADO",IF('BD6'!J1294=93,"ALCANTARILLADO",IF('BD6'!J1294=95,"ADMIN",IF('BD6'!J1294=96,"COMERCIAL","G_Finan")))))</f>
        <v/>
      </c>
      <c r="L1294" s="49" t="n">
        <v>578.1799999999999</v>
      </c>
      <c r="M1294" s="37" t="n"/>
      <c r="N1294" s="51" t="n"/>
      <c r="O1294" s="51" t="n"/>
    </row>
    <row r="1295">
      <c r="A1295" s="39">
        <f>IFERROR(VLOOKUP(BD[[#This Row],[BK]],DICT[[EEFF]:[Ppto]],2,FALSE),"No Encontrado")</f>
        <v/>
      </c>
      <c r="B1295">
        <f>MID(BD[[#This Row],[SUC]],2,1)&amp;"-"&amp;BD[[#This Row],[CC]]&amp;"-"&amp;BD[[#This Row],[REGI_RES]]&amp;"-"&amp;MID(BD[[#This Row],[CTA]],1,9)</f>
        <v/>
      </c>
      <c r="C1295" t="inlineStr">
        <is>
          <t>627300000 - SEGURO COMPL. DE TRABAJO DE RIESGO, ACC.DE TR.Y ENF.PROF.</t>
        </is>
      </c>
      <c r="D1295">
        <f>TRIM(MID('BD6'!E1295,3,2))</f>
        <v/>
      </c>
      <c r="E1295" s="33" t="inlineStr">
        <is>
          <t xml:space="preserve">  01 - 11 - 4</t>
        </is>
      </c>
      <c r="F1295" s="34" t="n">
        <v>45919</v>
      </c>
      <c r="G1295">
        <f>IF(MID(BD[[#This Row],[Suc - Tipo - Nro]],8,2)="11",LEFT(BD[[#This Row],[REGIMEN]], 1) &amp; LEFT(RIGHT(BD[[#This Row],[REGIMEN]], LEN(BD[[#This Row],[REGIMEN]]) - FIND(" ", BD[[#This Row],[REGIMEN]])), 1),"")</f>
        <v/>
      </c>
      <c r="H1295">
        <f>IF(MID(BD[[#This Row],[Suc - Tipo - Nro]],8,2)="11",TRIM(RIGHT(SUBSTITUTE(BD[[#This Row],[Glosa / Proveedor]]," ",REPT(" ",LEN(BD[[#This Row],[Glosa / Proveedor]]))),LEN(BD[[#This Row],[Glosa / Proveedor]])*2)),"")</f>
        <v/>
      </c>
      <c r="I1295" s="33" t="inlineStr">
        <is>
          <t>Generacion de Planilla Normal OBRERO ESTABLE</t>
        </is>
      </c>
      <c r="J1295" s="35" t="n">
        <v>90</v>
      </c>
      <c r="K1295" s="22">
        <f>IF('BD6'!J1295=90,"AGUA",IF('BD6'!J1295=91,"ALCANTARILLADO",IF('BD6'!J1295=93,"ALCANTARILLADO",IF('BD6'!J1295=95,"ADMIN",IF('BD6'!J1295=96,"COMERCIAL","G_Finan")))))</f>
        <v/>
      </c>
      <c r="L1295" s="49" t="n">
        <v>92.67</v>
      </c>
      <c r="M1295" s="37" t="n"/>
      <c r="N1295" s="51" t="n"/>
      <c r="O1295" s="51" t="n"/>
    </row>
    <row r="1296">
      <c r="A1296" s="10">
        <f>IFERROR(VLOOKUP(BD[[#This Row],[BK]],DICT[[EEFF]:[Ppto]],2,FALSE),"No Encontrado")</f>
        <v/>
      </c>
      <c r="B1296" s="54">
        <f>MID(BD[[#This Row],[SUC]],2,1)&amp;"-"&amp;BD[[#This Row],[CC]]&amp;"-"&amp;BD[[#This Row],[REGI_RES]]&amp;"-"&amp;MID(BD[[#This Row],[CTA]],1,9)</f>
        <v/>
      </c>
      <c r="C1296" t="inlineStr">
        <is>
          <t>627300000 - SEGURO COMPL. DE TRABAJO DE RIESGO, ACC.DE TR.Y ENF.PROF.</t>
        </is>
      </c>
      <c r="D1296" s="54">
        <f>TRIM(MID('BD6'!E1296,3,2))</f>
        <v/>
      </c>
      <c r="E1296" s="33" t="inlineStr">
        <is>
          <t xml:space="preserve">  01 - 11 - 4</t>
        </is>
      </c>
      <c r="F1296" s="34" t="n">
        <v>45919</v>
      </c>
      <c r="G1296" s="54">
        <f>IF(MID(BD[[#This Row],[Suc - Tipo - Nro]],8,2)="11",LEFT(BD[[#This Row],[REGIMEN]], 1) &amp; LEFT(RIGHT(BD[[#This Row],[REGIMEN]], LEN(BD[[#This Row],[REGIMEN]]) - FIND(" ", BD[[#This Row],[REGIMEN]])), 1),"")</f>
        <v/>
      </c>
      <c r="H1296" s="54">
        <f>IF(MID(BD[[#This Row],[Suc - Tipo - Nro]],8,2)="11",TRIM(RIGHT(SUBSTITUTE(BD[[#This Row],[Glosa / Proveedor]]," ",REPT(" ",LEN(BD[[#This Row],[Glosa / Proveedor]]))),LEN(BD[[#This Row],[Glosa / Proveedor]])*2)),"")</f>
        <v/>
      </c>
      <c r="I1296" s="33" t="inlineStr">
        <is>
          <t>Generacion de Planilla Normal OBRERO ESTABLE</t>
        </is>
      </c>
      <c r="J1296" s="35" t="n">
        <v>96</v>
      </c>
      <c r="K1296" s="36">
        <f>IF('BD6'!J1296=90,"AGUA",IF('BD6'!J1296=91,"ALCANTARILLADO",IF('BD6'!J1296=93,"ALCANTARILLADO",IF('BD6'!J1296=95,"ADMIN",IF('BD6'!J1296=96,"COMERCIAL","G_Finan")))))</f>
        <v/>
      </c>
      <c r="L1296" s="40" t="n">
        <v>23.1</v>
      </c>
      <c r="M1296" s="37" t="n"/>
      <c r="N1296" s="51" t="n"/>
      <c r="O1296" s="51" t="n"/>
    </row>
    <row r="1297">
      <c r="A1297" s="10">
        <f>IFERROR(VLOOKUP(BD[[#This Row],[BK]],DICT[[EEFF]:[Ppto]],2,FALSE),"No Encontrado")</f>
        <v/>
      </c>
      <c r="B1297" s="54">
        <f>MID(BD[[#This Row],[SUC]],2,1)&amp;"-"&amp;BD[[#This Row],[CC]]&amp;"-"&amp;BD[[#This Row],[REGI_RES]]&amp;"-"&amp;MID(BD[[#This Row],[CTA]],1,9)</f>
        <v/>
      </c>
      <c r="C1297" t="inlineStr">
        <is>
          <t>627300000 - SEGURO COMPL. DE TRABAJO DE RIESGO, ACC.DE TR.Y ENF.PROF.</t>
        </is>
      </c>
      <c r="D1297" s="54">
        <f>TRIM(MID('BD6'!E1297,3,2))</f>
        <v/>
      </c>
      <c r="E1297" s="33" t="inlineStr">
        <is>
          <t xml:space="preserve">  01 - 11 - 4</t>
        </is>
      </c>
      <c r="F1297" s="34" t="n">
        <v>45919</v>
      </c>
      <c r="G1297" s="54">
        <f>IF(MID(BD[[#This Row],[Suc - Tipo - Nro]],8,2)="11",LEFT(BD[[#This Row],[REGIMEN]], 1) &amp; LEFT(RIGHT(BD[[#This Row],[REGIMEN]], LEN(BD[[#This Row],[REGIMEN]]) - FIND(" ", BD[[#This Row],[REGIMEN]])), 1),"")</f>
        <v/>
      </c>
      <c r="H1297" s="54">
        <f>IF(MID(BD[[#This Row],[Suc - Tipo - Nro]],8,2)="11",TRIM(RIGHT(SUBSTITUTE(BD[[#This Row],[Glosa / Proveedor]]," ",REPT(" ",LEN(BD[[#This Row],[Glosa / Proveedor]]))),LEN(BD[[#This Row],[Glosa / Proveedor]])*2)),"")</f>
        <v/>
      </c>
      <c r="I1297" s="33" t="inlineStr">
        <is>
          <t>Generacion de Planilla Normal OBRERO ESTABLE</t>
        </is>
      </c>
      <c r="J1297" s="35" t="n">
        <v>96</v>
      </c>
      <c r="K1297" s="36">
        <f>IF('BD6'!J1297=90,"AGUA",IF('BD6'!J1297=91,"ALCANTARILLADO",IF('BD6'!J1297=93,"ALCANTARILLADO",IF('BD6'!J1297=95,"ADMIN",IF('BD6'!J1297=96,"COMERCIAL","G_Finan")))))</f>
        <v/>
      </c>
      <c r="L1297" s="40" t="n">
        <v>119.2</v>
      </c>
      <c r="M1297" s="37" t="n"/>
      <c r="N1297" s="51" t="n"/>
      <c r="O1297" s="51" t="n"/>
    </row>
    <row r="1298">
      <c r="A1298" s="10">
        <f>IFERROR(VLOOKUP(BD[[#This Row],[BK]],DICT[[EEFF]:[Ppto]],2,FALSE),"No Encontrado")</f>
        <v/>
      </c>
      <c r="B1298" s="54">
        <f>MID(BD[[#This Row],[SUC]],2,1)&amp;"-"&amp;BD[[#This Row],[CC]]&amp;"-"&amp;BD[[#This Row],[REGI_RES]]&amp;"-"&amp;MID(BD[[#This Row],[CTA]],1,9)</f>
        <v/>
      </c>
      <c r="C1298" t="inlineStr">
        <is>
          <t>627300000 - SEGURO COMPL. DE TRABAJO DE RIESGO, ACC.DE TR.Y ENF.PROF.</t>
        </is>
      </c>
      <c r="D1298" s="54">
        <f>TRIM(MID('BD6'!E1298,3,2))</f>
        <v/>
      </c>
      <c r="E1298" s="33" t="inlineStr">
        <is>
          <t xml:space="preserve">  01 - 11 - 4</t>
        </is>
      </c>
      <c r="F1298" s="34" t="n">
        <v>45919</v>
      </c>
      <c r="G1298" s="54">
        <f>IF(MID(BD[[#This Row],[Suc - Tipo - Nro]],8,2)="11",LEFT(BD[[#This Row],[REGIMEN]], 1) &amp; LEFT(RIGHT(BD[[#This Row],[REGIMEN]], LEN(BD[[#This Row],[REGIMEN]]) - FIND(" ", BD[[#This Row],[REGIMEN]])), 1),"")</f>
        <v/>
      </c>
      <c r="H1298" s="54">
        <f>IF(MID(BD[[#This Row],[Suc - Tipo - Nro]],8,2)="11",TRIM(RIGHT(SUBSTITUTE(BD[[#This Row],[Glosa / Proveedor]]," ",REPT(" ",LEN(BD[[#This Row],[Glosa / Proveedor]]))),LEN(BD[[#This Row],[Glosa / Proveedor]])*2)),"")</f>
        <v/>
      </c>
      <c r="I1298" s="33" t="inlineStr">
        <is>
          <t>Generacion de Planilla Normal OBRERO ESTABLE</t>
        </is>
      </c>
      <c r="J1298" s="35" t="n">
        <v>95</v>
      </c>
      <c r="K1298" s="36">
        <f>IF('BD6'!J1298=90,"AGUA",IF('BD6'!J1298=91,"ALCANTARILLADO",IF('BD6'!J1298=93,"ALCANTARILLADO",IF('BD6'!J1298=95,"ADMIN",IF('BD6'!J1298=96,"COMERCIAL","G_Finan")))))</f>
        <v/>
      </c>
      <c r="L1298" s="40" t="n">
        <v>37.62</v>
      </c>
      <c r="M1298" s="37" t="n"/>
      <c r="N1298" s="51" t="n"/>
      <c r="O1298" s="51" t="n"/>
    </row>
    <row r="1299">
      <c r="A1299" s="10">
        <f>IFERROR(VLOOKUP(BD[[#This Row],[BK]],DICT[[EEFF]:[Ppto]],2,FALSE),"No Encontrado")</f>
        <v/>
      </c>
      <c r="B1299" s="54">
        <f>MID(BD[[#This Row],[SUC]],2,1)&amp;"-"&amp;BD[[#This Row],[CC]]&amp;"-"&amp;BD[[#This Row],[REGI_RES]]&amp;"-"&amp;MID(BD[[#This Row],[CTA]],1,9)</f>
        <v/>
      </c>
      <c r="C1299" t="inlineStr">
        <is>
          <t>627300000 - SEGURO COMPL. DE TRABAJO DE RIESGO, ACC.DE TR.Y ENF.PROF.</t>
        </is>
      </c>
      <c r="D1299" s="54">
        <f>TRIM(MID('BD6'!E1299,3,2))</f>
        <v/>
      </c>
      <c r="E1299" s="33" t="inlineStr">
        <is>
          <t xml:space="preserve">  01 - 11 - 4</t>
        </is>
      </c>
      <c r="F1299" s="34" t="n">
        <v>45919</v>
      </c>
      <c r="G1299" s="54">
        <f>IF(MID(BD[[#This Row],[Suc - Tipo - Nro]],8,2)="11",LEFT(BD[[#This Row],[REGIMEN]], 1) &amp; LEFT(RIGHT(BD[[#This Row],[REGIMEN]], LEN(BD[[#This Row],[REGIMEN]]) - FIND(" ", BD[[#This Row],[REGIMEN]])), 1),"")</f>
        <v/>
      </c>
      <c r="H1299" s="54">
        <f>IF(MID(BD[[#This Row],[Suc - Tipo - Nro]],8,2)="11",TRIM(RIGHT(SUBSTITUTE(BD[[#This Row],[Glosa / Proveedor]]," ",REPT(" ",LEN(BD[[#This Row],[Glosa / Proveedor]]))),LEN(BD[[#This Row],[Glosa / Proveedor]])*2)),"")</f>
        <v/>
      </c>
      <c r="I1299" s="33" t="inlineStr">
        <is>
          <t>Generacion de Planilla Normal OBRERO ESTABLE</t>
        </is>
      </c>
      <c r="J1299" s="35" t="n">
        <v>95</v>
      </c>
      <c r="K1299" s="36">
        <f>IF('BD6'!J1299=90,"AGUA",IF('BD6'!J1299=91,"ALCANTARILLADO",IF('BD6'!J1299=93,"ALCANTARILLADO",IF('BD6'!J1299=95,"ADMIN",IF('BD6'!J1299=96,"COMERCIAL","G_Finan")))))</f>
        <v/>
      </c>
      <c r="L1299" s="40" t="n">
        <v>16.5</v>
      </c>
      <c r="M1299" s="37" t="n"/>
      <c r="N1299" s="51" t="n"/>
      <c r="O1299" s="51" t="n"/>
    </row>
    <row r="1300">
      <c r="A1300" s="10">
        <f>IFERROR(VLOOKUP(BD[[#This Row],[BK]],DICT[[EEFF]:[Ppto]],2,FALSE),"No Encontrado")</f>
        <v/>
      </c>
      <c r="B1300" s="54">
        <f>MID(BD[[#This Row],[SUC]],2,1)&amp;"-"&amp;BD[[#This Row],[CC]]&amp;"-"&amp;BD[[#This Row],[REGI_RES]]&amp;"-"&amp;MID(BD[[#This Row],[CTA]],1,9)</f>
        <v/>
      </c>
      <c r="C1300" t="inlineStr">
        <is>
          <t>627300000 - SEGURO COMPL. DE TRABAJO DE RIESGO, ACC.DE TR.Y ENF.PROF.</t>
        </is>
      </c>
      <c r="D1300" s="54">
        <f>TRIM(MID('BD6'!E1300,3,2))</f>
        <v/>
      </c>
      <c r="E1300" s="33" t="inlineStr">
        <is>
          <t xml:space="preserve">  01 - 11 - 4</t>
        </is>
      </c>
      <c r="F1300" s="34" t="n">
        <v>45919</v>
      </c>
      <c r="G1300" s="54">
        <f>IF(MID(BD[[#This Row],[Suc - Tipo - Nro]],8,2)="11",LEFT(BD[[#This Row],[REGIMEN]], 1) &amp; LEFT(RIGHT(BD[[#This Row],[REGIMEN]], LEN(BD[[#This Row],[REGIMEN]]) - FIND(" ", BD[[#This Row],[REGIMEN]])), 1),"")</f>
        <v/>
      </c>
      <c r="H1300" s="54">
        <f>IF(MID(BD[[#This Row],[Suc - Tipo - Nro]],8,2)="11",TRIM(RIGHT(SUBSTITUTE(BD[[#This Row],[Glosa / Proveedor]]," ",REPT(" ",LEN(BD[[#This Row],[Glosa / Proveedor]]))),LEN(BD[[#This Row],[Glosa / Proveedor]])*2)),"")</f>
        <v/>
      </c>
      <c r="I1300" s="33" t="inlineStr">
        <is>
          <t>Generacion de Planilla Normal OBRERO ESTABLE</t>
        </is>
      </c>
      <c r="J1300" s="35" t="n">
        <v>90</v>
      </c>
      <c r="K1300" s="36">
        <f>IF('BD6'!J1300=90,"AGUA",IF('BD6'!J1300=91,"ALCANTARILLADO",IF('BD6'!J1300=93,"ALCANTARILLADO",IF('BD6'!J1300=95,"ADMIN",IF('BD6'!J1300=96,"COMERCIAL","G_Finan")))))</f>
        <v/>
      </c>
      <c r="L1300" s="40" t="n">
        <v>4.79</v>
      </c>
      <c r="M1300" s="37" t="n"/>
      <c r="N1300" s="51" t="n"/>
      <c r="O1300" s="51" t="n"/>
    </row>
    <row r="1301">
      <c r="A1301">
        <f>IFERROR(VLOOKUP(BD[[#This Row],[BK]],DICT[[EEFF]:[Ppto]],2,FALSE),"No Encontrado")</f>
        <v/>
      </c>
      <c r="B1301">
        <f>MID(BD[[#This Row],[SUC]],2,1)&amp;"-"&amp;BD[[#This Row],[CC]]&amp;"-"&amp;BD[[#This Row],[REGI_RES]]&amp;"-"&amp;MID(BD[[#This Row],[CTA]],1,9)</f>
        <v/>
      </c>
      <c r="C1301" t="inlineStr">
        <is>
          <t>627300000 - SEGURO COMPL. DE TRABAJO DE RIESGO, ACC.DE TR.Y ENF.PROF.</t>
        </is>
      </c>
      <c r="D1301">
        <f>TRIM(MID('BD6'!E1301,3,2))</f>
        <v/>
      </c>
      <c r="E1301" s="33" t="inlineStr">
        <is>
          <t xml:space="preserve">  01 - 11 - 4</t>
        </is>
      </c>
      <c r="F1301" s="32" t="n">
        <v>45919</v>
      </c>
      <c r="G1301">
        <f>IF(MID(BD[[#This Row],[Suc - Tipo - Nro]],8,2)="11",LEFT(BD[[#This Row],[REGIMEN]], 1) &amp; LEFT(RIGHT(BD[[#This Row],[REGIMEN]], LEN(BD[[#This Row],[REGIMEN]]) - FIND(" ", BD[[#This Row],[REGIMEN]])), 1),"")</f>
        <v/>
      </c>
      <c r="H1301">
        <f>IF(MID(BD[[#This Row],[Suc - Tipo - Nro]],8,2)="11",TRIM(RIGHT(SUBSTITUTE(BD[[#This Row],[Glosa / Proveedor]]," ",REPT(" ",LEN(BD[[#This Row],[Glosa / Proveedor]]))),LEN(BD[[#This Row],[Glosa / Proveedor]])*2)),"")</f>
        <v/>
      </c>
      <c r="I1301" s="31" t="inlineStr">
        <is>
          <t>Generacion de Planilla Normal OBRERO ESTABLE</t>
        </is>
      </c>
      <c r="J1301" s="38" t="n">
        <v>90</v>
      </c>
      <c r="K1301" s="22">
        <f>IF('BD6'!J1301=90,"AGUA",IF('BD6'!J1301=91,"ALCANTARILLADO",IF('BD6'!J1301=93,"ALCANTARILLADO",IF('BD6'!J1301=95,"ADMIN",IF('BD6'!J1301=96,"COMERCIAL","G_Finan")))))</f>
        <v/>
      </c>
      <c r="L1301" s="49" t="n">
        <v>10.96</v>
      </c>
      <c r="M1301" s="37" t="n"/>
      <c r="N1301" s="51" t="n"/>
      <c r="O1301" s="51" t="n"/>
    </row>
    <row r="1302">
      <c r="A1302" s="10">
        <f>IFERROR(VLOOKUP(BD[[#This Row],[BK]],DICT[[EEFF]:[Ppto]],2,FALSE),"No Encontrado")</f>
        <v/>
      </c>
      <c r="B1302" s="54">
        <f>MID(BD[[#This Row],[SUC]],2,1)&amp;"-"&amp;BD[[#This Row],[CC]]&amp;"-"&amp;BD[[#This Row],[REGI_RES]]&amp;"-"&amp;MID(BD[[#This Row],[CTA]],1,9)</f>
        <v/>
      </c>
      <c r="C1302" t="inlineStr">
        <is>
          <t>627300000 - SEGURO COMPL. DE TRABAJO DE RIESGO, ACC.DE TR.Y ENF.PROF.</t>
        </is>
      </c>
      <c r="D1302" s="54">
        <f>TRIM(MID('BD6'!E1302,3,2))</f>
        <v/>
      </c>
      <c r="E1302" s="33" t="inlineStr">
        <is>
          <t xml:space="preserve">  01 - 11 - 4</t>
        </is>
      </c>
      <c r="F1302" s="34" t="n">
        <v>45919</v>
      </c>
      <c r="G1302" s="54">
        <f>IF(MID(BD[[#This Row],[Suc - Tipo - Nro]],8,2)="11",LEFT(BD[[#This Row],[REGIMEN]], 1) &amp; LEFT(RIGHT(BD[[#This Row],[REGIMEN]], LEN(BD[[#This Row],[REGIMEN]]) - FIND(" ", BD[[#This Row],[REGIMEN]])), 1),"")</f>
        <v/>
      </c>
      <c r="H1302" s="54">
        <f>IF(MID(BD[[#This Row],[Suc - Tipo - Nro]],8,2)="11",TRIM(RIGHT(SUBSTITUTE(BD[[#This Row],[Glosa / Proveedor]]," ",REPT(" ",LEN(BD[[#This Row],[Glosa / Proveedor]]))),LEN(BD[[#This Row],[Glosa / Proveedor]])*2)),"")</f>
        <v/>
      </c>
      <c r="I1302" s="33" t="inlineStr">
        <is>
          <t>Generacion de Planilla Normal OBRERO ESTABLE</t>
        </is>
      </c>
      <c r="J1302" s="35" t="n">
        <v>90</v>
      </c>
      <c r="K1302" s="36">
        <f>IF('BD6'!J1302=90,"AGUA",IF('BD6'!J1302=91,"ALCANTARILLADO",IF('BD6'!J1302=93,"ALCANTARILLADO",IF('BD6'!J1302=95,"ADMIN",IF('BD6'!J1302=96,"COMERCIAL","G_Finan")))))</f>
        <v/>
      </c>
      <c r="L1302" s="40" t="n">
        <v>3.94</v>
      </c>
      <c r="M1302" s="37" t="n"/>
      <c r="N1302" s="51" t="n"/>
      <c r="O1302" s="51" t="n"/>
    </row>
    <row r="1303">
      <c r="A1303" s="10">
        <f>IFERROR(VLOOKUP(BD[[#This Row],[BK]],DICT[[EEFF]:[Ppto]],2,FALSE),"No Encontrado")</f>
        <v/>
      </c>
      <c r="B1303" s="54">
        <f>MID(BD[[#This Row],[SUC]],2,1)&amp;"-"&amp;BD[[#This Row],[CC]]&amp;"-"&amp;BD[[#This Row],[REGI_RES]]&amp;"-"&amp;MID(BD[[#This Row],[CTA]],1,9)</f>
        <v/>
      </c>
      <c r="C1303" t="inlineStr">
        <is>
          <t>627300000 - SEGURO COMPL. DE TRABAJO DE RIESGO, ACC.DE TR.Y ENF.PROF.</t>
        </is>
      </c>
      <c r="D1303" s="54">
        <f>TRIM(MID('BD6'!E1303,3,2))</f>
        <v/>
      </c>
      <c r="E1303" s="33" t="inlineStr">
        <is>
          <t xml:space="preserve">  01 - 11 - 4</t>
        </is>
      </c>
      <c r="F1303" s="34" t="n">
        <v>45919</v>
      </c>
      <c r="G1303" s="54">
        <f>IF(MID(BD[[#This Row],[Suc - Tipo - Nro]],8,2)="11",LEFT(BD[[#This Row],[REGIMEN]], 1) &amp; LEFT(RIGHT(BD[[#This Row],[REGIMEN]], LEN(BD[[#This Row],[REGIMEN]]) - FIND(" ", BD[[#This Row],[REGIMEN]])), 1),"")</f>
        <v/>
      </c>
      <c r="H1303" s="54">
        <f>IF(MID(BD[[#This Row],[Suc - Tipo - Nro]],8,2)="11",TRIM(RIGHT(SUBSTITUTE(BD[[#This Row],[Glosa / Proveedor]]," ",REPT(" ",LEN(BD[[#This Row],[Glosa / Proveedor]]))),LEN(BD[[#This Row],[Glosa / Proveedor]])*2)),"")</f>
        <v/>
      </c>
      <c r="I1303" s="33" t="inlineStr">
        <is>
          <t>Generacion de Planilla Normal OBRERO ESTABLE</t>
        </is>
      </c>
      <c r="J1303" s="35" t="n">
        <v>90</v>
      </c>
      <c r="K1303" s="36">
        <f>IF('BD6'!J1303=90,"AGUA",IF('BD6'!J1303=91,"ALCANTARILLADO",IF('BD6'!J1303=93,"ALCANTARILLADO",IF('BD6'!J1303=95,"ADMIN",IF('BD6'!J1303=96,"COMERCIAL","G_Finan")))))</f>
        <v/>
      </c>
      <c r="L1303" s="40" t="n">
        <v>2.82</v>
      </c>
      <c r="M1303" s="37" t="n"/>
      <c r="N1303" s="51" t="n"/>
      <c r="O1303" s="51" t="n"/>
    </row>
    <row r="1304">
      <c r="A1304">
        <f>IFERROR(VLOOKUP(BD[[#This Row],[BK]],DICT[[EEFF]:[Ppto]],2,FALSE),"No Encontrado")</f>
        <v/>
      </c>
      <c r="B1304">
        <f>MID(BD[[#This Row],[SUC]],2,1)&amp;"-"&amp;BD[[#This Row],[CC]]&amp;"-"&amp;BD[[#This Row],[REGI_RES]]&amp;"-"&amp;MID(BD[[#This Row],[CTA]],1,9)</f>
        <v/>
      </c>
      <c r="C1304" t="inlineStr">
        <is>
          <t>627300000 - SEGURO COMPL. DE TRABAJO DE RIESGO, ACC.DE TR.Y ENF.PROF.</t>
        </is>
      </c>
      <c r="D1304">
        <f>TRIM(MID('BD6'!E1304,3,2))</f>
        <v/>
      </c>
      <c r="E1304" s="33" t="inlineStr">
        <is>
          <t xml:space="preserve">  01 - 11 - 4</t>
        </is>
      </c>
      <c r="F1304" s="32" t="n">
        <v>45919</v>
      </c>
      <c r="G1304">
        <f>IF(MID(BD[[#This Row],[Suc - Tipo - Nro]],8,2)="11",LEFT(BD[[#This Row],[REGIMEN]], 1) &amp; LEFT(RIGHT(BD[[#This Row],[REGIMEN]], LEN(BD[[#This Row],[REGIMEN]]) - FIND(" ", BD[[#This Row],[REGIMEN]])), 1),"")</f>
        <v/>
      </c>
      <c r="H1304">
        <f>IF(MID(BD[[#This Row],[Suc - Tipo - Nro]],8,2)="11",TRIM(RIGHT(SUBSTITUTE(BD[[#This Row],[Glosa / Proveedor]]," ",REPT(" ",LEN(BD[[#This Row],[Glosa / Proveedor]]))),LEN(BD[[#This Row],[Glosa / Proveedor]])*2)),"")</f>
        <v/>
      </c>
      <c r="I1304" s="31" t="inlineStr">
        <is>
          <t>Generacion de Planilla Normal OBRERO ESTABLE</t>
        </is>
      </c>
      <c r="J1304" s="38" t="n">
        <v>90</v>
      </c>
      <c r="K1304" s="22">
        <f>IF('BD6'!J1304=90,"AGUA",IF('BD6'!J1304=91,"ALCANTARILLADO",IF('BD6'!J1304=93,"ALCANTARILLADO",IF('BD6'!J1304=95,"ADMIN",IF('BD6'!J1304=96,"COMERCIAL","G_Finan")))))</f>
        <v/>
      </c>
      <c r="L1304" s="49" t="n">
        <v>9.33</v>
      </c>
      <c r="M1304" s="37" t="n"/>
      <c r="N1304" s="51" t="n"/>
      <c r="O1304" s="51" t="n"/>
    </row>
    <row r="1305">
      <c r="A1305" s="39">
        <f>IFERROR(VLOOKUP(BD[[#This Row],[BK]],DICT[[EEFF]:[Ppto]],2,FALSE),"No Encontrado")</f>
        <v/>
      </c>
      <c r="B1305">
        <f>MID(BD[[#This Row],[SUC]],2,1)&amp;"-"&amp;BD[[#This Row],[CC]]&amp;"-"&amp;BD[[#This Row],[REGI_RES]]&amp;"-"&amp;MID(BD[[#This Row],[CTA]],1,9)</f>
        <v/>
      </c>
      <c r="C1305" t="inlineStr">
        <is>
          <t>627300000 - SEGURO COMPL. DE TRABAJO DE RIESGO, ACC.DE TR.Y ENF.PROF.</t>
        </is>
      </c>
      <c r="D1305">
        <f>TRIM(MID('BD6'!E1305,3,2))</f>
        <v/>
      </c>
      <c r="E1305" s="33" t="inlineStr">
        <is>
          <t xml:space="preserve">  01 - 11 - 4</t>
        </is>
      </c>
      <c r="F1305" s="34" t="n">
        <v>45919</v>
      </c>
      <c r="G1305">
        <f>IF(MID(BD[[#This Row],[Suc - Tipo - Nro]],8,2)="11",LEFT(BD[[#This Row],[REGIMEN]], 1) &amp; LEFT(RIGHT(BD[[#This Row],[REGIMEN]], LEN(BD[[#This Row],[REGIMEN]]) - FIND(" ", BD[[#This Row],[REGIMEN]])), 1),"")</f>
        <v/>
      </c>
      <c r="H1305">
        <f>IF(MID(BD[[#This Row],[Suc - Tipo - Nro]],8,2)="11",TRIM(RIGHT(SUBSTITUTE(BD[[#This Row],[Glosa / Proveedor]]," ",REPT(" ",LEN(BD[[#This Row],[Glosa / Proveedor]]))),LEN(BD[[#This Row],[Glosa / Proveedor]])*2)),"")</f>
        <v/>
      </c>
      <c r="I1305" s="33" t="inlineStr">
        <is>
          <t>Generacion de Planilla Normal OBRERO ESTABLE</t>
        </is>
      </c>
      <c r="J1305" s="35" t="n">
        <v>95</v>
      </c>
      <c r="K1305" s="22">
        <f>IF('BD6'!J1305=90,"AGUA",IF('BD6'!J1305=91,"ALCANTARILLADO",IF('BD6'!J1305=93,"ALCANTARILLADO",IF('BD6'!J1305=95,"ADMIN",IF('BD6'!J1305=96,"COMERCIAL","G_Finan")))))</f>
        <v/>
      </c>
      <c r="L1305" s="49" t="n">
        <v>2.83</v>
      </c>
      <c r="M1305" s="37" t="n"/>
      <c r="N1305" s="51" t="n"/>
      <c r="O1305" s="51" t="n"/>
    </row>
    <row r="1306">
      <c r="A1306" s="39">
        <f>IFERROR(VLOOKUP(BD[[#This Row],[BK]],DICT[[EEFF]:[Ppto]],2,FALSE),"No Encontrado")</f>
        <v/>
      </c>
      <c r="B1306">
        <f>MID(BD[[#This Row],[SUC]],2,1)&amp;"-"&amp;BD[[#This Row],[CC]]&amp;"-"&amp;BD[[#This Row],[REGI_RES]]&amp;"-"&amp;MID(BD[[#This Row],[CTA]],1,9)</f>
        <v/>
      </c>
      <c r="C1306" t="inlineStr">
        <is>
          <t>627300000 - SEGURO COMPL. DE TRABAJO DE RIESGO, ACC.DE TR.Y ENF.PROF.</t>
        </is>
      </c>
      <c r="D1306">
        <f>TRIM(MID('BD6'!E1306,3,2))</f>
        <v/>
      </c>
      <c r="E1306" s="33" t="inlineStr">
        <is>
          <t xml:space="preserve">  01 - 11 - 4</t>
        </is>
      </c>
      <c r="F1306" s="34" t="n">
        <v>45919</v>
      </c>
      <c r="G1306">
        <f>IF(MID(BD[[#This Row],[Suc - Tipo - Nro]],8,2)="11",LEFT(BD[[#This Row],[REGIMEN]], 1) &amp; LEFT(RIGHT(BD[[#This Row],[REGIMEN]], LEN(BD[[#This Row],[REGIMEN]]) - FIND(" ", BD[[#This Row],[REGIMEN]])), 1),"")</f>
        <v/>
      </c>
      <c r="H1306">
        <f>IF(MID(BD[[#This Row],[Suc - Tipo - Nro]],8,2)="11",TRIM(RIGHT(SUBSTITUTE(BD[[#This Row],[Glosa / Proveedor]]," ",REPT(" ",LEN(BD[[#This Row],[Glosa / Proveedor]]))),LEN(BD[[#This Row],[Glosa / Proveedor]])*2)),"")</f>
        <v/>
      </c>
      <c r="I1306" s="33" t="inlineStr">
        <is>
          <t>Generacion de Planilla Normal OBRERO ESTABLE</t>
        </is>
      </c>
      <c r="J1306" s="35" t="n">
        <v>95</v>
      </c>
      <c r="K1306" s="22">
        <f>IF('BD6'!J1306=90,"AGUA",IF('BD6'!J1306=91,"ALCANTARILLADO",IF('BD6'!J1306=93,"ALCANTARILLADO",IF('BD6'!J1306=95,"ADMIN",IF('BD6'!J1306=96,"COMERCIAL","G_Finan")))))</f>
        <v/>
      </c>
      <c r="L1306" s="49" t="n">
        <v>6.45</v>
      </c>
      <c r="M1306" s="37" t="n"/>
      <c r="N1306" s="51" t="n"/>
      <c r="O1306" s="51" t="n"/>
    </row>
    <row r="1307">
      <c r="A1307">
        <f>IFERROR(VLOOKUP(BD[[#This Row],[BK]],DICT[[EEFF]:[Ppto]],2,FALSE),"No Encontrado")</f>
        <v/>
      </c>
      <c r="B1307">
        <f>MID(BD[[#This Row],[SUC]],2,1)&amp;"-"&amp;BD[[#This Row],[CC]]&amp;"-"&amp;BD[[#This Row],[REGI_RES]]&amp;"-"&amp;MID(BD[[#This Row],[CTA]],1,9)</f>
        <v/>
      </c>
      <c r="C1307" t="inlineStr">
        <is>
          <t>627300000 - SEGURO COMPL. DE TRABAJO DE RIESGO, ACC.DE TR.Y ENF.PROF.</t>
        </is>
      </c>
      <c r="D1307">
        <f>TRIM(MID('BD6'!E1307,3,2))</f>
        <v/>
      </c>
      <c r="E1307" s="33" t="inlineStr">
        <is>
          <t xml:space="preserve">  01 - 11 - 4</t>
        </is>
      </c>
      <c r="F1307" s="32" t="n">
        <v>45919</v>
      </c>
      <c r="G1307">
        <f>IF(MID(BD[[#This Row],[Suc - Tipo - Nro]],8,2)="11",LEFT(BD[[#This Row],[REGIMEN]], 1) &amp; LEFT(RIGHT(BD[[#This Row],[REGIMEN]], LEN(BD[[#This Row],[REGIMEN]]) - FIND(" ", BD[[#This Row],[REGIMEN]])), 1),"")</f>
        <v/>
      </c>
      <c r="H1307">
        <f>IF(MID(BD[[#This Row],[Suc - Tipo - Nro]],8,2)="11",TRIM(RIGHT(SUBSTITUTE(BD[[#This Row],[Glosa / Proveedor]]," ",REPT(" ",LEN(BD[[#This Row],[Glosa / Proveedor]]))),LEN(BD[[#This Row],[Glosa / Proveedor]])*2)),"")</f>
        <v/>
      </c>
      <c r="I1307" s="31" t="inlineStr">
        <is>
          <t>Generacion de Planilla Normal OBRERO ESTABLE</t>
        </is>
      </c>
      <c r="J1307" s="38" t="n">
        <v>96</v>
      </c>
      <c r="K1307" s="22">
        <f>IF('BD6'!J1307=90,"AGUA",IF('BD6'!J1307=91,"ALCANTARILLADO",IF('BD6'!J1307=93,"ALCANTARILLADO",IF('BD6'!J1307=95,"ADMIN",IF('BD6'!J1307=96,"COMERCIAL","G_Finan")))))</f>
        <v/>
      </c>
      <c r="L1307" s="49" t="n">
        <v>20.43</v>
      </c>
      <c r="M1307" s="37" t="n"/>
      <c r="N1307" s="51" t="n"/>
      <c r="O1307" s="51" t="n"/>
    </row>
    <row r="1308">
      <c r="A1308">
        <f>IFERROR(VLOOKUP(BD[[#This Row],[BK]],DICT[[EEFF]:[Ppto]],2,FALSE),"No Encontrado")</f>
        <v/>
      </c>
      <c r="B1308">
        <f>MID(BD[[#This Row],[SUC]],2,1)&amp;"-"&amp;BD[[#This Row],[CC]]&amp;"-"&amp;BD[[#This Row],[REGI_RES]]&amp;"-"&amp;MID(BD[[#This Row],[CTA]],1,9)</f>
        <v/>
      </c>
      <c r="C1308" t="inlineStr">
        <is>
          <t>627300000 - SEGURO COMPL. DE TRABAJO DE RIESGO, ACC.DE TR.Y ENF.PROF.</t>
        </is>
      </c>
      <c r="D1308">
        <f>TRIM(MID('BD6'!E1308,3,2))</f>
        <v/>
      </c>
      <c r="E1308" s="33" t="inlineStr">
        <is>
          <t xml:space="preserve">  01 - 11 - 4</t>
        </is>
      </c>
      <c r="F1308" s="32" t="n">
        <v>45919</v>
      </c>
      <c r="G1308">
        <f>IF(MID(BD[[#This Row],[Suc - Tipo - Nro]],8,2)="11",LEFT(BD[[#This Row],[REGIMEN]], 1) &amp; LEFT(RIGHT(BD[[#This Row],[REGIMEN]], LEN(BD[[#This Row],[REGIMEN]]) - FIND(" ", BD[[#This Row],[REGIMEN]])), 1),"")</f>
        <v/>
      </c>
      <c r="H1308">
        <f>IF(MID(BD[[#This Row],[Suc - Tipo - Nro]],8,2)="11",TRIM(RIGHT(SUBSTITUTE(BD[[#This Row],[Glosa / Proveedor]]," ",REPT(" ",LEN(BD[[#This Row],[Glosa / Proveedor]]))),LEN(BD[[#This Row],[Glosa / Proveedor]])*2)),"")</f>
        <v/>
      </c>
      <c r="I1308" s="31" t="inlineStr">
        <is>
          <t>Generacion de Planilla Normal OBRERO ESTABLE</t>
        </is>
      </c>
      <c r="J1308" s="38" t="n">
        <v>96</v>
      </c>
      <c r="K1308" s="22">
        <f>IF('BD6'!J1308=90,"AGUA",IF('BD6'!J1308=91,"ALCANTARILLADO",IF('BD6'!J1308=93,"ALCANTARILLADO",IF('BD6'!J1308=95,"ADMIN",IF('BD6'!J1308=96,"COMERCIAL","G_Finan")))))</f>
        <v/>
      </c>
      <c r="L1308" s="49" t="n">
        <v>3.96</v>
      </c>
      <c r="M1308" s="37" t="n"/>
      <c r="N1308" s="51" t="n"/>
      <c r="O1308" s="51" t="n"/>
    </row>
    <row r="1309">
      <c r="A1309" s="44">
        <f>IFERROR(VLOOKUP(BD[[#This Row],[BK]],DICT[[EEFF]:[Ppto]],2,FALSE),"No Encontrado")</f>
        <v/>
      </c>
      <c r="B1309" s="44">
        <f>MID(BD[[#This Row],[SUC]],2,1)&amp;"-"&amp;BD[[#This Row],[CC]]&amp;"-"&amp;BD[[#This Row],[REGI_RES]]&amp;"-"&amp;MID(BD[[#This Row],[CTA]],1,9)</f>
        <v/>
      </c>
      <c r="C1309" s="45" t="inlineStr">
        <is>
          <t>627300000 - SEGURO COMPL. DE TRABAJO DE RIESGO, ACC.DE TR.Y ENF.PROF.</t>
        </is>
      </c>
      <c r="D1309" s="44">
        <f>TRIM(MID('BD6'!E1309,3,2))</f>
        <v/>
      </c>
      <c r="E1309" s="33" t="inlineStr">
        <is>
          <t xml:space="preserve">  01 - 11 - 4</t>
        </is>
      </c>
      <c r="F1309" s="32" t="n">
        <v>45919</v>
      </c>
      <c r="G1309" s="44">
        <f>IF(MID(BD[[#This Row],[Suc - Tipo - Nro]],8,2)="11",LEFT(BD[[#This Row],[REGIMEN]], 1) &amp; LEFT(RIGHT(BD[[#This Row],[REGIMEN]], LEN(BD[[#This Row],[REGIMEN]]) - FIND(" ", BD[[#This Row],[REGIMEN]])), 1),"")</f>
        <v/>
      </c>
      <c r="H1309" s="44">
        <f>IF(MID(BD[[#This Row],[Suc - Tipo - Nro]],8,2)="11",TRIM(RIGHT(SUBSTITUTE(BD[[#This Row],[Glosa / Proveedor]]," ",REPT(" ",LEN(BD[[#This Row],[Glosa / Proveedor]]))),LEN(BD[[#This Row],[Glosa / Proveedor]])*2)),"")</f>
        <v/>
      </c>
      <c r="I1309" s="31" t="inlineStr">
        <is>
          <t>Generacion de Planilla Normal OBRERO ESTABLE</t>
        </is>
      </c>
      <c r="J1309" s="46" t="n">
        <v>90</v>
      </c>
      <c r="K1309" s="47">
        <f>IF('BD6'!J1309=90,"AGUA",IF('BD6'!J1309=91,"ALCANTARILLADO",IF('BD6'!J1309=93,"ALCANTARILLADO",IF('BD6'!J1309=95,"ADMIN",IF('BD6'!J1309=96,"COMERCIAL","G_Finan")))))</f>
        <v/>
      </c>
      <c r="L1309" s="50" t="n">
        <v>15.88</v>
      </c>
      <c r="M1309" s="48" t="n"/>
      <c r="N1309" s="51" t="n"/>
      <c r="O1309" s="51" t="n"/>
    </row>
    <row r="1310">
      <c r="A1310" s="44">
        <f>IFERROR(VLOOKUP(BD[[#This Row],[BK]],DICT[[EEFF]:[Ppto]],2,FALSE),"No Encontrado")</f>
        <v/>
      </c>
      <c r="B1310" s="44">
        <f>MID(BD[[#This Row],[SUC]],2,1)&amp;"-"&amp;BD[[#This Row],[CC]]&amp;"-"&amp;BD[[#This Row],[REGI_RES]]&amp;"-"&amp;MID(BD[[#This Row],[CTA]],1,9)</f>
        <v/>
      </c>
      <c r="C1310" s="45" t="inlineStr">
        <is>
          <t>627300000 - SEGURO COMPL. DE TRABAJO DE RIESGO, ACC.DE TR.Y ENF.PROF.</t>
        </is>
      </c>
      <c r="D1310" s="44">
        <f>TRIM(MID('BD6'!E1310,3,2))</f>
        <v/>
      </c>
      <c r="E1310" s="33" t="inlineStr">
        <is>
          <t xml:space="preserve">  01 - 11 - 4</t>
        </is>
      </c>
      <c r="F1310" s="32" t="n">
        <v>45919</v>
      </c>
      <c r="G1310" s="44">
        <f>IF(MID(BD[[#This Row],[Suc - Tipo - Nro]],8,2)="11",LEFT(BD[[#This Row],[REGIMEN]], 1) &amp; LEFT(RIGHT(BD[[#This Row],[REGIMEN]], LEN(BD[[#This Row],[REGIMEN]]) - FIND(" ", BD[[#This Row],[REGIMEN]])), 1),"")</f>
        <v/>
      </c>
      <c r="H1310" s="44">
        <f>IF(MID(BD[[#This Row],[Suc - Tipo - Nro]],8,2)="11",TRIM(RIGHT(SUBSTITUTE(BD[[#This Row],[Glosa / Proveedor]]," ",REPT(" ",LEN(BD[[#This Row],[Glosa / Proveedor]]))),LEN(BD[[#This Row],[Glosa / Proveedor]])*2)),"")</f>
        <v/>
      </c>
      <c r="I1310" s="31" t="inlineStr">
        <is>
          <t>Generacion de Planilla Normal OBRERO ESTABLE</t>
        </is>
      </c>
      <c r="J1310" s="46" t="n">
        <v>90</v>
      </c>
      <c r="K1310" s="47">
        <f>IF('BD6'!J1310=90,"AGUA",IF('BD6'!J1310=91,"ALCANTARILLADO",IF('BD6'!J1310=93,"ALCANTARILLADO",IF('BD6'!J1310=95,"ADMIN",IF('BD6'!J1310=96,"COMERCIAL","G_Finan")))))</f>
        <v/>
      </c>
      <c r="L1310" s="50" t="n">
        <v>99.11</v>
      </c>
      <c r="M1310" s="48" t="n"/>
      <c r="N1310" s="51" t="n"/>
      <c r="O1310" s="51" t="n"/>
    </row>
    <row r="1311">
      <c r="A1311" s="39">
        <f>IFERROR(VLOOKUP(BD[[#This Row],[BK]],DICT[[EEFF]:[Ppto]],2,FALSE),"No Encontrado")</f>
        <v/>
      </c>
      <c r="B1311">
        <f>MID(BD[[#This Row],[SUC]],2,1)&amp;"-"&amp;BD[[#This Row],[CC]]&amp;"-"&amp;BD[[#This Row],[REGI_RES]]&amp;"-"&amp;MID(BD[[#This Row],[CTA]],1,9)</f>
        <v/>
      </c>
      <c r="C1311" t="inlineStr">
        <is>
          <t>627300000 - SEGURO COMPL. DE TRABAJO DE RIESGO, ACC.DE TR.Y ENF.PROF.</t>
        </is>
      </c>
      <c r="D1311">
        <f>TRIM(MID('BD6'!E1311,3,2))</f>
        <v/>
      </c>
      <c r="E1311" s="33" t="inlineStr">
        <is>
          <t xml:space="preserve">  01 - 11 - 4</t>
        </is>
      </c>
      <c r="F1311" s="34" t="n">
        <v>45919</v>
      </c>
      <c r="G1311">
        <f>IF(MID(BD[[#This Row],[Suc - Tipo - Nro]],8,2)="11",LEFT(BD[[#This Row],[REGIMEN]], 1) &amp; LEFT(RIGHT(BD[[#This Row],[REGIMEN]], LEN(BD[[#This Row],[REGIMEN]]) - FIND(" ", BD[[#This Row],[REGIMEN]])), 1),"")</f>
        <v/>
      </c>
      <c r="H1311">
        <f>IF(MID(BD[[#This Row],[Suc - Tipo - Nro]],8,2)="11",TRIM(RIGHT(SUBSTITUTE(BD[[#This Row],[Glosa / Proveedor]]," ",REPT(" ",LEN(BD[[#This Row],[Glosa / Proveedor]]))),LEN(BD[[#This Row],[Glosa / Proveedor]])*2)),"")</f>
        <v/>
      </c>
      <c r="I1311" s="33" t="inlineStr">
        <is>
          <t>Generacion de Planilla Normal OBRERO ESTABLE</t>
        </is>
      </c>
      <c r="J1311" s="35" t="n">
        <v>90</v>
      </c>
      <c r="K1311" s="22">
        <f>IF('BD6'!J1311=90,"AGUA",IF('BD6'!J1311=91,"ALCANTARILLADO",IF('BD6'!J1311=93,"ALCANTARILLADO",IF('BD6'!J1311=95,"ADMIN",IF('BD6'!J1311=96,"COMERCIAL","G_Finan")))))</f>
        <v/>
      </c>
      <c r="L1311" s="49" t="n">
        <v>2.92</v>
      </c>
      <c r="M1311" s="37" t="n"/>
      <c r="N1311" s="51" t="n"/>
      <c r="O1311" s="51" t="n"/>
    </row>
    <row r="1312">
      <c r="A1312" s="42">
        <f>IFERROR(VLOOKUP(BD[[#This Row],[BK]],DICT[[EEFF]:[Ppto]],2,FALSE),"No Encontrado")</f>
        <v/>
      </c>
      <c r="B1312">
        <f>MID(BD[[#This Row],[SUC]],2,1)&amp;"-"&amp;BD[[#This Row],[CC]]&amp;"-"&amp;BD[[#This Row],[REGI_RES]]&amp;"-"&amp;MID(BD[[#This Row],[CTA]],1,9)</f>
        <v/>
      </c>
      <c r="C1312" t="inlineStr">
        <is>
          <t>627300000 - SEGURO COMPL. DE TRABAJO DE RIESGO, ACC.DE TR.Y ENF.PROF.</t>
        </is>
      </c>
      <c r="D1312">
        <f>TRIM(MID('BD6'!E1312,3,2))</f>
        <v/>
      </c>
      <c r="E1312" s="33" t="inlineStr">
        <is>
          <t xml:space="preserve">  01 - 11 - 4</t>
        </is>
      </c>
      <c r="F1312" s="32" t="n">
        <v>45919</v>
      </c>
      <c r="G1312">
        <f>IF(MID(BD[[#This Row],[Suc - Tipo - Nro]],8,2)="11",LEFT(BD[[#This Row],[REGIMEN]], 1) &amp; LEFT(RIGHT(BD[[#This Row],[REGIMEN]], LEN(BD[[#This Row],[REGIMEN]]) - FIND(" ", BD[[#This Row],[REGIMEN]])), 1),"")</f>
        <v/>
      </c>
      <c r="H1312">
        <f>IF(MID(BD[[#This Row],[Suc - Tipo - Nro]],8,2)="11",TRIM(RIGHT(SUBSTITUTE(BD[[#This Row],[Glosa / Proveedor]]," ",REPT(" ",LEN(BD[[#This Row],[Glosa / Proveedor]]))),LEN(BD[[#This Row],[Glosa / Proveedor]])*2)),"")</f>
        <v/>
      </c>
      <c r="I1312" s="31" t="inlineStr">
        <is>
          <t>Generacion de Planilla Normal OBRERO ESTABLE</t>
        </is>
      </c>
      <c r="J1312" s="38" t="n">
        <v>90</v>
      </c>
      <c r="K1312" s="22">
        <f>IF('BD6'!J1312=90,"AGUA",IF('BD6'!J1312=91,"ALCANTARILLADO",IF('BD6'!J1312=93,"ALCANTARILLADO",IF('BD6'!J1312=95,"ADMIN",IF('BD6'!J1312=96,"COMERCIAL","G_Finan")))))</f>
        <v/>
      </c>
      <c r="L1312" s="49" t="n">
        <v>11</v>
      </c>
      <c r="M1312" s="37" t="n"/>
      <c r="N1312" s="51" t="n"/>
      <c r="O1312" s="51" t="n"/>
    </row>
    <row r="1313">
      <c r="A1313" s="42">
        <f>IFERROR(VLOOKUP(BD[[#This Row],[BK]],DICT[[EEFF]:[Ppto]],2,FALSE),"No Encontrado")</f>
        <v/>
      </c>
      <c r="B1313">
        <f>MID(BD[[#This Row],[SUC]],2,1)&amp;"-"&amp;BD[[#This Row],[CC]]&amp;"-"&amp;BD[[#This Row],[REGI_RES]]&amp;"-"&amp;MID(BD[[#This Row],[CTA]],1,9)</f>
        <v/>
      </c>
      <c r="C1313" t="inlineStr">
        <is>
          <t>627300000 - SEGURO COMPL. DE TRABAJO DE RIESGO, ACC.DE TR.Y ENF.PROF.</t>
        </is>
      </c>
      <c r="D1313">
        <f>TRIM(MID('BD6'!E1313,3,2))</f>
        <v/>
      </c>
      <c r="E1313" s="33" t="inlineStr">
        <is>
          <t xml:space="preserve">  01 - 11 - 4</t>
        </is>
      </c>
      <c r="F1313" s="32" t="n">
        <v>45919</v>
      </c>
      <c r="G1313">
        <f>IF(MID(BD[[#This Row],[Suc - Tipo - Nro]],8,2)="11",LEFT(BD[[#This Row],[REGIMEN]], 1) &amp; LEFT(RIGHT(BD[[#This Row],[REGIMEN]], LEN(BD[[#This Row],[REGIMEN]]) - FIND(" ", BD[[#This Row],[REGIMEN]])), 1),"")</f>
        <v/>
      </c>
      <c r="H1313">
        <f>IF(MID(BD[[#This Row],[Suc - Tipo - Nro]],8,2)="11",TRIM(RIGHT(SUBSTITUTE(BD[[#This Row],[Glosa / Proveedor]]," ",REPT(" ",LEN(BD[[#This Row],[Glosa / Proveedor]]))),LEN(BD[[#This Row],[Glosa / Proveedor]])*2)),"")</f>
        <v/>
      </c>
      <c r="I1313" s="31" t="inlineStr">
        <is>
          <t>Generacion de Planilla Normal OBRERO ESTABLE</t>
        </is>
      </c>
      <c r="J1313" s="38" t="n">
        <v>90</v>
      </c>
      <c r="K1313" s="22">
        <f>IF('BD6'!J1313=90,"AGUA",IF('BD6'!J1313=91,"ALCANTARILLADO",IF('BD6'!J1313=93,"ALCANTARILLADO",IF('BD6'!J1313=95,"ADMIN",IF('BD6'!J1313=96,"COMERCIAL","G_Finan")))))</f>
        <v/>
      </c>
      <c r="L1313" s="49" t="n">
        <v>27.95</v>
      </c>
      <c r="M1313" s="37" t="n"/>
      <c r="N1313" s="51" t="n"/>
      <c r="O1313" s="51" t="n"/>
    </row>
    <row r="1314">
      <c r="A1314" s="10">
        <f>IFERROR(VLOOKUP(BD[[#This Row],[BK]],DICT[[EEFF]:[Ppto]],2,FALSE),"No Encontrado")</f>
        <v/>
      </c>
      <c r="B1314" s="54">
        <f>MID(BD[[#This Row],[SUC]],2,1)&amp;"-"&amp;BD[[#This Row],[CC]]&amp;"-"&amp;BD[[#This Row],[REGI_RES]]&amp;"-"&amp;MID(BD[[#This Row],[CTA]],1,9)</f>
        <v/>
      </c>
      <c r="C1314" t="inlineStr">
        <is>
          <t>627300000 - SEGURO COMPL. DE TRABAJO DE RIESGO, ACC.DE TR.Y ENF.PROF.</t>
        </is>
      </c>
      <c r="D1314" s="54">
        <f>TRIM(MID('BD6'!E1314,3,2))</f>
        <v/>
      </c>
      <c r="E1314" s="33" t="inlineStr">
        <is>
          <t xml:space="preserve">  01 - 11 - 4</t>
        </is>
      </c>
      <c r="F1314" s="34" t="n">
        <v>45919</v>
      </c>
      <c r="G1314" s="54">
        <f>IF(MID(BD[[#This Row],[Suc - Tipo - Nro]],8,2)="11",LEFT(BD[[#This Row],[REGIMEN]], 1) &amp; LEFT(RIGHT(BD[[#This Row],[REGIMEN]], LEN(BD[[#This Row],[REGIMEN]]) - FIND(" ", BD[[#This Row],[REGIMEN]])), 1),"")</f>
        <v/>
      </c>
      <c r="H1314" s="54">
        <f>IF(MID(BD[[#This Row],[Suc - Tipo - Nro]],8,2)="11",TRIM(RIGHT(SUBSTITUTE(BD[[#This Row],[Glosa / Proveedor]]," ",REPT(" ",LEN(BD[[#This Row],[Glosa / Proveedor]]))),LEN(BD[[#This Row],[Glosa / Proveedor]])*2)),"")</f>
        <v/>
      </c>
      <c r="I1314" s="33" t="inlineStr">
        <is>
          <t>Generacion de Planilla Normal OBRERO ESTABLE</t>
        </is>
      </c>
      <c r="J1314" s="35" t="n">
        <v>90</v>
      </c>
      <c r="K1314" s="36">
        <f>IF('BD6'!J1314=90,"AGUA",IF('BD6'!J1314=91,"ALCANTARILLADO",IF('BD6'!J1314=93,"ALCANTARILLADO",IF('BD6'!J1314=95,"ADMIN",IF('BD6'!J1314=96,"COMERCIAL","G_Finan")))))</f>
        <v/>
      </c>
      <c r="L1314" s="40" t="n">
        <v>63.93</v>
      </c>
      <c r="M1314" s="37" t="n"/>
      <c r="N1314" s="51" t="n"/>
      <c r="O1314" s="51" t="n"/>
    </row>
    <row r="1315">
      <c r="A1315" s="44">
        <f>IFERROR(VLOOKUP(BD[[#This Row],[BK]],DICT[[EEFF]:[Ppto]],2,FALSE),"No Encontrado")</f>
        <v/>
      </c>
      <c r="B1315" s="44">
        <f>MID(BD[[#This Row],[SUC]],2,1)&amp;"-"&amp;BD[[#This Row],[CC]]&amp;"-"&amp;BD[[#This Row],[REGI_RES]]&amp;"-"&amp;MID(BD[[#This Row],[CTA]],1,9)</f>
        <v/>
      </c>
      <c r="C1315" s="45" t="inlineStr">
        <is>
          <t>627300000 - SEGURO COMPL. DE TRABAJO DE RIESGO, ACC.DE TR.Y ENF.PROF.</t>
        </is>
      </c>
      <c r="D1315" s="44">
        <f>TRIM(MID('BD6'!E1315,3,2))</f>
        <v/>
      </c>
      <c r="E1315" s="33" t="inlineStr">
        <is>
          <t xml:space="preserve">  01 - 11 - 4</t>
        </is>
      </c>
      <c r="F1315" s="32" t="n">
        <v>45919</v>
      </c>
      <c r="G1315" s="44">
        <f>IF(MID(BD[[#This Row],[Suc - Tipo - Nro]],8,2)="11",LEFT(BD[[#This Row],[REGIMEN]], 1) &amp; LEFT(RIGHT(BD[[#This Row],[REGIMEN]], LEN(BD[[#This Row],[REGIMEN]]) - FIND(" ", BD[[#This Row],[REGIMEN]])), 1),"")</f>
        <v/>
      </c>
      <c r="H1315" s="44">
        <f>IF(MID(BD[[#This Row],[Suc - Tipo - Nro]],8,2)="11",TRIM(RIGHT(SUBSTITUTE(BD[[#This Row],[Glosa / Proveedor]]," ",REPT(" ",LEN(BD[[#This Row],[Glosa / Proveedor]]))),LEN(BD[[#This Row],[Glosa / Proveedor]])*2)),"")</f>
        <v/>
      </c>
      <c r="I1315" s="31" t="inlineStr">
        <is>
          <t>Generacion de Planilla Normal OBRERO ESTABLE</t>
        </is>
      </c>
      <c r="J1315" s="46" t="n">
        <v>90</v>
      </c>
      <c r="K1315" s="47">
        <f>IF('BD6'!J1315=90,"AGUA",IF('BD6'!J1315=91,"ALCANTARILLADO",IF('BD6'!J1315=93,"ALCANTARILLADO",IF('BD6'!J1315=95,"ADMIN",IF('BD6'!J1315=96,"COMERCIAL","G_Finan")))))</f>
        <v/>
      </c>
      <c r="L1315" s="50" t="n">
        <v>22.98</v>
      </c>
      <c r="M1315" s="48" t="n"/>
      <c r="N1315" s="51" t="n"/>
      <c r="O1315" s="51" t="n"/>
    </row>
    <row r="1316">
      <c r="A1316" s="10">
        <f>IFERROR(VLOOKUP(BD[[#This Row],[BK]],DICT[[EEFF]:[Ppto]],2,FALSE),"No Encontrado")</f>
        <v/>
      </c>
      <c r="B1316" s="54">
        <f>MID(BD[[#This Row],[SUC]],2,1)&amp;"-"&amp;BD[[#This Row],[CC]]&amp;"-"&amp;BD[[#This Row],[REGI_RES]]&amp;"-"&amp;MID(BD[[#This Row],[CTA]],1,9)</f>
        <v/>
      </c>
      <c r="C1316" t="inlineStr">
        <is>
          <t>627300000 - SEGURO COMPL. DE TRABAJO DE RIESGO, ACC.DE TR.Y ENF.PROF.</t>
        </is>
      </c>
      <c r="D1316" s="54">
        <f>TRIM(MID('BD6'!E1316,3,2))</f>
        <v/>
      </c>
      <c r="E1316" s="33" t="inlineStr">
        <is>
          <t xml:space="preserve">  01 - 11 - 4</t>
        </is>
      </c>
      <c r="F1316" s="34" t="n">
        <v>45919</v>
      </c>
      <c r="G1316" s="54">
        <f>IF(MID(BD[[#This Row],[Suc - Tipo - Nro]],8,2)="11",LEFT(BD[[#This Row],[REGIMEN]], 1) &amp; LEFT(RIGHT(BD[[#This Row],[REGIMEN]], LEN(BD[[#This Row],[REGIMEN]]) - FIND(" ", BD[[#This Row],[REGIMEN]])), 1),"")</f>
        <v/>
      </c>
      <c r="H1316" s="54">
        <f>IF(MID(BD[[#This Row],[Suc - Tipo - Nro]],8,2)="11",TRIM(RIGHT(SUBSTITUTE(BD[[#This Row],[Glosa / Proveedor]]," ",REPT(" ",LEN(BD[[#This Row],[Glosa / Proveedor]]))),LEN(BD[[#This Row],[Glosa / Proveedor]])*2)),"")</f>
        <v/>
      </c>
      <c r="I1316" s="33" t="inlineStr">
        <is>
          <t>Generacion de Planilla Normal OBRERO ESTABLE</t>
        </is>
      </c>
      <c r="J1316" s="35" t="n">
        <v>90</v>
      </c>
      <c r="K1316" s="36">
        <f>IF('BD6'!J1316=90,"AGUA",IF('BD6'!J1316=91,"ALCANTARILLADO",IF('BD6'!J1316=93,"ALCANTARILLADO",IF('BD6'!J1316=95,"ADMIN",IF('BD6'!J1316=96,"COMERCIAL","G_Finan")))))</f>
        <v/>
      </c>
      <c r="L1316" s="40" t="n">
        <v>16.46</v>
      </c>
      <c r="M1316" s="37" t="n"/>
      <c r="N1316" s="51" t="n"/>
      <c r="O1316" s="51" t="n"/>
    </row>
    <row r="1317">
      <c r="A1317" s="42">
        <f>IFERROR(VLOOKUP(BD[[#This Row],[BK]],DICT[[EEFF]:[Ppto]],2,FALSE),"No Encontrado")</f>
        <v/>
      </c>
      <c r="B1317">
        <f>MID(BD[[#This Row],[SUC]],2,1)&amp;"-"&amp;BD[[#This Row],[CC]]&amp;"-"&amp;BD[[#This Row],[REGI_RES]]&amp;"-"&amp;MID(BD[[#This Row],[CTA]],1,9)</f>
        <v/>
      </c>
      <c r="C1317" t="inlineStr">
        <is>
          <t>627300000 - SEGURO COMPL. DE TRABAJO DE RIESGO, ACC.DE TR.Y ENF.PROF.</t>
        </is>
      </c>
      <c r="D1317">
        <f>TRIM(MID('BD6'!E1317,3,2))</f>
        <v/>
      </c>
      <c r="E1317" s="33" t="inlineStr">
        <is>
          <t xml:space="preserve">  01 - 11 - 4</t>
        </is>
      </c>
      <c r="F1317" s="32" t="n">
        <v>45919</v>
      </c>
      <c r="G1317">
        <f>IF(MID(BD[[#This Row],[Suc - Tipo - Nro]],8,2)="11",LEFT(BD[[#This Row],[REGIMEN]], 1) &amp; LEFT(RIGHT(BD[[#This Row],[REGIMEN]], LEN(BD[[#This Row],[REGIMEN]]) - FIND(" ", BD[[#This Row],[REGIMEN]])), 1),"")</f>
        <v/>
      </c>
      <c r="H1317">
        <f>IF(MID(BD[[#This Row],[Suc - Tipo - Nro]],8,2)="11",TRIM(RIGHT(SUBSTITUTE(BD[[#This Row],[Glosa / Proveedor]]," ",REPT(" ",LEN(BD[[#This Row],[Glosa / Proveedor]]))),LEN(BD[[#This Row],[Glosa / Proveedor]])*2)),"")</f>
        <v/>
      </c>
      <c r="I1317" s="31" t="inlineStr">
        <is>
          <t>Generacion de Planilla Normal OBRERO ESTABLE</t>
        </is>
      </c>
      <c r="J1317" s="38" t="n">
        <v>90</v>
      </c>
      <c r="K1317" s="22">
        <f>IF('BD6'!J1317=90,"AGUA",IF('BD6'!J1317=91,"ALCANTARILLADO",IF('BD6'!J1317=93,"ALCANTARILLADO",IF('BD6'!J1317=95,"ADMIN",IF('BD6'!J1317=96,"COMERCIAL","G_Finan")))))</f>
        <v/>
      </c>
      <c r="L1317" s="49" t="n">
        <v>54.45</v>
      </c>
      <c r="M1317" s="37" t="n"/>
      <c r="N1317" s="51" t="n"/>
      <c r="O1317" s="51" t="n"/>
    </row>
    <row r="1318">
      <c r="A1318" s="10">
        <f>IFERROR(VLOOKUP(BD[[#This Row],[BK]],DICT[[EEFF]:[Ppto]],2,FALSE),"No Encontrado")</f>
        <v/>
      </c>
      <c r="B1318" s="54">
        <f>MID(BD[[#This Row],[SUC]],2,1)&amp;"-"&amp;BD[[#This Row],[CC]]&amp;"-"&amp;BD[[#This Row],[REGI_RES]]&amp;"-"&amp;MID(BD[[#This Row],[CTA]],1,9)</f>
        <v/>
      </c>
      <c r="C1318" t="inlineStr">
        <is>
          <t>627300000 - SEGURO COMPL. DE TRABAJO DE RIESGO, ACC.DE TR.Y ENF.PROF.</t>
        </is>
      </c>
      <c r="D1318" s="54">
        <f>TRIM(MID('BD6'!E1318,3,2))</f>
        <v/>
      </c>
      <c r="E1318" s="33" t="inlineStr">
        <is>
          <t xml:space="preserve">  01 - 11 - 4</t>
        </is>
      </c>
      <c r="F1318" s="34" t="n">
        <v>45919</v>
      </c>
      <c r="G1318" s="54">
        <f>IF(MID(BD[[#This Row],[Suc - Tipo - Nro]],8,2)="11",LEFT(BD[[#This Row],[REGIMEN]], 1) &amp; LEFT(RIGHT(BD[[#This Row],[REGIMEN]], LEN(BD[[#This Row],[REGIMEN]]) - FIND(" ", BD[[#This Row],[REGIMEN]])), 1),"")</f>
        <v/>
      </c>
      <c r="H1318" s="54">
        <f>IF(MID(BD[[#This Row],[Suc - Tipo - Nro]],8,2)="11",TRIM(RIGHT(SUBSTITUTE(BD[[#This Row],[Glosa / Proveedor]]," ",REPT(" ",LEN(BD[[#This Row],[Glosa / Proveedor]]))),LEN(BD[[#This Row],[Glosa / Proveedor]])*2)),"")</f>
        <v/>
      </c>
      <c r="I1318" s="33" t="inlineStr">
        <is>
          <t>Generacion de Planilla Normal OBRERO ESTABLE</t>
        </is>
      </c>
      <c r="J1318" s="35" t="n">
        <v>90</v>
      </c>
      <c r="K1318" s="36">
        <f>IF('BD6'!J1318=90,"AGUA",IF('BD6'!J1318=91,"ALCANTARILLADO",IF('BD6'!J1318=93,"ALCANTARILLADO",IF('BD6'!J1318=95,"ADMIN",IF('BD6'!J1318=96,"COMERCIAL","G_Finan")))))</f>
        <v/>
      </c>
      <c r="L1318" s="40" t="n">
        <v>17.02</v>
      </c>
      <c r="M1318" s="37" t="n"/>
      <c r="N1318" s="51" t="n"/>
      <c r="O1318" s="51" t="n"/>
    </row>
    <row r="1319">
      <c r="A1319" s="10">
        <f>IFERROR(VLOOKUP(BD[[#This Row],[BK]],DICT[[EEFF]:[Ppto]],2,FALSE),"No Encontrado")</f>
        <v/>
      </c>
      <c r="B1319" s="54">
        <f>MID(BD[[#This Row],[SUC]],2,1)&amp;"-"&amp;BD[[#This Row],[CC]]&amp;"-"&amp;BD[[#This Row],[REGI_RES]]&amp;"-"&amp;MID(BD[[#This Row],[CTA]],1,9)</f>
        <v/>
      </c>
      <c r="C1319" t="inlineStr">
        <is>
          <t>627300000 - SEGURO COMPL. DE TRABAJO DE RIESGO, ACC.DE TR.Y ENF.PROF.</t>
        </is>
      </c>
      <c r="D1319">
        <f>TRIM(MID('BD6'!E1319,3,2))</f>
        <v/>
      </c>
      <c r="E1319" s="33" t="inlineStr">
        <is>
          <t xml:space="preserve">  01 - 11 - 5</t>
        </is>
      </c>
      <c r="F1319" s="34" t="n">
        <v>45919</v>
      </c>
      <c r="G1319" s="54">
        <f>IF(MID(BD[[#This Row],[Suc - Tipo - Nro]],8,2)="11",LEFT(BD[[#This Row],[REGIMEN]], 1) &amp; LEFT(RIGHT(BD[[#This Row],[REGIMEN]], LEN(BD[[#This Row],[REGIMEN]]) - FIND(" ", BD[[#This Row],[REGIMEN]])), 1),"")</f>
        <v/>
      </c>
      <c r="H1319" s="54">
        <f>IF(MID(BD[[#This Row],[Suc - Tipo - Nro]],8,2)="11",TRIM(RIGHT(SUBSTITUTE(BD[[#This Row],[Glosa / Proveedor]]," ",REPT(" ",LEN(BD[[#This Row],[Glosa / Proveedor]]))),LEN(BD[[#This Row],[Glosa / Proveedor]])*2)),"")</f>
        <v/>
      </c>
      <c r="I1319" s="33" t="inlineStr">
        <is>
          <t>Generacion de Planilla Vacaciones EMPLEADO CONTRATADO</t>
        </is>
      </c>
      <c r="J1319" s="35" t="n">
        <v>95</v>
      </c>
      <c r="K1319" s="22">
        <f>IF('BD6'!J1319=90,"AGUA",IF('BD6'!J1319=91,"ALCANTARILLADO",IF('BD6'!J1319=93,"ALCANTARILLADO",IF('BD6'!J1319=95,"ADMIN",IF('BD6'!J1319=96,"COMERCIAL","G_Finan")))))</f>
        <v/>
      </c>
      <c r="L1319" s="52" t="n">
        <v>3.42</v>
      </c>
      <c r="M1319" s="37" t="n"/>
      <c r="N1319" s="51" t="n"/>
      <c r="O1319" s="51" t="n"/>
    </row>
    <row r="1320">
      <c r="A1320" s="10">
        <f>IFERROR(VLOOKUP(BD[[#This Row],[BK]],DICT[[EEFF]:[Ppto]],2,FALSE),"No Encontrado")</f>
        <v/>
      </c>
      <c r="B1320" s="54">
        <f>MID(BD[[#This Row],[SUC]],2,1)&amp;"-"&amp;BD[[#This Row],[CC]]&amp;"-"&amp;BD[[#This Row],[REGI_RES]]&amp;"-"&amp;MID(BD[[#This Row],[CTA]],1,9)</f>
        <v/>
      </c>
      <c r="C1320" t="inlineStr">
        <is>
          <t>627300000 - SEGURO COMPL. DE TRABAJO DE RIESGO, ACC.DE TR.Y ENF.PROF.</t>
        </is>
      </c>
      <c r="D1320">
        <f>TRIM(MID('BD6'!E1320,3,2))</f>
        <v/>
      </c>
      <c r="E1320" s="33" t="inlineStr">
        <is>
          <t xml:space="preserve">  01 - 11 - 5</t>
        </is>
      </c>
      <c r="F1320" s="32" t="n">
        <v>45919</v>
      </c>
      <c r="G1320" s="54">
        <f>IF(MID(BD[[#This Row],[Suc - Tipo - Nro]],8,2)="11",LEFT(BD[[#This Row],[REGIMEN]], 1) &amp; LEFT(RIGHT(BD[[#This Row],[REGIMEN]], LEN(BD[[#This Row],[REGIMEN]]) - FIND(" ", BD[[#This Row],[REGIMEN]])), 1),"")</f>
        <v/>
      </c>
      <c r="H1320" s="54">
        <f>IF(MID(BD[[#This Row],[Suc - Tipo - Nro]],8,2)="11",TRIM(RIGHT(SUBSTITUTE(BD[[#This Row],[Glosa / Proveedor]]," ",REPT(" ",LEN(BD[[#This Row],[Glosa / Proveedor]]))),LEN(BD[[#This Row],[Glosa / Proveedor]])*2)),"")</f>
        <v/>
      </c>
      <c r="I1320" s="31" t="inlineStr">
        <is>
          <t>Generacion de Planilla Vacaciones EMPLEADO CONTRATADO</t>
        </is>
      </c>
      <c r="J1320" s="38" t="n">
        <v>95</v>
      </c>
      <c r="K1320" s="22">
        <f>IF('BD6'!J1320=90,"AGUA",IF('BD6'!J1320=91,"ALCANTARILLADO",IF('BD6'!J1320=93,"ALCANTARILLADO",IF('BD6'!J1320=95,"ADMIN",IF('BD6'!J1320=96,"COMERCIAL","G_Finan")))))</f>
        <v/>
      </c>
      <c r="L1320" s="52" t="n">
        <v>31.66</v>
      </c>
      <c r="M1320" s="37" t="n"/>
      <c r="N1320" s="51" t="n"/>
      <c r="O1320" s="51" t="n"/>
    </row>
    <row r="1321">
      <c r="A1321" s="10">
        <f>IFERROR(VLOOKUP(BD[[#This Row],[BK]],DICT[[EEFF]:[Ppto]],2,FALSE),"No Encontrado")</f>
        <v/>
      </c>
      <c r="B1321" s="54">
        <f>MID(BD[[#This Row],[SUC]],2,1)&amp;"-"&amp;BD[[#This Row],[CC]]&amp;"-"&amp;BD[[#This Row],[REGI_RES]]&amp;"-"&amp;MID(BD[[#This Row],[CTA]],1,9)</f>
        <v/>
      </c>
      <c r="C1321" t="inlineStr">
        <is>
          <t>627300000 - SEGURO COMPL. DE TRABAJO DE RIESGO, ACC.DE TR.Y ENF.PROF.</t>
        </is>
      </c>
      <c r="D1321">
        <f>TRIM(MID('BD6'!E1321,3,2))</f>
        <v/>
      </c>
      <c r="E1321" s="33" t="inlineStr">
        <is>
          <t xml:space="preserve">  01 - 11 - 5</t>
        </is>
      </c>
      <c r="F1321" s="32" t="n">
        <v>45919</v>
      </c>
      <c r="G1321" s="54">
        <f>IF(MID(BD[[#This Row],[Suc - Tipo - Nro]],8,2)="11",LEFT(BD[[#This Row],[REGIMEN]], 1) &amp; LEFT(RIGHT(BD[[#This Row],[REGIMEN]], LEN(BD[[#This Row],[REGIMEN]]) - FIND(" ", BD[[#This Row],[REGIMEN]])), 1),"")</f>
        <v/>
      </c>
      <c r="H1321" s="54">
        <f>IF(MID(BD[[#This Row],[Suc - Tipo - Nro]],8,2)="11",TRIM(RIGHT(SUBSTITUTE(BD[[#This Row],[Glosa / Proveedor]]," ",REPT(" ",LEN(BD[[#This Row],[Glosa / Proveedor]]))),LEN(BD[[#This Row],[Glosa / Proveedor]])*2)),"")</f>
        <v/>
      </c>
      <c r="I1321" s="31" t="inlineStr">
        <is>
          <t>Generacion de Planilla Vacaciones EMPLEADO CONTRATADO</t>
        </is>
      </c>
      <c r="J1321" s="38" t="n">
        <v>95</v>
      </c>
      <c r="K1321" s="22">
        <f>IF('BD6'!J1321=90,"AGUA",IF('BD6'!J1321=91,"ALCANTARILLADO",IF('BD6'!J1321=93,"ALCANTARILLADO",IF('BD6'!J1321=95,"ADMIN",IF('BD6'!J1321=96,"COMERCIAL","G_Finan")))))</f>
        <v/>
      </c>
      <c r="L1321" s="52" t="n">
        <v>5.43</v>
      </c>
      <c r="M1321" s="37" t="n"/>
      <c r="N1321" s="51" t="n"/>
      <c r="O1321" s="51" t="n"/>
    </row>
    <row r="1322">
      <c r="A1322" s="39">
        <f>IFERROR(VLOOKUP(BD[[#This Row],[BK]],DICT[[EEFF]:[Ppto]],2,FALSE),"No Encontrado")</f>
        <v/>
      </c>
      <c r="B1322">
        <f>MID(BD[[#This Row],[SUC]],2,1)&amp;"-"&amp;BD[[#This Row],[CC]]&amp;"-"&amp;BD[[#This Row],[REGI_RES]]&amp;"-"&amp;MID(BD[[#This Row],[CTA]],1,9)</f>
        <v/>
      </c>
      <c r="C1322" t="inlineStr">
        <is>
          <t>627300000 - SEGURO COMPL. DE TRABAJO DE RIESGO, ACC.DE TR.Y ENF.PROF.</t>
        </is>
      </c>
      <c r="D1322">
        <f>TRIM(MID('BD6'!E1322,3,2))</f>
        <v/>
      </c>
      <c r="E1322" s="33" t="inlineStr">
        <is>
          <t xml:space="preserve">  01 - 11 - 5</t>
        </is>
      </c>
      <c r="F1322" s="34" t="n">
        <v>45919</v>
      </c>
      <c r="G1322">
        <f>IF(MID(BD[[#This Row],[Suc - Tipo - Nro]],8,2)="11",LEFT(BD[[#This Row],[REGIMEN]], 1) &amp; LEFT(RIGHT(BD[[#This Row],[REGIMEN]], LEN(BD[[#This Row],[REGIMEN]]) - FIND(" ", BD[[#This Row],[REGIMEN]])), 1),"")</f>
        <v/>
      </c>
      <c r="H1322">
        <f>IF(MID(BD[[#This Row],[Suc - Tipo - Nro]],8,2)="11",TRIM(RIGHT(SUBSTITUTE(BD[[#This Row],[Glosa / Proveedor]]," ",REPT(" ",LEN(BD[[#This Row],[Glosa / Proveedor]]))),LEN(BD[[#This Row],[Glosa / Proveedor]])*2)),"")</f>
        <v/>
      </c>
      <c r="I1322" s="33" t="inlineStr">
        <is>
          <t>Generacion de Planilla Vacaciones EMPLEADO CONTRATADO</t>
        </is>
      </c>
      <c r="J1322" s="35" t="n">
        <v>95</v>
      </c>
      <c r="K1322" s="22">
        <f>IF('BD6'!J1322=90,"AGUA",IF('BD6'!J1322=91,"ALCANTARILLADO",IF('BD6'!J1322=93,"ALCANTARILLADO",IF('BD6'!J1322=95,"ADMIN",IF('BD6'!J1322=96,"COMERCIAL","G_Finan")))))</f>
        <v/>
      </c>
      <c r="L1322" s="49" t="n">
        <v>19.93</v>
      </c>
      <c r="M1322" s="37" t="n"/>
      <c r="N1322" s="51" t="n"/>
      <c r="O1322" s="51" t="n"/>
    </row>
    <row r="1323">
      <c r="A1323" s="39">
        <f>IFERROR(VLOOKUP(BD[[#This Row],[BK]],DICT[[EEFF]:[Ppto]],2,FALSE),"No Encontrado")</f>
        <v/>
      </c>
      <c r="B1323">
        <f>MID(BD[[#This Row],[SUC]],2,1)&amp;"-"&amp;BD[[#This Row],[CC]]&amp;"-"&amp;BD[[#This Row],[REGI_RES]]&amp;"-"&amp;MID(BD[[#This Row],[CTA]],1,9)</f>
        <v/>
      </c>
      <c r="C1323" t="inlineStr">
        <is>
          <t>627300000 - SEGURO COMPL. DE TRABAJO DE RIESGO, ACC.DE TR.Y ENF.PROF.</t>
        </is>
      </c>
      <c r="D1323">
        <f>TRIM(MID('BD6'!E1323,3,2))</f>
        <v/>
      </c>
      <c r="E1323" s="33" t="inlineStr">
        <is>
          <t xml:space="preserve">  01 - 11 - 5</t>
        </is>
      </c>
      <c r="F1323" s="34" t="n">
        <v>45919</v>
      </c>
      <c r="G1323">
        <f>IF(MID(BD[[#This Row],[Suc - Tipo - Nro]],8,2)="11",LEFT(BD[[#This Row],[REGIMEN]], 1) &amp; LEFT(RIGHT(BD[[#This Row],[REGIMEN]], LEN(BD[[#This Row],[REGIMEN]]) - FIND(" ", BD[[#This Row],[REGIMEN]])), 1),"")</f>
        <v/>
      </c>
      <c r="H1323">
        <f>IF(MID(BD[[#This Row],[Suc - Tipo - Nro]],8,2)="11",TRIM(RIGHT(SUBSTITUTE(BD[[#This Row],[Glosa / Proveedor]]," ",REPT(" ",LEN(BD[[#This Row],[Glosa / Proveedor]]))),LEN(BD[[#This Row],[Glosa / Proveedor]])*2)),"")</f>
        <v/>
      </c>
      <c r="I1323" s="33" t="inlineStr">
        <is>
          <t>Generacion de Planilla Vacaciones EMPLEADO CONTRATADO</t>
        </is>
      </c>
      <c r="J1323" s="35" t="n">
        <v>96</v>
      </c>
      <c r="K1323" s="22">
        <f>IF('BD6'!J1323=90,"AGUA",IF('BD6'!J1323=91,"ALCANTARILLADO",IF('BD6'!J1323=93,"ALCANTARILLADO",IF('BD6'!J1323=95,"ADMIN",IF('BD6'!J1323=96,"COMERCIAL","G_Finan")))))</f>
        <v/>
      </c>
      <c r="L1323" s="49" t="n">
        <v>1.82</v>
      </c>
      <c r="M1323" s="37" t="n"/>
      <c r="N1323" s="51" t="n"/>
      <c r="O1323" s="51" t="n"/>
    </row>
    <row r="1324">
      <c r="A1324" s="10">
        <f>IFERROR(VLOOKUP(BD[[#This Row],[BK]],DICT[[EEFF]:[Ppto]],2,FALSE),"No Encontrado")</f>
        <v/>
      </c>
      <c r="B1324" s="54">
        <f>MID(BD[[#This Row],[SUC]],2,1)&amp;"-"&amp;BD[[#This Row],[CC]]&amp;"-"&amp;BD[[#This Row],[REGI_RES]]&amp;"-"&amp;MID(BD[[#This Row],[CTA]],1,9)</f>
        <v/>
      </c>
      <c r="C1324" t="inlineStr">
        <is>
          <t>627300000 - SEGURO COMPL. DE TRABAJO DE RIESGO, ACC.DE TR.Y ENF.PROF.</t>
        </is>
      </c>
      <c r="D1324" s="54">
        <f>TRIM(MID('BD6'!E1324,3,2))</f>
        <v/>
      </c>
      <c r="E1324" s="33" t="inlineStr">
        <is>
          <t xml:space="preserve">  01 - 11 - 5</t>
        </is>
      </c>
      <c r="F1324" s="34" t="n">
        <v>45919</v>
      </c>
      <c r="G1324" s="54">
        <f>IF(MID(BD[[#This Row],[Suc - Tipo - Nro]],8,2)="11",LEFT(BD[[#This Row],[REGIMEN]], 1) &amp; LEFT(RIGHT(BD[[#This Row],[REGIMEN]], LEN(BD[[#This Row],[REGIMEN]]) - FIND(" ", BD[[#This Row],[REGIMEN]])), 1),"")</f>
        <v/>
      </c>
      <c r="H1324" s="54">
        <f>IF(MID(BD[[#This Row],[Suc - Tipo - Nro]],8,2)="11",TRIM(RIGHT(SUBSTITUTE(BD[[#This Row],[Glosa / Proveedor]]," ",REPT(" ",LEN(BD[[#This Row],[Glosa / Proveedor]]))),LEN(BD[[#This Row],[Glosa / Proveedor]])*2)),"")</f>
        <v/>
      </c>
      <c r="I1324" s="33" t="inlineStr">
        <is>
          <t>Generacion de Planilla Vacaciones EMPLEADO CONTRATADO</t>
        </is>
      </c>
      <c r="J1324" s="35" t="n">
        <v>96</v>
      </c>
      <c r="K1324" s="36">
        <f>IF('BD6'!J1324=90,"AGUA",IF('BD6'!J1324=91,"ALCANTARILLADO",IF('BD6'!J1324=93,"ALCANTARILLADO",IF('BD6'!J1324=95,"ADMIN",IF('BD6'!J1324=96,"COMERCIAL","G_Finan")))))</f>
        <v/>
      </c>
      <c r="L1324" s="40" t="n">
        <v>10.62</v>
      </c>
      <c r="M1324" s="37" t="n"/>
      <c r="N1324" s="51" t="n"/>
      <c r="O1324" s="51" t="n"/>
    </row>
    <row r="1325">
      <c r="A1325" s="10">
        <f>IFERROR(VLOOKUP(BD[[#This Row],[BK]],DICT[[EEFF]:[Ppto]],2,FALSE),"No Encontrado")</f>
        <v/>
      </c>
      <c r="B1325" s="54">
        <f>MID(BD[[#This Row],[SUC]],2,1)&amp;"-"&amp;BD[[#This Row],[CC]]&amp;"-"&amp;BD[[#This Row],[REGI_RES]]&amp;"-"&amp;MID(BD[[#This Row],[CTA]],1,9)</f>
        <v/>
      </c>
      <c r="C1325" t="inlineStr">
        <is>
          <t>627300000 - SEGURO COMPL. DE TRABAJO DE RIESGO, ACC.DE TR.Y ENF.PROF.</t>
        </is>
      </c>
      <c r="D1325" s="54">
        <f>TRIM(MID('BD6'!E1325,3,2))</f>
        <v/>
      </c>
      <c r="E1325" s="33" t="inlineStr">
        <is>
          <t xml:space="preserve">  01 - 11 - 6</t>
        </is>
      </c>
      <c r="F1325" s="34" t="n">
        <v>45919</v>
      </c>
      <c r="G1325" s="54">
        <f>IF(MID(BD[[#This Row],[Suc - Tipo - Nro]],8,2)="11",LEFT(BD[[#This Row],[REGIMEN]], 1) &amp; LEFT(RIGHT(BD[[#This Row],[REGIMEN]], LEN(BD[[#This Row],[REGIMEN]]) - FIND(" ", BD[[#This Row],[REGIMEN]])), 1),"")</f>
        <v/>
      </c>
      <c r="H1325" s="54">
        <f>IF(MID(BD[[#This Row],[Suc - Tipo - Nro]],8,2)="11",TRIM(RIGHT(SUBSTITUTE(BD[[#This Row],[Glosa / Proveedor]]," ",REPT(" ",LEN(BD[[#This Row],[Glosa / Proveedor]]))),LEN(BD[[#This Row],[Glosa / Proveedor]])*2)),"")</f>
        <v/>
      </c>
      <c r="I1325" s="33" t="inlineStr">
        <is>
          <t>Generacion de Planilla Vacaciones EMPLEADO ESTABLE</t>
        </is>
      </c>
      <c r="J1325" s="35" t="n">
        <v>95</v>
      </c>
      <c r="K1325" s="36">
        <f>IF('BD6'!J1325=90,"AGUA",IF('BD6'!J1325=91,"ALCANTARILLADO",IF('BD6'!J1325=93,"ALCANTARILLADO",IF('BD6'!J1325=95,"ADMIN",IF('BD6'!J1325=96,"COMERCIAL","G_Finan")))))</f>
        <v/>
      </c>
      <c r="L1325" s="40" t="n">
        <v>25.24</v>
      </c>
      <c r="M1325" s="37" t="n"/>
      <c r="N1325" s="51" t="n"/>
      <c r="O1325" s="51" t="n"/>
    </row>
    <row r="1326">
      <c r="A1326" s="10">
        <f>IFERROR(VLOOKUP(BD[[#This Row],[BK]],DICT[[EEFF]:[Ppto]],2,FALSE),"No Encontrado")</f>
        <v/>
      </c>
      <c r="B1326" s="54">
        <f>MID(BD[[#This Row],[SUC]],2,1)&amp;"-"&amp;BD[[#This Row],[CC]]&amp;"-"&amp;BD[[#This Row],[REGI_RES]]&amp;"-"&amp;MID(BD[[#This Row],[CTA]],1,9)</f>
        <v/>
      </c>
      <c r="C1326" t="inlineStr">
        <is>
          <t>627300000 - SEGURO COMPL. DE TRABAJO DE RIESGO, ACC.DE TR.Y ENF.PROF.</t>
        </is>
      </c>
      <c r="D1326" s="54">
        <f>TRIM(MID('BD6'!E1326,3,2))</f>
        <v/>
      </c>
      <c r="E1326" s="33" t="inlineStr">
        <is>
          <t xml:space="preserve">  01 - 11 - 6</t>
        </is>
      </c>
      <c r="F1326" s="34" t="n">
        <v>45919</v>
      </c>
      <c r="G1326" s="54">
        <f>IF(MID(BD[[#This Row],[Suc - Tipo - Nro]],8,2)="11",LEFT(BD[[#This Row],[REGIMEN]], 1) &amp; LEFT(RIGHT(BD[[#This Row],[REGIMEN]], LEN(BD[[#This Row],[REGIMEN]]) - FIND(" ", BD[[#This Row],[REGIMEN]])), 1),"")</f>
        <v/>
      </c>
      <c r="H1326" s="54">
        <f>IF(MID(BD[[#This Row],[Suc - Tipo - Nro]],8,2)="11",TRIM(RIGHT(SUBSTITUTE(BD[[#This Row],[Glosa / Proveedor]]," ",REPT(" ",LEN(BD[[#This Row],[Glosa / Proveedor]]))),LEN(BD[[#This Row],[Glosa / Proveedor]])*2)),"")</f>
        <v/>
      </c>
      <c r="I1326" s="33" t="inlineStr">
        <is>
          <t>Generacion de Planilla Vacaciones EMPLEADO ESTABLE</t>
        </is>
      </c>
      <c r="J1326" s="35" t="n">
        <v>95</v>
      </c>
      <c r="K1326" s="36">
        <f>IF('BD6'!J1326=90,"AGUA",IF('BD6'!J1326=91,"ALCANTARILLADO",IF('BD6'!J1326=93,"ALCANTARILLADO",IF('BD6'!J1326=95,"ADMIN",IF('BD6'!J1326=96,"COMERCIAL","G_Finan")))))</f>
        <v/>
      </c>
      <c r="L1326" s="40" t="n">
        <v>4.33</v>
      </c>
      <c r="M1326" s="37" t="n"/>
      <c r="N1326" s="51" t="n"/>
      <c r="O1326" s="51" t="n"/>
    </row>
    <row r="1327">
      <c r="A1327" s="39">
        <f>IFERROR(VLOOKUP(BD[[#This Row],[BK]],DICT[[EEFF]:[Ppto]],2,FALSE),"No Encontrado")</f>
        <v/>
      </c>
      <c r="B1327">
        <f>MID(BD[[#This Row],[SUC]],2,1)&amp;"-"&amp;BD[[#This Row],[CC]]&amp;"-"&amp;BD[[#This Row],[REGI_RES]]&amp;"-"&amp;MID(BD[[#This Row],[CTA]],1,9)</f>
        <v/>
      </c>
      <c r="C1327" t="inlineStr">
        <is>
          <t>627300000 - SEGURO COMPL. DE TRABAJO DE RIESGO, ACC.DE TR.Y ENF.PROF.</t>
        </is>
      </c>
      <c r="D1327">
        <f>TRIM(MID('BD6'!E1327,3,2))</f>
        <v/>
      </c>
      <c r="E1327" s="33" t="inlineStr">
        <is>
          <t xml:space="preserve">  01 - 11 - 7</t>
        </is>
      </c>
      <c r="F1327" s="34" t="n">
        <v>45919</v>
      </c>
      <c r="G1327">
        <f>IF(MID(BD[[#This Row],[Suc - Tipo - Nro]],8,2)="11",LEFT(BD[[#This Row],[REGIMEN]], 1) &amp; LEFT(RIGHT(BD[[#This Row],[REGIMEN]], LEN(BD[[#This Row],[REGIMEN]]) - FIND(" ", BD[[#This Row],[REGIMEN]])), 1),"")</f>
        <v/>
      </c>
      <c r="H1327">
        <f>IF(MID(BD[[#This Row],[Suc - Tipo - Nro]],8,2)="11",TRIM(RIGHT(SUBSTITUTE(BD[[#This Row],[Glosa / Proveedor]]," ",REPT(" ",LEN(BD[[#This Row],[Glosa / Proveedor]]))),LEN(BD[[#This Row],[Glosa / Proveedor]])*2)),"")</f>
        <v/>
      </c>
      <c r="I1327" s="33" t="inlineStr">
        <is>
          <t>Generacion de Planilla Vacaciones OBRERO CONTRATADO</t>
        </is>
      </c>
      <c r="J1327" s="35" t="n">
        <v>90</v>
      </c>
      <c r="K1327" s="22">
        <f>IF('BD6'!J1327=90,"AGUA",IF('BD6'!J1327=91,"ALCANTARILLADO",IF('BD6'!J1327=93,"ALCANTARILLADO",IF('BD6'!J1327=95,"ADMIN",IF('BD6'!J1327=96,"COMERCIAL","G_Finan")))))</f>
        <v/>
      </c>
      <c r="L1327" s="49" t="n">
        <v>2.76</v>
      </c>
      <c r="M1327" s="37" t="n"/>
      <c r="N1327" s="51" t="n"/>
      <c r="O1327" s="51" t="n"/>
    </row>
    <row r="1328">
      <c r="A1328" s="39">
        <f>IFERROR(VLOOKUP(BD[[#This Row],[BK]],DICT[[EEFF]:[Ppto]],2,FALSE),"No Encontrado")</f>
        <v/>
      </c>
      <c r="B1328">
        <f>MID(BD[[#This Row],[SUC]],2,1)&amp;"-"&amp;BD[[#This Row],[CC]]&amp;"-"&amp;BD[[#This Row],[REGI_RES]]&amp;"-"&amp;MID(BD[[#This Row],[CTA]],1,9)</f>
        <v/>
      </c>
      <c r="C1328" t="inlineStr">
        <is>
          <t>627300000 - SEGURO COMPL. DE TRABAJO DE RIESGO, ACC.DE TR.Y ENF.PROF.</t>
        </is>
      </c>
      <c r="D1328">
        <f>TRIM(MID('BD6'!E1328,3,2))</f>
        <v/>
      </c>
      <c r="E1328" s="33" t="inlineStr">
        <is>
          <t xml:space="preserve">  01 - 11 - 7</t>
        </is>
      </c>
      <c r="F1328" s="34" t="n">
        <v>45919</v>
      </c>
      <c r="G1328">
        <f>IF(MID(BD[[#This Row],[Suc - Tipo - Nro]],8,2)="11",LEFT(BD[[#This Row],[REGIMEN]], 1) &amp; LEFT(RIGHT(BD[[#This Row],[REGIMEN]], LEN(BD[[#This Row],[REGIMEN]]) - FIND(" ", BD[[#This Row],[REGIMEN]])), 1),"")</f>
        <v/>
      </c>
      <c r="H1328">
        <f>IF(MID(BD[[#This Row],[Suc - Tipo - Nro]],8,2)="11",TRIM(RIGHT(SUBSTITUTE(BD[[#This Row],[Glosa / Proveedor]]," ",REPT(" ",LEN(BD[[#This Row],[Glosa / Proveedor]]))),LEN(BD[[#This Row],[Glosa / Proveedor]])*2)),"")</f>
        <v/>
      </c>
      <c r="I1328" s="33" t="inlineStr">
        <is>
          <t>Generacion de Planilla Vacaciones OBRERO CONTRATADO</t>
        </is>
      </c>
      <c r="J1328" s="35" t="n">
        <v>90</v>
      </c>
      <c r="K1328" s="22">
        <f>IF('BD6'!J1328=90,"AGUA",IF('BD6'!J1328=91,"ALCANTARILLADO",IF('BD6'!J1328=93,"ALCANTARILLADO",IF('BD6'!J1328=95,"ADMIN",IF('BD6'!J1328=96,"COMERCIAL","G_Finan")))))</f>
        <v/>
      </c>
      <c r="L1328" s="49" t="n">
        <v>16.08</v>
      </c>
      <c r="M1328" s="37" t="n"/>
      <c r="N1328" s="51" t="n"/>
      <c r="O1328" s="51" t="n"/>
    </row>
    <row r="1329">
      <c r="A1329" s="10">
        <f>IFERROR(VLOOKUP(BD[[#This Row],[BK]],DICT[[EEFF]:[Ppto]],2,FALSE),"No Encontrado")</f>
        <v/>
      </c>
      <c r="B1329" s="54">
        <f>MID(BD[[#This Row],[SUC]],2,1)&amp;"-"&amp;BD[[#This Row],[CC]]&amp;"-"&amp;BD[[#This Row],[REGI_RES]]&amp;"-"&amp;MID(BD[[#This Row],[CTA]],1,9)</f>
        <v/>
      </c>
      <c r="C1329" t="inlineStr">
        <is>
          <t>627300000 - SEGURO COMPL. DE TRABAJO DE RIESGO, ACC.DE TR.Y ENF.PROF.</t>
        </is>
      </c>
      <c r="D1329" s="54">
        <f>TRIM(MID('BD6'!E1329,3,2))</f>
        <v/>
      </c>
      <c r="E1329" s="33" t="inlineStr">
        <is>
          <t xml:space="preserve">  01 - 11 - 7</t>
        </is>
      </c>
      <c r="F1329" s="34" t="n">
        <v>45919</v>
      </c>
      <c r="G1329" s="54">
        <f>IF(MID(BD[[#This Row],[Suc - Tipo - Nro]],8,2)="11",LEFT(BD[[#This Row],[REGIMEN]], 1) &amp; LEFT(RIGHT(BD[[#This Row],[REGIMEN]], LEN(BD[[#This Row],[REGIMEN]]) - FIND(" ", BD[[#This Row],[REGIMEN]])), 1),"")</f>
        <v/>
      </c>
      <c r="H1329" s="54">
        <f>IF(MID(BD[[#This Row],[Suc - Tipo - Nro]],8,2)="11",TRIM(RIGHT(SUBSTITUTE(BD[[#This Row],[Glosa / Proveedor]]," ",REPT(" ",LEN(BD[[#This Row],[Glosa / Proveedor]]))),LEN(BD[[#This Row],[Glosa / Proveedor]])*2)),"")</f>
        <v/>
      </c>
      <c r="I1329" s="33" t="inlineStr">
        <is>
          <t>Generacion de Planilla Vacaciones OBRERO CONTRATADO</t>
        </is>
      </c>
      <c r="J1329" s="35" t="n">
        <v>90</v>
      </c>
      <c r="K1329" s="36">
        <f>IF('BD6'!J1329=90,"AGUA",IF('BD6'!J1329=91,"ALCANTARILLADO",IF('BD6'!J1329=93,"ALCANTARILLADO",IF('BD6'!J1329=95,"ADMIN",IF('BD6'!J1329=96,"COMERCIAL","G_Finan")))))</f>
        <v/>
      </c>
      <c r="L1329" s="40" t="n">
        <v>9.77</v>
      </c>
      <c r="M1329" s="37" t="n"/>
      <c r="N1329" s="51" t="n"/>
      <c r="O1329" s="51" t="n"/>
    </row>
    <row r="1330">
      <c r="A1330" s="10">
        <f>IFERROR(VLOOKUP(BD[[#This Row],[BK]],DICT[[EEFF]:[Ppto]],2,FALSE),"No Encontrado")</f>
        <v/>
      </c>
      <c r="B1330" s="54">
        <f>MID(BD[[#This Row],[SUC]],2,1)&amp;"-"&amp;BD[[#This Row],[CC]]&amp;"-"&amp;BD[[#This Row],[REGI_RES]]&amp;"-"&amp;MID(BD[[#This Row],[CTA]],1,9)</f>
        <v/>
      </c>
      <c r="C1330" t="inlineStr">
        <is>
          <t>627300000 - SEGURO COMPL. DE TRABAJO DE RIESGO, ACC.DE TR.Y ENF.PROF.</t>
        </is>
      </c>
      <c r="D1330" s="54">
        <f>TRIM(MID('BD6'!E1330,3,2))</f>
        <v/>
      </c>
      <c r="E1330" s="33" t="inlineStr">
        <is>
          <t xml:space="preserve">  01 - 11 - 7</t>
        </is>
      </c>
      <c r="F1330" s="34" t="n">
        <v>45919</v>
      </c>
      <c r="G1330" s="54">
        <f>IF(MID(BD[[#This Row],[Suc - Tipo - Nro]],8,2)="11",LEFT(BD[[#This Row],[REGIMEN]], 1) &amp; LEFT(RIGHT(BD[[#This Row],[REGIMEN]], LEN(BD[[#This Row],[REGIMEN]]) - FIND(" ", BD[[#This Row],[REGIMEN]])), 1),"")</f>
        <v/>
      </c>
      <c r="H1330" s="54">
        <f>IF(MID(BD[[#This Row],[Suc - Tipo - Nro]],8,2)="11",TRIM(RIGHT(SUBSTITUTE(BD[[#This Row],[Glosa / Proveedor]]," ",REPT(" ",LEN(BD[[#This Row],[Glosa / Proveedor]]))),LEN(BD[[#This Row],[Glosa / Proveedor]])*2)),"")</f>
        <v/>
      </c>
      <c r="I1330" s="33" t="inlineStr">
        <is>
          <t>Generacion de Planilla Vacaciones OBRERO CONTRATADO</t>
        </is>
      </c>
      <c r="J1330" s="35" t="n">
        <v>90</v>
      </c>
      <c r="K1330" s="36">
        <f>IF('BD6'!J1330=90,"AGUA",IF('BD6'!J1330=91,"ALCANTARILLADO",IF('BD6'!J1330=93,"ALCANTARILLADO",IF('BD6'!J1330=95,"ADMIN",IF('BD6'!J1330=96,"COMERCIAL","G_Finan")))))</f>
        <v/>
      </c>
      <c r="L1330" s="40" t="n">
        <v>1.67</v>
      </c>
      <c r="M1330" s="37" t="n"/>
      <c r="N1330" s="51" t="n"/>
      <c r="O1330" s="51" t="n"/>
    </row>
    <row r="1331">
      <c r="A1331" s="10">
        <f>IFERROR(VLOOKUP(BD[[#This Row],[BK]],DICT[[EEFF]:[Ppto]],2,FALSE),"No Encontrado")</f>
        <v/>
      </c>
      <c r="B1331" s="54">
        <f>MID(BD[[#This Row],[SUC]],2,1)&amp;"-"&amp;BD[[#This Row],[CC]]&amp;"-"&amp;BD[[#This Row],[REGI_RES]]&amp;"-"&amp;MID(BD[[#This Row],[CTA]],1,9)</f>
        <v/>
      </c>
      <c r="C1331" t="inlineStr">
        <is>
          <t>627300000 - SEGURO COMPL. DE TRABAJO DE RIESGO, ACC.DE TR.Y ENF.PROF.</t>
        </is>
      </c>
      <c r="D1331" s="54">
        <f>TRIM(MID('BD6'!E1331,3,2))</f>
        <v/>
      </c>
      <c r="E1331" s="33" t="inlineStr">
        <is>
          <t xml:space="preserve">  01 - 11 - 8</t>
        </is>
      </c>
      <c r="F1331" s="34" t="n">
        <v>45919</v>
      </c>
      <c r="G1331" s="54">
        <f>IF(MID(BD[[#This Row],[Suc - Tipo - Nro]],8,2)="11",LEFT(BD[[#This Row],[REGIMEN]], 1) &amp; LEFT(RIGHT(BD[[#This Row],[REGIMEN]], LEN(BD[[#This Row],[REGIMEN]]) - FIND(" ", BD[[#This Row],[REGIMEN]])), 1),"")</f>
        <v/>
      </c>
      <c r="H1331" s="54">
        <f>IF(MID(BD[[#This Row],[Suc - Tipo - Nro]],8,2)="11",TRIM(RIGHT(SUBSTITUTE(BD[[#This Row],[Glosa / Proveedor]]," ",REPT(" ",LEN(BD[[#This Row],[Glosa / Proveedor]]))),LEN(BD[[#This Row],[Glosa / Proveedor]])*2)),"")</f>
        <v/>
      </c>
      <c r="I1331" s="33" t="inlineStr">
        <is>
          <t>Generacion de Planilla Vacaciones OBRERO ESTABLE</t>
        </is>
      </c>
      <c r="J1331" s="35" t="n">
        <v>90</v>
      </c>
      <c r="K1331" s="36">
        <f>IF('BD6'!J1331=90,"AGUA",IF('BD6'!J1331=91,"ALCANTARILLADO",IF('BD6'!J1331=93,"ALCANTARILLADO",IF('BD6'!J1331=95,"ADMIN",IF('BD6'!J1331=96,"COMERCIAL","G_Finan")))))</f>
        <v/>
      </c>
      <c r="L1331" s="40" t="n">
        <v>4.74</v>
      </c>
      <c r="M1331" s="37" t="n"/>
      <c r="N1331" s="51" t="n"/>
      <c r="O1331" s="51" t="n"/>
    </row>
    <row r="1332">
      <c r="A1332">
        <f>IFERROR(VLOOKUP(BD[[#This Row],[BK]],DICT[[EEFF]:[Ppto]],2,FALSE),"No Encontrado")</f>
        <v/>
      </c>
      <c r="B1332">
        <f>MID(BD[[#This Row],[SUC]],2,1)&amp;"-"&amp;BD[[#This Row],[CC]]&amp;"-"&amp;BD[[#This Row],[REGI_RES]]&amp;"-"&amp;MID(BD[[#This Row],[CTA]],1,9)</f>
        <v/>
      </c>
      <c r="C1332" t="inlineStr">
        <is>
          <t>627300000 - SEGURO COMPL. DE TRABAJO DE RIESGO, ACC.DE TR.Y ENF.PROF.</t>
        </is>
      </c>
      <c r="D1332">
        <f>TRIM(MID('BD6'!E1332,3,2))</f>
        <v/>
      </c>
      <c r="E1332" s="33" t="inlineStr">
        <is>
          <t xml:space="preserve">  01 - 11 - 8</t>
        </is>
      </c>
      <c r="F1332" s="32" t="n">
        <v>45919</v>
      </c>
      <c r="G1332">
        <f>IF(MID(BD[[#This Row],[Suc - Tipo - Nro]],8,2)="11",LEFT(BD[[#This Row],[REGIMEN]], 1) &amp; LEFT(RIGHT(BD[[#This Row],[REGIMEN]], LEN(BD[[#This Row],[REGIMEN]]) - FIND(" ", BD[[#This Row],[REGIMEN]])), 1),"")</f>
        <v/>
      </c>
      <c r="H1332">
        <f>IF(MID(BD[[#This Row],[Suc - Tipo - Nro]],8,2)="11",TRIM(RIGHT(SUBSTITUTE(BD[[#This Row],[Glosa / Proveedor]]," ",REPT(" ",LEN(BD[[#This Row],[Glosa / Proveedor]]))),LEN(BD[[#This Row],[Glosa / Proveedor]])*2)),"")</f>
        <v/>
      </c>
      <c r="I1332" s="31" t="inlineStr">
        <is>
          <t>Generacion de Planilla Vacaciones OBRERO ESTABLE</t>
        </is>
      </c>
      <c r="J1332" s="38" t="n">
        <v>90</v>
      </c>
      <c r="K1332" s="22">
        <f>IF('BD6'!J1332=90,"AGUA",IF('BD6'!J1332=91,"ALCANTARILLADO",IF('BD6'!J1332=93,"ALCANTARILLADO",IF('BD6'!J1332=95,"ADMIN",IF('BD6'!J1332=96,"COMERCIAL","G_Finan")))))</f>
        <v/>
      </c>
      <c r="L1332" s="49" t="n">
        <v>3.61</v>
      </c>
      <c r="M1332" s="37" t="n"/>
      <c r="N1332" s="51" t="n"/>
      <c r="O1332" s="51" t="n"/>
    </row>
    <row r="1333">
      <c r="A1333" s="10">
        <f>IFERROR(VLOOKUP(BD[[#This Row],[BK]],DICT[[EEFF]:[Ppto]],2,FALSE),"No Encontrado")</f>
        <v/>
      </c>
      <c r="B1333" s="54">
        <f>MID(BD[[#This Row],[SUC]],2,1)&amp;"-"&amp;BD[[#This Row],[CC]]&amp;"-"&amp;BD[[#This Row],[REGI_RES]]&amp;"-"&amp;MID(BD[[#This Row],[CTA]],1,9)</f>
        <v/>
      </c>
      <c r="C1333" t="inlineStr">
        <is>
          <t>627300000 - SEGURO COMPL. DE TRABAJO DE RIESGO, ACC.DE TR.Y ENF.PROF.</t>
        </is>
      </c>
      <c r="D1333" s="54">
        <f>TRIM(MID('BD6'!E1333,3,2))</f>
        <v/>
      </c>
      <c r="E1333" s="33" t="inlineStr">
        <is>
          <t xml:space="preserve">  01 - 11 - 8</t>
        </is>
      </c>
      <c r="F1333" s="34" t="n">
        <v>45919</v>
      </c>
      <c r="G1333" s="54">
        <f>IF(MID(BD[[#This Row],[Suc - Tipo - Nro]],8,2)="11",LEFT(BD[[#This Row],[REGIMEN]], 1) &amp; LEFT(RIGHT(BD[[#This Row],[REGIMEN]], LEN(BD[[#This Row],[REGIMEN]]) - FIND(" ", BD[[#This Row],[REGIMEN]])), 1),"")</f>
        <v/>
      </c>
      <c r="H1333" s="54">
        <f>IF(MID(BD[[#This Row],[Suc - Tipo - Nro]],8,2)="11",TRIM(RIGHT(SUBSTITUTE(BD[[#This Row],[Glosa / Proveedor]]," ",REPT(" ",LEN(BD[[#This Row],[Glosa / Proveedor]]))),LEN(BD[[#This Row],[Glosa / Proveedor]])*2)),"")</f>
        <v/>
      </c>
      <c r="I1333" s="33" t="inlineStr">
        <is>
          <t>Generacion de Planilla Vacaciones OBRERO ESTABLE</t>
        </is>
      </c>
      <c r="J1333" s="35" t="n">
        <v>96</v>
      </c>
      <c r="K1333" s="36">
        <f>IF('BD6'!J1333=90,"AGUA",IF('BD6'!J1333=91,"ALCANTARILLADO",IF('BD6'!J1333=93,"ALCANTARILLADO",IF('BD6'!J1333=95,"ADMIN",IF('BD6'!J1333=96,"COMERCIAL","G_Finan")))))</f>
        <v/>
      </c>
      <c r="L1333" s="40" t="n">
        <v>15.57</v>
      </c>
      <c r="M1333" s="37" t="n"/>
      <c r="N1333" s="51" t="n"/>
      <c r="O1333" s="51" t="n"/>
    </row>
    <row r="1334">
      <c r="A1334" s="10">
        <f>IFERROR(VLOOKUP(BD[[#This Row],[BK]],DICT[[EEFF]:[Ppto]],2,FALSE),"No Encontrado")</f>
        <v/>
      </c>
      <c r="B1334" s="54">
        <f>MID(BD[[#This Row],[SUC]],2,1)&amp;"-"&amp;BD[[#This Row],[CC]]&amp;"-"&amp;BD[[#This Row],[REGI_RES]]&amp;"-"&amp;MID(BD[[#This Row],[CTA]],1,9)</f>
        <v/>
      </c>
      <c r="C1334" t="inlineStr">
        <is>
          <t>627300000 - SEGURO COMPL. DE TRABAJO DE RIESGO, ACC.DE TR.Y ENF.PROF.</t>
        </is>
      </c>
      <c r="D1334" s="54">
        <f>TRIM(MID('BD6'!E1334,3,2))</f>
        <v/>
      </c>
      <c r="E1334" s="33" t="inlineStr">
        <is>
          <t xml:space="preserve">  01 - 11 - 8</t>
        </is>
      </c>
      <c r="F1334" s="34" t="n">
        <v>45919</v>
      </c>
      <c r="G1334" s="54">
        <f>IF(MID(BD[[#This Row],[Suc - Tipo - Nro]],8,2)="11",LEFT(BD[[#This Row],[REGIMEN]], 1) &amp; LEFT(RIGHT(BD[[#This Row],[REGIMEN]], LEN(BD[[#This Row],[REGIMEN]]) - FIND(" ", BD[[#This Row],[REGIMEN]])), 1),"")</f>
        <v/>
      </c>
      <c r="H1334" s="54">
        <f>IF(MID(BD[[#This Row],[Suc - Tipo - Nro]],8,2)="11",TRIM(RIGHT(SUBSTITUTE(BD[[#This Row],[Glosa / Proveedor]]," ",REPT(" ",LEN(BD[[#This Row],[Glosa / Proveedor]]))),LEN(BD[[#This Row],[Glosa / Proveedor]])*2)),"")</f>
        <v/>
      </c>
      <c r="I1334" s="33" t="inlineStr">
        <is>
          <t>Generacion de Planilla Vacaciones OBRERO ESTABLE</t>
        </is>
      </c>
      <c r="J1334" s="35" t="n">
        <v>90</v>
      </c>
      <c r="K1334" s="36">
        <f>IF('BD6'!J1334=90,"AGUA",IF('BD6'!J1334=91,"ALCANTARILLADO",IF('BD6'!J1334=93,"ALCANTARILLADO",IF('BD6'!J1334=95,"ADMIN",IF('BD6'!J1334=96,"COMERCIAL","G_Finan")))))</f>
        <v/>
      </c>
      <c r="L1334" s="40" t="n">
        <v>21.07</v>
      </c>
      <c r="M1334" s="37" t="n"/>
      <c r="N1334" s="51" t="n"/>
      <c r="O1334" s="51" t="n"/>
    </row>
    <row r="1335">
      <c r="A1335" s="10">
        <f>IFERROR(VLOOKUP(BD[[#This Row],[BK]],DICT[[EEFF]:[Ppto]],2,FALSE),"No Encontrado")</f>
        <v/>
      </c>
      <c r="B1335" s="54">
        <f>MID(BD[[#This Row],[SUC]],2,1)&amp;"-"&amp;BD[[#This Row],[CC]]&amp;"-"&amp;BD[[#This Row],[REGI_RES]]&amp;"-"&amp;MID(BD[[#This Row],[CTA]],1,9)</f>
        <v/>
      </c>
      <c r="C1335" t="inlineStr">
        <is>
          <t>627300000 - SEGURO COMPL. DE TRABAJO DE RIESGO, ACC.DE TR.Y ENF.PROF.</t>
        </is>
      </c>
      <c r="D1335" s="54">
        <f>TRIM(MID('BD6'!E1335,3,2))</f>
        <v/>
      </c>
      <c r="E1335" s="33" t="inlineStr">
        <is>
          <t xml:space="preserve">  01 - 11 - 8</t>
        </is>
      </c>
      <c r="F1335" s="34" t="n">
        <v>45919</v>
      </c>
      <c r="G1335" s="54">
        <f>IF(MID(BD[[#This Row],[Suc - Tipo - Nro]],8,2)="11",LEFT(BD[[#This Row],[REGIMEN]], 1) &amp; LEFT(RIGHT(BD[[#This Row],[REGIMEN]], LEN(BD[[#This Row],[REGIMEN]]) - FIND(" ", BD[[#This Row],[REGIMEN]])), 1),"")</f>
        <v/>
      </c>
      <c r="H1335" s="54">
        <f>IF(MID(BD[[#This Row],[Suc - Tipo - Nro]],8,2)="11",TRIM(RIGHT(SUBSTITUTE(BD[[#This Row],[Glosa / Proveedor]]," ",REPT(" ",LEN(BD[[#This Row],[Glosa / Proveedor]]))),LEN(BD[[#This Row],[Glosa / Proveedor]])*2)),"")</f>
        <v/>
      </c>
      <c r="I1335" s="33" t="inlineStr">
        <is>
          <t>Generacion de Planilla Vacaciones OBRERO ESTABLE</t>
        </is>
      </c>
      <c r="J1335" s="35" t="n">
        <v>90</v>
      </c>
      <c r="K1335" s="36">
        <f>IF('BD6'!J1335=90,"AGUA",IF('BD6'!J1335=91,"ALCANTARILLADO",IF('BD6'!J1335=93,"ALCANTARILLADO",IF('BD6'!J1335=95,"ADMIN",IF('BD6'!J1335=96,"COMERCIAL","G_Finan")))))</f>
        <v/>
      </c>
      <c r="L1335" s="40" t="n">
        <v>27.63</v>
      </c>
      <c r="M1335" s="37" t="n"/>
      <c r="N1335" s="51" t="n"/>
      <c r="O1335" s="51" t="n"/>
    </row>
    <row r="1336">
      <c r="A1336" s="42">
        <f>IFERROR(VLOOKUP(BD[[#This Row],[BK]],DICT[[EEFF]:[Ppto]],2,FALSE),"No Encontrado")</f>
        <v/>
      </c>
      <c r="B1336">
        <f>MID(BD[[#This Row],[SUC]],2,1)&amp;"-"&amp;BD[[#This Row],[CC]]&amp;"-"&amp;BD[[#This Row],[REGI_RES]]&amp;"-"&amp;MID(BD[[#This Row],[CTA]],1,9)</f>
        <v/>
      </c>
      <c r="C1336" t="inlineStr">
        <is>
          <t>627300000 - SEGURO COMPL. DE TRABAJO DE RIESGO, ACC.DE TR.Y ENF.PROF.</t>
        </is>
      </c>
      <c r="D1336">
        <f>TRIM(MID('BD6'!E1336,3,2))</f>
        <v/>
      </c>
      <c r="E1336" s="33" t="inlineStr">
        <is>
          <t xml:space="preserve">  01 - 11 - 8</t>
        </is>
      </c>
      <c r="F1336" s="32" t="n">
        <v>45919</v>
      </c>
      <c r="G1336">
        <f>IF(MID(BD[[#This Row],[Suc - Tipo - Nro]],8,2)="11",LEFT(BD[[#This Row],[REGIMEN]], 1) &amp; LEFT(RIGHT(BD[[#This Row],[REGIMEN]], LEN(BD[[#This Row],[REGIMEN]]) - FIND(" ", BD[[#This Row],[REGIMEN]])), 1),"")</f>
        <v/>
      </c>
      <c r="H1336">
        <f>IF(MID(BD[[#This Row],[Suc - Tipo - Nro]],8,2)="11",TRIM(RIGHT(SUBSTITUTE(BD[[#This Row],[Glosa / Proveedor]]," ",REPT(" ",LEN(BD[[#This Row],[Glosa / Proveedor]]))),LEN(BD[[#This Row],[Glosa / Proveedor]])*2)),"")</f>
        <v/>
      </c>
      <c r="I1336" s="31" t="inlineStr">
        <is>
          <t>Generacion de Planilla Vacaciones OBRERO ESTABLE</t>
        </is>
      </c>
      <c r="J1336" s="38" t="n">
        <v>96</v>
      </c>
      <c r="K1336" s="22">
        <f>IF('BD6'!J1336=90,"AGUA",IF('BD6'!J1336=91,"ALCANTARILLADO",IF('BD6'!J1336=93,"ALCANTARILLADO",IF('BD6'!J1336=95,"ADMIN",IF('BD6'!J1336=96,"COMERCIAL","G_Finan")))))</f>
        <v/>
      </c>
      <c r="L1336" s="49" t="n">
        <v>2.67</v>
      </c>
      <c r="M1336" s="37" t="n"/>
      <c r="N1336" s="51" t="n"/>
      <c r="O1336" s="51" t="n"/>
    </row>
    <row r="1337">
      <c r="A1337" s="42">
        <f>IFERROR(VLOOKUP(BD[[#This Row],[BK]],DICT[[EEFF]:[Ppto]],2,FALSE),"No Encontrado")</f>
        <v/>
      </c>
      <c r="B1337">
        <f>MID(BD[[#This Row],[SUC]],2,1)&amp;"-"&amp;BD[[#This Row],[CC]]&amp;"-"&amp;BD[[#This Row],[REGI_RES]]&amp;"-"&amp;MID(BD[[#This Row],[CTA]],1,9)</f>
        <v/>
      </c>
      <c r="C1337" t="inlineStr">
        <is>
          <t>627300000 - SEGURO COMPL. DE TRABAJO DE RIESGO, ACC.DE TR.Y ENF.PROF.</t>
        </is>
      </c>
      <c r="D1337">
        <f>TRIM(MID('BD6'!E1337,3,2))</f>
        <v/>
      </c>
      <c r="E1337" s="33" t="inlineStr">
        <is>
          <t xml:space="preserve">  05 - 11 - 1</t>
        </is>
      </c>
      <c r="F1337" s="32" t="n">
        <v>45919</v>
      </c>
      <c r="G1337">
        <f>IF(MID(BD[[#This Row],[Suc - Tipo - Nro]],8,2)="11",LEFT(BD[[#This Row],[REGIMEN]], 1) &amp; LEFT(RIGHT(BD[[#This Row],[REGIMEN]], LEN(BD[[#This Row],[REGIMEN]]) - FIND(" ", BD[[#This Row],[REGIMEN]])), 1),"")</f>
        <v/>
      </c>
      <c r="H1337">
        <f>IF(MID(BD[[#This Row],[Suc - Tipo - Nro]],8,2)="11",TRIM(RIGHT(SUBSTITUTE(BD[[#This Row],[Glosa / Proveedor]]," ",REPT(" ",LEN(BD[[#This Row],[Glosa / Proveedor]]))),LEN(BD[[#This Row],[Glosa / Proveedor]])*2)),"")</f>
        <v/>
      </c>
      <c r="I1337" s="31" t="inlineStr">
        <is>
          <t>Generacion de Planilla Normal EMPLEADO ESTABLE</t>
        </is>
      </c>
      <c r="J1337" s="38" t="n">
        <v>96</v>
      </c>
      <c r="K1337" s="22">
        <f>IF('BD6'!J1337=90,"AGUA",IF('BD6'!J1337=91,"ALCANTARILLADO",IF('BD6'!J1337=93,"ALCANTARILLADO",IF('BD6'!J1337=95,"ADMIN",IF('BD6'!J1337=96,"COMERCIAL","G_Finan")))))</f>
        <v/>
      </c>
      <c r="L1337" s="49" t="n">
        <v>3.74</v>
      </c>
      <c r="M1337" s="37" t="n"/>
      <c r="N1337" s="51" t="n"/>
      <c r="O1337" s="51" t="n"/>
    </row>
    <row r="1338">
      <c r="A1338" s="10">
        <f>IFERROR(VLOOKUP(BD[[#This Row],[BK]],DICT[[EEFF]:[Ppto]],2,FALSE),"No Encontrado")</f>
        <v/>
      </c>
      <c r="B1338" s="54">
        <f>MID(BD[[#This Row],[SUC]],2,1)&amp;"-"&amp;BD[[#This Row],[CC]]&amp;"-"&amp;BD[[#This Row],[REGI_RES]]&amp;"-"&amp;MID(BD[[#This Row],[CTA]],1,9)</f>
        <v/>
      </c>
      <c r="C1338" t="inlineStr">
        <is>
          <t>627300000 - SEGURO COMPL. DE TRABAJO DE RIESGO, ACC.DE TR.Y ENF.PROF.</t>
        </is>
      </c>
      <c r="D1338" s="54">
        <f>TRIM(MID('BD6'!E1338,3,2))</f>
        <v/>
      </c>
      <c r="E1338" s="33" t="inlineStr">
        <is>
          <t xml:space="preserve">  05 - 11 - 1</t>
        </is>
      </c>
      <c r="F1338" s="34" t="n">
        <v>45919</v>
      </c>
      <c r="G1338" s="54">
        <f>IF(MID(BD[[#This Row],[Suc - Tipo - Nro]],8,2)="11",LEFT(BD[[#This Row],[REGIMEN]], 1) &amp; LEFT(RIGHT(BD[[#This Row],[REGIMEN]], LEN(BD[[#This Row],[REGIMEN]]) - FIND(" ", BD[[#This Row],[REGIMEN]])), 1),"")</f>
        <v/>
      </c>
      <c r="H1338" s="54">
        <f>IF(MID(BD[[#This Row],[Suc - Tipo - Nro]],8,2)="11",TRIM(RIGHT(SUBSTITUTE(BD[[#This Row],[Glosa / Proveedor]]," ",REPT(" ",LEN(BD[[#This Row],[Glosa / Proveedor]]))),LEN(BD[[#This Row],[Glosa / Proveedor]])*2)),"")</f>
        <v/>
      </c>
      <c r="I1338" s="33" t="inlineStr">
        <is>
          <t>Generacion de Planilla Normal EMPLEADO ESTABLE</t>
        </is>
      </c>
      <c r="J1338" s="35" t="n">
        <v>95</v>
      </c>
      <c r="K1338" s="36">
        <f>IF('BD6'!J1338=90,"AGUA",IF('BD6'!J1338=91,"ALCANTARILLADO",IF('BD6'!J1338=93,"ALCANTARILLADO",IF('BD6'!J1338=95,"ADMIN",IF('BD6'!J1338=96,"COMERCIAL","G_Finan")))))</f>
        <v/>
      </c>
      <c r="L1338" s="40" t="n">
        <v>4.42</v>
      </c>
      <c r="M1338" s="37" t="n"/>
      <c r="N1338" s="51" t="n"/>
      <c r="O1338" s="51" t="n"/>
    </row>
    <row r="1339">
      <c r="A1339" s="42">
        <f>IFERROR(VLOOKUP(BD[[#This Row],[BK]],DICT[[EEFF]:[Ppto]],2,FALSE),"No Encontrado")</f>
        <v/>
      </c>
      <c r="B1339">
        <f>MID(BD[[#This Row],[SUC]],2,1)&amp;"-"&amp;BD[[#This Row],[CC]]&amp;"-"&amp;BD[[#This Row],[REGI_RES]]&amp;"-"&amp;MID(BD[[#This Row],[CTA]],1,9)</f>
        <v/>
      </c>
      <c r="C1339" t="inlineStr">
        <is>
          <t>627300000 - SEGURO COMPL. DE TRABAJO DE RIESGO, ACC.DE TR.Y ENF.PROF.</t>
        </is>
      </c>
      <c r="D1339">
        <f>TRIM(MID('BD6'!E1339,3,2))</f>
        <v/>
      </c>
      <c r="E1339" s="33" t="inlineStr">
        <is>
          <t xml:space="preserve">  05 - 11 - 1</t>
        </is>
      </c>
      <c r="F1339" s="32" t="n">
        <v>45919</v>
      </c>
      <c r="G1339">
        <f>IF(MID(BD[[#This Row],[Suc - Tipo - Nro]],8,2)="11",LEFT(BD[[#This Row],[REGIMEN]], 1) &amp; LEFT(RIGHT(BD[[#This Row],[REGIMEN]], LEN(BD[[#This Row],[REGIMEN]]) - FIND(" ", BD[[#This Row],[REGIMEN]])), 1),"")</f>
        <v/>
      </c>
      <c r="H1339">
        <f>IF(MID(BD[[#This Row],[Suc - Tipo - Nro]],8,2)="11",TRIM(RIGHT(SUBSTITUTE(BD[[#This Row],[Glosa / Proveedor]]," ",REPT(" ",LEN(BD[[#This Row],[Glosa / Proveedor]]))),LEN(BD[[#This Row],[Glosa / Proveedor]])*2)),"")</f>
        <v/>
      </c>
      <c r="I1339" s="31" t="inlineStr">
        <is>
          <t>Generacion de Planilla Normal EMPLEADO ESTABLE</t>
        </is>
      </c>
      <c r="J1339" s="38" t="n">
        <v>95</v>
      </c>
      <c r="K1339" s="22">
        <f>IF('BD6'!J1339=90,"AGUA",IF('BD6'!J1339=91,"ALCANTARILLADO",IF('BD6'!J1339=93,"ALCANTARILLADO",IF('BD6'!J1339=95,"ADMIN",IF('BD6'!J1339=96,"COMERCIAL","G_Finan")))))</f>
        <v/>
      </c>
      <c r="L1339" s="49" t="n">
        <v>25.78</v>
      </c>
      <c r="M1339" s="37" t="n"/>
      <c r="N1339" s="51" t="n"/>
      <c r="O1339" s="51" t="n"/>
    </row>
    <row r="1340">
      <c r="A1340" s="42">
        <f>IFERROR(VLOOKUP(BD[[#This Row],[BK]],DICT[[EEFF]:[Ppto]],2,FALSE),"No Encontrado")</f>
        <v/>
      </c>
      <c r="B1340">
        <f>MID(BD[[#This Row],[SUC]],2,1)&amp;"-"&amp;BD[[#This Row],[CC]]&amp;"-"&amp;BD[[#This Row],[REGI_RES]]&amp;"-"&amp;MID(BD[[#This Row],[CTA]],1,9)</f>
        <v/>
      </c>
      <c r="C1340" t="inlineStr">
        <is>
          <t>627300000 - SEGURO COMPL. DE TRABAJO DE RIESGO, ACC.DE TR.Y ENF.PROF.</t>
        </is>
      </c>
      <c r="D1340">
        <f>TRIM(MID('BD6'!E1340,3,2))</f>
        <v/>
      </c>
      <c r="E1340" s="33" t="inlineStr">
        <is>
          <t xml:space="preserve">  05 - 11 - 1</t>
        </is>
      </c>
      <c r="F1340" s="32" t="n">
        <v>45919</v>
      </c>
      <c r="G1340">
        <f>IF(MID(BD[[#This Row],[Suc - Tipo - Nro]],8,2)="11",LEFT(BD[[#This Row],[REGIMEN]], 1) &amp; LEFT(RIGHT(BD[[#This Row],[REGIMEN]], LEN(BD[[#This Row],[REGIMEN]]) - FIND(" ", BD[[#This Row],[REGIMEN]])), 1),"")</f>
        <v/>
      </c>
      <c r="H1340">
        <f>IF(MID(BD[[#This Row],[Suc - Tipo - Nro]],8,2)="11",TRIM(RIGHT(SUBSTITUTE(BD[[#This Row],[Glosa / Proveedor]]," ",REPT(" ",LEN(BD[[#This Row],[Glosa / Proveedor]]))),LEN(BD[[#This Row],[Glosa / Proveedor]])*2)),"")</f>
        <v/>
      </c>
      <c r="I1340" s="31" t="inlineStr">
        <is>
          <t>Generacion de Planilla Normal EMPLEADO ESTABLE</t>
        </is>
      </c>
      <c r="J1340" s="38" t="n">
        <v>90</v>
      </c>
      <c r="K1340" s="22">
        <f>IF('BD6'!J1340=90,"AGUA",IF('BD6'!J1340=91,"ALCANTARILLADO",IF('BD6'!J1340=93,"ALCANTARILLADO",IF('BD6'!J1340=95,"ADMIN",IF('BD6'!J1340=96,"COMERCIAL","G_Finan")))))</f>
        <v/>
      </c>
      <c r="L1340" s="49" t="n">
        <v>25.36</v>
      </c>
      <c r="M1340" s="37" t="n"/>
      <c r="N1340" s="51" t="n"/>
      <c r="O1340" s="51" t="n"/>
    </row>
    <row r="1341">
      <c r="A1341" s="42">
        <f>IFERROR(VLOOKUP(BD[[#This Row],[BK]],DICT[[EEFF]:[Ppto]],2,FALSE),"No Encontrado")</f>
        <v/>
      </c>
      <c r="B1341">
        <f>MID(BD[[#This Row],[SUC]],2,1)&amp;"-"&amp;BD[[#This Row],[CC]]&amp;"-"&amp;BD[[#This Row],[REGI_RES]]&amp;"-"&amp;MID(BD[[#This Row],[CTA]],1,9)</f>
        <v/>
      </c>
      <c r="C1341" t="inlineStr">
        <is>
          <t>627300000 - SEGURO COMPL. DE TRABAJO DE RIESGO, ACC.DE TR.Y ENF.PROF.</t>
        </is>
      </c>
      <c r="D1341">
        <f>TRIM(MID('BD6'!E1341,3,2))</f>
        <v/>
      </c>
      <c r="E1341" s="33" t="inlineStr">
        <is>
          <t xml:space="preserve">  05 - 11 - 1</t>
        </is>
      </c>
      <c r="F1341" s="32" t="n">
        <v>45919</v>
      </c>
      <c r="G1341">
        <f>IF(MID(BD[[#This Row],[Suc - Tipo - Nro]],8,2)="11",LEFT(BD[[#This Row],[REGIMEN]], 1) &amp; LEFT(RIGHT(BD[[#This Row],[REGIMEN]], LEN(BD[[#This Row],[REGIMEN]]) - FIND(" ", BD[[#This Row],[REGIMEN]])), 1),"")</f>
        <v/>
      </c>
      <c r="H1341">
        <f>IF(MID(BD[[#This Row],[Suc - Tipo - Nro]],8,2)="11",TRIM(RIGHT(SUBSTITUTE(BD[[#This Row],[Glosa / Proveedor]]," ",REPT(" ",LEN(BD[[#This Row],[Glosa / Proveedor]]))),LEN(BD[[#This Row],[Glosa / Proveedor]])*2)),"")</f>
        <v/>
      </c>
      <c r="I1341" s="31" t="inlineStr">
        <is>
          <t>Generacion de Planilla Normal EMPLEADO ESTABLE</t>
        </is>
      </c>
      <c r="J1341" s="38" t="n">
        <v>96</v>
      </c>
      <c r="K1341" s="22">
        <f>IF('BD6'!J1341=90,"AGUA",IF('BD6'!J1341=91,"ALCANTARILLADO",IF('BD6'!J1341=93,"ALCANTARILLADO",IF('BD6'!J1341=95,"ADMIN",IF('BD6'!J1341=96,"COMERCIAL","G_Finan")))))</f>
        <v/>
      </c>
      <c r="L1341" s="49" t="n">
        <v>21.85</v>
      </c>
      <c r="M1341" s="37" t="n"/>
      <c r="N1341" s="51" t="n"/>
      <c r="O1341" s="51" t="n"/>
    </row>
    <row r="1342">
      <c r="A1342" s="42">
        <f>IFERROR(VLOOKUP(BD[[#This Row],[BK]],DICT[[EEFF]:[Ppto]],2,FALSE),"No Encontrado")</f>
        <v/>
      </c>
      <c r="B1342">
        <f>MID(BD[[#This Row],[SUC]],2,1)&amp;"-"&amp;BD[[#This Row],[CC]]&amp;"-"&amp;BD[[#This Row],[REGI_RES]]&amp;"-"&amp;MID(BD[[#This Row],[CTA]],1,9)</f>
        <v/>
      </c>
      <c r="C1342" t="inlineStr">
        <is>
          <t>627300000 - SEGURO COMPL. DE TRABAJO DE RIESGO, ACC.DE TR.Y ENF.PROF.</t>
        </is>
      </c>
      <c r="D1342">
        <f>TRIM(MID('BD6'!E1342,3,2))</f>
        <v/>
      </c>
      <c r="E1342" s="33" t="inlineStr">
        <is>
          <t xml:space="preserve">  05 - 11 - 1</t>
        </is>
      </c>
      <c r="F1342" s="32" t="n">
        <v>45919</v>
      </c>
      <c r="G1342">
        <f>IF(MID(BD[[#This Row],[Suc - Tipo - Nro]],8,2)="11",LEFT(BD[[#This Row],[REGIMEN]], 1) &amp; LEFT(RIGHT(BD[[#This Row],[REGIMEN]], LEN(BD[[#This Row],[REGIMEN]]) - FIND(" ", BD[[#This Row],[REGIMEN]])), 1),"")</f>
        <v/>
      </c>
      <c r="H1342">
        <f>IF(MID(BD[[#This Row],[Suc - Tipo - Nro]],8,2)="11",TRIM(RIGHT(SUBSTITUTE(BD[[#This Row],[Glosa / Proveedor]]," ",REPT(" ",LEN(BD[[#This Row],[Glosa / Proveedor]]))),LEN(BD[[#This Row],[Glosa / Proveedor]])*2)),"")</f>
        <v/>
      </c>
      <c r="I1342" s="31" t="inlineStr">
        <is>
          <t>Generacion de Planilla Normal EMPLEADO ESTABLE</t>
        </is>
      </c>
      <c r="J1342" s="38" t="n">
        <v>90</v>
      </c>
      <c r="K1342" s="22">
        <f>IF('BD6'!J1342=90,"AGUA",IF('BD6'!J1342=91,"ALCANTARILLADO",IF('BD6'!J1342=93,"ALCANTARILLADO",IF('BD6'!J1342=95,"ADMIN",IF('BD6'!J1342=96,"COMERCIAL","G_Finan")))))</f>
        <v/>
      </c>
      <c r="L1342" s="49" t="n">
        <v>4.35</v>
      </c>
      <c r="M1342" s="37" t="n"/>
      <c r="N1342" s="51" t="n"/>
      <c r="O1342" s="51" t="n"/>
    </row>
    <row r="1343">
      <c r="A1343" s="10">
        <f>IFERROR(VLOOKUP(BD[[#This Row],[BK]],DICT[[EEFF]:[Ppto]],2,FALSE),"No Encontrado")</f>
        <v/>
      </c>
      <c r="B1343" s="54">
        <f>MID(BD[[#This Row],[SUC]],2,1)&amp;"-"&amp;BD[[#This Row],[CC]]&amp;"-"&amp;BD[[#This Row],[REGI_RES]]&amp;"-"&amp;MID(BD[[#This Row],[CTA]],1,9)</f>
        <v/>
      </c>
      <c r="C1343" t="inlineStr">
        <is>
          <t>627300000 - SEGURO COMPL. DE TRABAJO DE RIESGO, ACC.DE TR.Y ENF.PROF.</t>
        </is>
      </c>
      <c r="D1343" s="54">
        <f>TRIM(MID('BD6'!E1343,3,2))</f>
        <v/>
      </c>
      <c r="E1343" s="33" t="inlineStr">
        <is>
          <t xml:space="preserve">  05 - 11 - 2</t>
        </is>
      </c>
      <c r="F1343" s="34" t="n">
        <v>45919</v>
      </c>
      <c r="G1343" s="54">
        <f>IF(MID(BD[[#This Row],[Suc - Tipo - Nro]],8,2)="11",LEFT(BD[[#This Row],[REGIMEN]], 1) &amp; LEFT(RIGHT(BD[[#This Row],[REGIMEN]], LEN(BD[[#This Row],[REGIMEN]]) - FIND(" ", BD[[#This Row],[REGIMEN]])), 1),"")</f>
        <v/>
      </c>
      <c r="H1343" s="54">
        <f>IF(MID(BD[[#This Row],[Suc - Tipo - Nro]],8,2)="11",TRIM(RIGHT(SUBSTITUTE(BD[[#This Row],[Glosa / Proveedor]]," ",REPT(" ",LEN(BD[[#This Row],[Glosa / Proveedor]]))),LEN(BD[[#This Row],[Glosa / Proveedor]])*2)),"")</f>
        <v/>
      </c>
      <c r="I1343" s="33" t="inlineStr">
        <is>
          <t>Generacion de Planilla Normal OBRERO CONTRATADO</t>
        </is>
      </c>
      <c r="J1343" s="35" t="n">
        <v>90</v>
      </c>
      <c r="K1343" s="36">
        <f>IF('BD6'!J1343=90,"AGUA",IF('BD6'!J1343=91,"ALCANTARILLADO",IF('BD6'!J1343=93,"ALCANTARILLADO",IF('BD6'!J1343=95,"ADMIN",IF('BD6'!J1343=96,"COMERCIAL","G_Finan")))))</f>
        <v/>
      </c>
      <c r="L1343" s="40" t="n">
        <v>71.61</v>
      </c>
      <c r="M1343" s="37" t="n"/>
      <c r="N1343" s="51" t="n"/>
      <c r="O1343" s="51" t="n"/>
    </row>
    <row r="1344">
      <c r="A1344" s="39">
        <f>IFERROR(VLOOKUP(BD[[#This Row],[BK]],DICT[[EEFF]:[Ppto]],2,FALSE),"No Encontrado")</f>
        <v/>
      </c>
      <c r="B1344">
        <f>MID(BD[[#This Row],[SUC]],2,1)&amp;"-"&amp;BD[[#This Row],[CC]]&amp;"-"&amp;BD[[#This Row],[REGI_RES]]&amp;"-"&amp;MID(BD[[#This Row],[CTA]],1,9)</f>
        <v/>
      </c>
      <c r="C1344" t="inlineStr">
        <is>
          <t>627300000 - SEGURO COMPL. DE TRABAJO DE RIESGO, ACC.DE TR.Y ENF.PROF.</t>
        </is>
      </c>
      <c r="D1344">
        <f>TRIM(MID('BD6'!E1344,3,2))</f>
        <v/>
      </c>
      <c r="E1344" s="33" t="inlineStr">
        <is>
          <t xml:space="preserve">  05 - 11 - 2</t>
        </is>
      </c>
      <c r="F1344" s="34" t="n">
        <v>45919</v>
      </c>
      <c r="G1344">
        <f>IF(MID(BD[[#This Row],[Suc - Tipo - Nro]],8,2)="11",LEFT(BD[[#This Row],[REGIMEN]], 1) &amp; LEFT(RIGHT(BD[[#This Row],[REGIMEN]], LEN(BD[[#This Row],[REGIMEN]]) - FIND(" ", BD[[#This Row],[REGIMEN]])), 1),"")</f>
        <v/>
      </c>
      <c r="H1344">
        <f>IF(MID(BD[[#This Row],[Suc - Tipo - Nro]],8,2)="11",TRIM(RIGHT(SUBSTITUTE(BD[[#This Row],[Glosa / Proveedor]]," ",REPT(" ",LEN(BD[[#This Row],[Glosa / Proveedor]]))),LEN(BD[[#This Row],[Glosa / Proveedor]])*2)),"")</f>
        <v/>
      </c>
      <c r="I1344" s="33" t="inlineStr">
        <is>
          <t>Generacion de Planilla Normal OBRERO CONTRATADO</t>
        </is>
      </c>
      <c r="J1344" s="35" t="n">
        <v>90</v>
      </c>
      <c r="K1344" s="22">
        <f>IF('BD6'!J1344=90,"AGUA",IF('BD6'!J1344=91,"ALCANTARILLADO",IF('BD6'!J1344=93,"ALCANTARILLADO",IF('BD6'!J1344=95,"ADMIN",IF('BD6'!J1344=96,"COMERCIAL","G_Finan")))))</f>
        <v/>
      </c>
      <c r="L1344" s="49" t="n">
        <v>13</v>
      </c>
      <c r="M1344" s="37" t="n"/>
      <c r="N1344" s="51" t="n"/>
      <c r="O1344" s="51" t="n"/>
    </row>
    <row r="1345">
      <c r="A1345" s="42">
        <f>IFERROR(VLOOKUP(BD[[#This Row],[BK]],DICT[[EEFF]:[Ppto]],2,FALSE),"No Encontrado")</f>
        <v/>
      </c>
      <c r="B1345">
        <f>MID(BD[[#This Row],[SUC]],2,1)&amp;"-"&amp;BD[[#This Row],[CC]]&amp;"-"&amp;BD[[#This Row],[REGI_RES]]&amp;"-"&amp;MID(BD[[#This Row],[CTA]],1,9)</f>
        <v/>
      </c>
      <c r="C1345" t="inlineStr">
        <is>
          <t>627300000 - SEGURO COMPL. DE TRABAJO DE RIESGO, ACC.DE TR.Y ENF.PROF.</t>
        </is>
      </c>
      <c r="D1345">
        <f>TRIM(MID('BD6'!E1345,3,2))</f>
        <v/>
      </c>
      <c r="E1345" s="33" t="inlineStr">
        <is>
          <t xml:space="preserve">  05 - 11 - 2</t>
        </is>
      </c>
      <c r="F1345" s="32" t="n">
        <v>45919</v>
      </c>
      <c r="G1345">
        <f>IF(MID(BD[[#This Row],[Suc - Tipo - Nro]],8,2)="11",LEFT(BD[[#This Row],[REGIMEN]], 1) &amp; LEFT(RIGHT(BD[[#This Row],[REGIMEN]], LEN(BD[[#This Row],[REGIMEN]]) - FIND(" ", BD[[#This Row],[REGIMEN]])), 1),"")</f>
        <v/>
      </c>
      <c r="H1345">
        <f>IF(MID(BD[[#This Row],[Suc - Tipo - Nro]],8,2)="11",TRIM(RIGHT(SUBSTITUTE(BD[[#This Row],[Glosa / Proveedor]]," ",REPT(" ",LEN(BD[[#This Row],[Glosa / Proveedor]]))),LEN(BD[[#This Row],[Glosa / Proveedor]])*2)),"")</f>
        <v/>
      </c>
      <c r="I1345" s="31" t="inlineStr">
        <is>
          <t>Generacion de Planilla Normal OBRERO CONTRATADO</t>
        </is>
      </c>
      <c r="J1345" s="38" t="n">
        <v>90</v>
      </c>
      <c r="K1345" s="22">
        <f>IF('BD6'!J1345=90,"AGUA",IF('BD6'!J1345=91,"ALCANTARILLADO",IF('BD6'!J1345=93,"ALCANTARILLADO",IF('BD6'!J1345=95,"ADMIN",IF('BD6'!J1345=96,"COMERCIAL","G_Finan")))))</f>
        <v/>
      </c>
      <c r="L1345" s="49" t="n">
        <v>3.89</v>
      </c>
      <c r="M1345" s="37" t="n"/>
      <c r="N1345" s="51" t="n"/>
      <c r="O1345" s="51" t="n"/>
    </row>
    <row r="1346">
      <c r="A1346">
        <f>IFERROR(VLOOKUP(BD[[#This Row],[BK]],DICT[[EEFF]:[Ppto]],2,FALSE),"No Encontrado")</f>
        <v/>
      </c>
      <c r="B1346">
        <f>MID(BD[[#This Row],[SUC]],2,1)&amp;"-"&amp;BD[[#This Row],[CC]]&amp;"-"&amp;BD[[#This Row],[REGI_RES]]&amp;"-"&amp;MID(BD[[#This Row],[CTA]],1,9)</f>
        <v/>
      </c>
      <c r="C1346" t="inlineStr">
        <is>
          <t>627300000 - SEGURO COMPL. DE TRABAJO DE RIESGO, ACC.DE TR.Y ENF.PROF.</t>
        </is>
      </c>
      <c r="D1346">
        <f>TRIM(MID('BD6'!E1346,3,2))</f>
        <v/>
      </c>
      <c r="E1346" s="33" t="inlineStr">
        <is>
          <t xml:space="preserve">  05 - 11 - 2</t>
        </is>
      </c>
      <c r="F1346" s="32" t="n">
        <v>45919</v>
      </c>
      <c r="G1346">
        <f>IF(MID(BD[[#This Row],[Suc - Tipo - Nro]],8,2)="11",LEFT(BD[[#This Row],[REGIMEN]], 1) &amp; LEFT(RIGHT(BD[[#This Row],[REGIMEN]], LEN(BD[[#This Row],[REGIMEN]]) - FIND(" ", BD[[#This Row],[REGIMEN]])), 1),"")</f>
        <v/>
      </c>
      <c r="H1346">
        <f>IF(MID(BD[[#This Row],[Suc - Tipo - Nro]],8,2)="11",TRIM(RIGHT(SUBSTITUTE(BD[[#This Row],[Glosa / Proveedor]]," ",REPT(" ",LEN(BD[[#This Row],[Glosa / Proveedor]]))),LEN(BD[[#This Row],[Glosa / Proveedor]])*2)),"")</f>
        <v/>
      </c>
      <c r="I1346" s="31" t="inlineStr">
        <is>
          <t>Generacion de Planilla Normal OBRERO CONTRATADO</t>
        </is>
      </c>
      <c r="J1346" s="38" t="n">
        <v>90</v>
      </c>
      <c r="K1346" s="22">
        <f>IF('BD6'!J1346=90,"AGUA",IF('BD6'!J1346=91,"ALCANTARILLADO",IF('BD6'!J1346=93,"ALCANTARILLADO",IF('BD6'!J1346=95,"ADMIN",IF('BD6'!J1346=96,"COMERCIAL","G_Finan")))))</f>
        <v/>
      </c>
      <c r="L1346" s="49" t="n">
        <v>12.28</v>
      </c>
      <c r="M1346" s="37" t="n"/>
      <c r="N1346" s="51" t="n"/>
      <c r="O1346" s="51" t="n"/>
    </row>
    <row r="1347">
      <c r="A1347" s="42">
        <f>IFERROR(VLOOKUP(BD[[#This Row],[BK]],DICT[[EEFF]:[Ppto]],2,FALSE),"No Encontrado")</f>
        <v/>
      </c>
      <c r="B1347">
        <f>MID(BD[[#This Row],[SUC]],2,1)&amp;"-"&amp;BD[[#This Row],[CC]]&amp;"-"&amp;BD[[#This Row],[REGI_RES]]&amp;"-"&amp;MID(BD[[#This Row],[CTA]],1,9)</f>
        <v/>
      </c>
      <c r="C1347" t="inlineStr">
        <is>
          <t>627300000 - SEGURO COMPL. DE TRABAJO DE RIESGO, ACC.DE TR.Y ENF.PROF.</t>
        </is>
      </c>
      <c r="D1347">
        <f>TRIM(MID('BD6'!E1347,3,2))</f>
        <v/>
      </c>
      <c r="E1347" s="33" t="inlineStr">
        <is>
          <t xml:space="preserve">  05 - 11 - 2</t>
        </is>
      </c>
      <c r="F1347" s="32" t="n">
        <v>45919</v>
      </c>
      <c r="G1347">
        <f>IF(MID(BD[[#This Row],[Suc - Tipo - Nro]],8,2)="11",LEFT(BD[[#This Row],[REGIMEN]], 1) &amp; LEFT(RIGHT(BD[[#This Row],[REGIMEN]], LEN(BD[[#This Row],[REGIMEN]]) - FIND(" ", BD[[#This Row],[REGIMEN]])), 1),"")</f>
        <v/>
      </c>
      <c r="H1347">
        <f>IF(MID(BD[[#This Row],[Suc - Tipo - Nro]],8,2)="11",TRIM(RIGHT(SUBSTITUTE(BD[[#This Row],[Glosa / Proveedor]]," ",REPT(" ",LEN(BD[[#This Row],[Glosa / Proveedor]]))),LEN(BD[[#This Row],[Glosa / Proveedor]])*2)),"")</f>
        <v/>
      </c>
      <c r="I1347" s="31" t="inlineStr">
        <is>
          <t>Generacion de Planilla Normal OBRERO CONTRATADO</t>
        </is>
      </c>
      <c r="J1347" s="38" t="n">
        <v>90</v>
      </c>
      <c r="K1347" s="22">
        <f>IF('BD6'!J1347=90,"AGUA",IF('BD6'!J1347=91,"ALCANTARILLADO",IF('BD6'!J1347=93,"ALCANTARILLADO",IF('BD6'!J1347=95,"ADMIN",IF('BD6'!J1347=96,"COMERCIAL","G_Finan")))))</f>
        <v/>
      </c>
      <c r="L1347" s="49" t="n">
        <v>2.23</v>
      </c>
      <c r="M1347" s="37" t="n"/>
      <c r="N1347" s="51" t="n"/>
      <c r="O1347" s="51" t="n"/>
    </row>
    <row r="1348">
      <c r="A1348" s="42">
        <f>IFERROR(VLOOKUP(BD[[#This Row],[BK]],DICT[[EEFF]:[Ppto]],2,FALSE),"No Encontrado")</f>
        <v/>
      </c>
      <c r="B1348">
        <f>MID(BD[[#This Row],[SUC]],2,1)&amp;"-"&amp;BD[[#This Row],[CC]]&amp;"-"&amp;BD[[#This Row],[REGI_RES]]&amp;"-"&amp;MID(BD[[#This Row],[CTA]],1,9)</f>
        <v/>
      </c>
      <c r="C1348" t="inlineStr">
        <is>
          <t>627300000 - SEGURO COMPL. DE TRABAJO DE RIESGO, ACC.DE TR.Y ENF.PROF.</t>
        </is>
      </c>
      <c r="D1348">
        <f>TRIM(MID('BD6'!E1348,3,2))</f>
        <v/>
      </c>
      <c r="E1348" s="33" t="inlineStr">
        <is>
          <t xml:space="preserve">  05 - 11 - 2</t>
        </is>
      </c>
      <c r="F1348" s="32" t="n">
        <v>45919</v>
      </c>
      <c r="G1348">
        <f>IF(MID(BD[[#This Row],[Suc - Tipo - Nro]],8,2)="11",LEFT(BD[[#This Row],[REGIMEN]], 1) &amp; LEFT(RIGHT(BD[[#This Row],[REGIMEN]], LEN(BD[[#This Row],[REGIMEN]]) - FIND(" ", BD[[#This Row],[REGIMEN]])), 1),"")</f>
        <v/>
      </c>
      <c r="H1348">
        <f>IF(MID(BD[[#This Row],[Suc - Tipo - Nro]],8,2)="11",TRIM(RIGHT(SUBSTITUTE(BD[[#This Row],[Glosa / Proveedor]]," ",REPT(" ",LEN(BD[[#This Row],[Glosa / Proveedor]]))),LEN(BD[[#This Row],[Glosa / Proveedor]])*2)),"")</f>
        <v/>
      </c>
      <c r="I1348" s="31" t="inlineStr">
        <is>
          <t>Generacion de Planilla Normal OBRERO CONTRATADO</t>
        </is>
      </c>
      <c r="J1348" s="38" t="n">
        <v>90</v>
      </c>
      <c r="K1348" s="22">
        <f>IF('BD6'!J1348=90,"AGUA",IF('BD6'!J1348=91,"ALCANTARILLADO",IF('BD6'!J1348=93,"ALCANTARILLADO",IF('BD6'!J1348=95,"ADMIN",IF('BD6'!J1348=96,"COMERCIAL","G_Finan")))))</f>
        <v/>
      </c>
      <c r="L1348" s="49" t="n">
        <v>22.66</v>
      </c>
      <c r="M1348" s="37" t="n"/>
      <c r="N1348" s="51" t="n"/>
      <c r="O1348" s="51" t="n"/>
    </row>
    <row r="1349">
      <c r="A1349">
        <f>IFERROR(VLOOKUP(BD[[#This Row],[BK]],DICT[[EEFF]:[Ppto]],2,FALSE),"No Encontrado")</f>
        <v/>
      </c>
      <c r="B1349">
        <f>MID(BD[[#This Row],[SUC]],2,1)&amp;"-"&amp;BD[[#This Row],[CC]]&amp;"-"&amp;BD[[#This Row],[REGI_RES]]&amp;"-"&amp;MID(BD[[#This Row],[CTA]],1,9)</f>
        <v/>
      </c>
      <c r="C1349" t="inlineStr">
        <is>
          <t>627300000 - SEGURO COMPL. DE TRABAJO DE RIESGO, ACC.DE TR.Y ENF.PROF.</t>
        </is>
      </c>
      <c r="D1349">
        <f>TRIM(MID('BD6'!E1349,3,2))</f>
        <v/>
      </c>
      <c r="E1349" s="33" t="inlineStr">
        <is>
          <t xml:space="preserve">  05 - 11 - 3</t>
        </is>
      </c>
      <c r="F1349" s="32" t="n">
        <v>45919</v>
      </c>
      <c r="G1349">
        <f>IF(MID(BD[[#This Row],[Suc - Tipo - Nro]],8,2)="11",LEFT(BD[[#This Row],[REGIMEN]], 1) &amp; LEFT(RIGHT(BD[[#This Row],[REGIMEN]], LEN(BD[[#This Row],[REGIMEN]]) - FIND(" ", BD[[#This Row],[REGIMEN]])), 1),"")</f>
        <v/>
      </c>
      <c r="H1349">
        <f>IF(MID(BD[[#This Row],[Suc - Tipo - Nro]],8,2)="11",TRIM(RIGHT(SUBSTITUTE(BD[[#This Row],[Glosa / Proveedor]]," ",REPT(" ",LEN(BD[[#This Row],[Glosa / Proveedor]]))),LEN(BD[[#This Row],[Glosa / Proveedor]])*2)),"")</f>
        <v/>
      </c>
      <c r="I1349" s="31" t="inlineStr">
        <is>
          <t>Generacion de Planilla Normal OBRERO ESTABLE</t>
        </is>
      </c>
      <c r="J1349" s="38" t="n">
        <v>95</v>
      </c>
      <c r="K1349" s="22">
        <f>IF('BD6'!J1349=90,"AGUA",IF('BD6'!J1349=91,"ALCANTARILLADO",IF('BD6'!J1349=93,"ALCANTARILLADO",IF('BD6'!J1349=95,"ADMIN",IF('BD6'!J1349=96,"COMERCIAL","G_Finan")))))</f>
        <v/>
      </c>
      <c r="L1349" s="49" t="n">
        <v>18.3</v>
      </c>
      <c r="M1349" s="37" t="n"/>
      <c r="N1349" s="51" t="n"/>
      <c r="O1349" s="51" t="n"/>
    </row>
    <row r="1350">
      <c r="A1350" s="10">
        <f>IFERROR(VLOOKUP(BD[[#This Row],[BK]],DICT[[EEFF]:[Ppto]],2,FALSE),"No Encontrado")</f>
        <v/>
      </c>
      <c r="B1350" s="54">
        <f>MID(BD[[#This Row],[SUC]],2,1)&amp;"-"&amp;BD[[#This Row],[CC]]&amp;"-"&amp;BD[[#This Row],[REGI_RES]]&amp;"-"&amp;MID(BD[[#This Row],[CTA]],1,9)</f>
        <v/>
      </c>
      <c r="C1350" t="inlineStr">
        <is>
          <t>627300000 - SEGURO COMPL. DE TRABAJO DE RIESGO, ACC.DE TR.Y ENF.PROF.</t>
        </is>
      </c>
      <c r="D1350" s="54">
        <f>TRIM(MID('BD6'!E1350,3,2))</f>
        <v/>
      </c>
      <c r="E1350" s="33" t="inlineStr">
        <is>
          <t xml:space="preserve">  05 - 11 - 3</t>
        </is>
      </c>
      <c r="F1350" s="34" t="n">
        <v>45919</v>
      </c>
      <c r="G1350" s="54">
        <f>IF(MID(BD[[#This Row],[Suc - Tipo - Nro]],8,2)="11",LEFT(BD[[#This Row],[REGIMEN]], 1) &amp; LEFT(RIGHT(BD[[#This Row],[REGIMEN]], LEN(BD[[#This Row],[REGIMEN]]) - FIND(" ", BD[[#This Row],[REGIMEN]])), 1),"")</f>
        <v/>
      </c>
      <c r="H1350" s="54">
        <f>IF(MID(BD[[#This Row],[Suc - Tipo - Nro]],8,2)="11",TRIM(RIGHT(SUBSTITUTE(BD[[#This Row],[Glosa / Proveedor]]," ",REPT(" ",LEN(BD[[#This Row],[Glosa / Proveedor]]))),LEN(BD[[#This Row],[Glosa / Proveedor]])*2)),"")</f>
        <v/>
      </c>
      <c r="I1350" s="33" t="inlineStr">
        <is>
          <t>Generacion de Planilla Normal OBRERO ESTABLE</t>
        </is>
      </c>
      <c r="J1350" s="35" t="n">
        <v>90</v>
      </c>
      <c r="K1350" s="36">
        <f>IF('BD6'!J1350=90,"AGUA",IF('BD6'!J1350=91,"ALCANTARILLADO",IF('BD6'!J1350=93,"ALCANTARILLADO",IF('BD6'!J1350=95,"ADMIN",IF('BD6'!J1350=96,"COMERCIAL","G_Finan")))))</f>
        <v/>
      </c>
      <c r="L1350" s="40" t="n">
        <v>51.96</v>
      </c>
      <c r="M1350" s="37" t="n"/>
      <c r="N1350" s="51" t="n"/>
      <c r="O1350" s="51" t="n"/>
    </row>
    <row r="1351">
      <c r="A1351" s="39">
        <f>IFERROR(VLOOKUP(BD[[#This Row],[BK]],DICT[[EEFF]:[Ppto]],2,FALSE),"No Encontrado")</f>
        <v/>
      </c>
      <c r="B1351">
        <f>MID(BD[[#This Row],[SUC]],2,1)&amp;"-"&amp;BD[[#This Row],[CC]]&amp;"-"&amp;BD[[#This Row],[REGI_RES]]&amp;"-"&amp;MID(BD[[#This Row],[CTA]],1,9)</f>
        <v/>
      </c>
      <c r="C1351" t="inlineStr">
        <is>
          <t>627300000 - SEGURO COMPL. DE TRABAJO DE RIESGO, ACC.DE TR.Y ENF.PROF.</t>
        </is>
      </c>
      <c r="D1351">
        <f>TRIM(MID('BD6'!E1351,3,2))</f>
        <v/>
      </c>
      <c r="E1351" s="33" t="inlineStr">
        <is>
          <t xml:space="preserve">  05 - 11 - 3</t>
        </is>
      </c>
      <c r="F1351" s="34" t="n">
        <v>45919</v>
      </c>
      <c r="G1351">
        <f>IF(MID(BD[[#This Row],[Suc - Tipo - Nro]],8,2)="11",LEFT(BD[[#This Row],[REGIMEN]], 1) &amp; LEFT(RIGHT(BD[[#This Row],[REGIMEN]], LEN(BD[[#This Row],[REGIMEN]]) - FIND(" ", BD[[#This Row],[REGIMEN]])), 1),"")</f>
        <v/>
      </c>
      <c r="H1351">
        <f>IF(MID(BD[[#This Row],[Suc - Tipo - Nro]],8,2)="11",TRIM(RIGHT(SUBSTITUTE(BD[[#This Row],[Glosa / Proveedor]]," ",REPT(" ",LEN(BD[[#This Row],[Glosa / Proveedor]]))),LEN(BD[[#This Row],[Glosa / Proveedor]])*2)),"")</f>
        <v/>
      </c>
      <c r="I1351" s="33" t="inlineStr">
        <is>
          <t>Generacion de Planilla Normal OBRERO ESTABLE</t>
        </is>
      </c>
      <c r="J1351" s="35" t="n">
        <v>90</v>
      </c>
      <c r="K1351" s="22">
        <f>IF('BD6'!J1351=90,"AGUA",IF('BD6'!J1351=91,"ALCANTARILLADO",IF('BD6'!J1351=93,"ALCANTARILLADO",IF('BD6'!J1351=95,"ADMIN",IF('BD6'!J1351=96,"COMERCIAL","G_Finan")))))</f>
        <v/>
      </c>
      <c r="L1351" s="49" t="n">
        <v>8.91</v>
      </c>
      <c r="M1351" s="37" t="n"/>
      <c r="N1351" s="51" t="n"/>
      <c r="O1351" s="51" t="n"/>
    </row>
    <row r="1352">
      <c r="A1352" s="10">
        <f>IFERROR(VLOOKUP(BD[[#This Row],[BK]],DICT[[EEFF]:[Ppto]],2,FALSE),"No Encontrado")</f>
        <v/>
      </c>
      <c r="B1352" s="54">
        <f>MID(BD[[#This Row],[SUC]],2,1)&amp;"-"&amp;BD[[#This Row],[CC]]&amp;"-"&amp;BD[[#This Row],[REGI_RES]]&amp;"-"&amp;MID(BD[[#This Row],[CTA]],1,9)</f>
        <v/>
      </c>
      <c r="C1352" t="inlineStr">
        <is>
          <t>627300000 - SEGURO COMPL. DE TRABAJO DE RIESGO, ACC.DE TR.Y ENF.PROF.</t>
        </is>
      </c>
      <c r="D1352" s="54">
        <f>TRIM(MID('BD6'!E1352,3,2))</f>
        <v/>
      </c>
      <c r="E1352" s="33" t="inlineStr">
        <is>
          <t xml:space="preserve">  05 - 11 - 3</t>
        </is>
      </c>
      <c r="F1352" s="34" t="n">
        <v>45919</v>
      </c>
      <c r="G1352" s="54">
        <f>IF(MID(BD[[#This Row],[Suc - Tipo - Nro]],8,2)="11",LEFT(BD[[#This Row],[REGIMEN]], 1) &amp; LEFT(RIGHT(BD[[#This Row],[REGIMEN]], LEN(BD[[#This Row],[REGIMEN]]) - FIND(" ", BD[[#This Row],[REGIMEN]])), 1),"")</f>
        <v/>
      </c>
      <c r="H1352" s="54">
        <f>IF(MID(BD[[#This Row],[Suc - Tipo - Nro]],8,2)="11",TRIM(RIGHT(SUBSTITUTE(BD[[#This Row],[Glosa / Proveedor]]," ",REPT(" ",LEN(BD[[#This Row],[Glosa / Proveedor]]))),LEN(BD[[#This Row],[Glosa / Proveedor]])*2)),"")</f>
        <v/>
      </c>
      <c r="I1352" s="33" t="inlineStr">
        <is>
          <t>Generacion de Planilla Normal OBRERO ESTABLE</t>
        </is>
      </c>
      <c r="J1352" s="35" t="n">
        <v>95</v>
      </c>
      <c r="K1352" s="36">
        <f>IF('BD6'!J1352=90,"AGUA",IF('BD6'!J1352=91,"ALCANTARILLADO",IF('BD6'!J1352=93,"ALCANTARILLADO",IF('BD6'!J1352=95,"ADMIN",IF('BD6'!J1352=96,"COMERCIAL","G_Finan")))))</f>
        <v/>
      </c>
      <c r="L1352" s="40" t="n">
        <v>3.14</v>
      </c>
      <c r="M1352" s="37" t="n"/>
      <c r="N1352" s="51" t="n"/>
      <c r="O1352" s="51" t="n"/>
    </row>
    <row r="1353">
      <c r="A1353" s="42">
        <f>IFERROR(VLOOKUP(BD[[#This Row],[BK]],DICT[[EEFF]:[Ppto]],2,FALSE),"No Encontrado")</f>
        <v/>
      </c>
      <c r="B1353">
        <f>MID(BD[[#This Row],[SUC]],2,1)&amp;"-"&amp;BD[[#This Row],[CC]]&amp;"-"&amp;BD[[#This Row],[REGI_RES]]&amp;"-"&amp;MID(BD[[#This Row],[CTA]],1,9)</f>
        <v/>
      </c>
      <c r="C1353" t="inlineStr">
        <is>
          <t>627300000 - SEGURO COMPL. DE TRABAJO DE RIESGO, ACC.DE TR.Y ENF.PROF.</t>
        </is>
      </c>
      <c r="D1353">
        <f>TRIM(MID('BD6'!E1353,3,2))</f>
        <v/>
      </c>
      <c r="E1353" s="33" t="inlineStr">
        <is>
          <t xml:space="preserve">  05 - 11 - 4</t>
        </is>
      </c>
      <c r="F1353" s="32" t="n">
        <v>45919</v>
      </c>
      <c r="G1353">
        <f>IF(MID(BD[[#This Row],[Suc - Tipo - Nro]],8,2)="11",LEFT(BD[[#This Row],[REGIMEN]], 1) &amp; LEFT(RIGHT(BD[[#This Row],[REGIMEN]], LEN(BD[[#This Row],[REGIMEN]]) - FIND(" ", BD[[#This Row],[REGIMEN]])), 1),"")</f>
        <v/>
      </c>
      <c r="H1353">
        <f>IF(MID(BD[[#This Row],[Suc - Tipo - Nro]],8,2)="11",TRIM(RIGHT(SUBSTITUTE(BD[[#This Row],[Glosa / Proveedor]]," ",REPT(" ",LEN(BD[[#This Row],[Glosa / Proveedor]]))),LEN(BD[[#This Row],[Glosa / Proveedor]])*2)),"")</f>
        <v/>
      </c>
      <c r="I1353" s="31" t="inlineStr">
        <is>
          <t>Generacion de Planilla Vacaciones OBRERO CONTRATADO</t>
        </is>
      </c>
      <c r="J1353" s="38" t="n">
        <v>90</v>
      </c>
      <c r="K1353" s="22">
        <f>IF('BD6'!J1353=90,"AGUA",IF('BD6'!J1353=91,"ALCANTARILLADO",IF('BD6'!J1353=93,"ALCANTARILLADO",IF('BD6'!J1353=95,"ADMIN",IF('BD6'!J1353=96,"COMERCIAL","G_Finan")))))</f>
        <v/>
      </c>
      <c r="L1353" s="49" t="n">
        <v>2.38</v>
      </c>
      <c r="M1353" s="37" t="n"/>
      <c r="N1353" s="51" t="n"/>
      <c r="O1353" s="51" t="n"/>
    </row>
    <row r="1354">
      <c r="A1354" s="42">
        <f>IFERROR(VLOOKUP(BD[[#This Row],[BK]],DICT[[EEFF]:[Ppto]],2,FALSE),"No Encontrado")</f>
        <v/>
      </c>
      <c r="B1354">
        <f>MID(BD[[#This Row],[SUC]],2,1)&amp;"-"&amp;BD[[#This Row],[CC]]&amp;"-"&amp;BD[[#This Row],[REGI_RES]]&amp;"-"&amp;MID(BD[[#This Row],[CTA]],1,9)</f>
        <v/>
      </c>
      <c r="C1354" t="inlineStr">
        <is>
          <t>627300000 - SEGURO COMPL. DE TRABAJO DE RIESGO, ACC.DE TR.Y ENF.PROF.</t>
        </is>
      </c>
      <c r="D1354">
        <f>TRIM(MID('BD6'!E1354,3,2))</f>
        <v/>
      </c>
      <c r="E1354" s="33" t="inlineStr">
        <is>
          <t xml:space="preserve">  05 - 11 - 4</t>
        </is>
      </c>
      <c r="F1354" s="32" t="n">
        <v>45919</v>
      </c>
      <c r="G1354">
        <f>IF(MID(BD[[#This Row],[Suc - Tipo - Nro]],8,2)="11",LEFT(BD[[#This Row],[REGIMEN]], 1) &amp; LEFT(RIGHT(BD[[#This Row],[REGIMEN]], LEN(BD[[#This Row],[REGIMEN]]) - FIND(" ", BD[[#This Row],[REGIMEN]])), 1),"")</f>
        <v/>
      </c>
      <c r="H1354">
        <f>IF(MID(BD[[#This Row],[Suc - Tipo - Nro]],8,2)="11",TRIM(RIGHT(SUBSTITUTE(BD[[#This Row],[Glosa / Proveedor]]," ",REPT(" ",LEN(BD[[#This Row],[Glosa / Proveedor]]))),LEN(BD[[#This Row],[Glosa / Proveedor]])*2)),"")</f>
        <v/>
      </c>
      <c r="I1354" s="31" t="inlineStr">
        <is>
          <t>Generacion de Planilla Vacaciones OBRERO CONTRATADO</t>
        </is>
      </c>
      <c r="J1354" s="38" t="n">
        <v>90</v>
      </c>
      <c r="K1354" s="22">
        <f>IF('BD6'!J1354=90,"AGUA",IF('BD6'!J1354=91,"ALCANTARILLADO",IF('BD6'!J1354=93,"ALCANTARILLADO",IF('BD6'!J1354=95,"ADMIN",IF('BD6'!J1354=96,"COMERCIAL","G_Finan")))))</f>
        <v/>
      </c>
      <c r="L1354" s="49" t="n">
        <v>13.86</v>
      </c>
      <c r="M1354" s="37" t="n"/>
      <c r="N1354" s="51" t="n"/>
      <c r="O1354" s="51" t="n"/>
    </row>
    <row r="1355">
      <c r="A1355" s="42">
        <f>IFERROR(VLOOKUP(BD[[#This Row],[BK]],DICT[[EEFF]:[Ppto]],2,FALSE),"No Encontrado")</f>
        <v/>
      </c>
      <c r="B1355">
        <f>MID(BD[[#This Row],[SUC]],2,1)&amp;"-"&amp;BD[[#This Row],[CC]]&amp;"-"&amp;BD[[#This Row],[REGI_RES]]&amp;"-"&amp;MID(BD[[#This Row],[CTA]],1,9)</f>
        <v/>
      </c>
      <c r="C1355" t="inlineStr">
        <is>
          <t>627300000 - SEGURO COMPL. DE TRABAJO DE RIESGO, ACC.DE TR.Y ENF.PROF.</t>
        </is>
      </c>
      <c r="D1355">
        <f>TRIM(MID('BD6'!E1355,3,2))</f>
        <v/>
      </c>
      <c r="E1355" s="33" t="inlineStr">
        <is>
          <t xml:space="preserve">  06 - 11 - 1</t>
        </is>
      </c>
      <c r="F1355" s="32" t="n">
        <v>45919</v>
      </c>
      <c r="G1355">
        <f>IF(MID(BD[[#This Row],[Suc - Tipo - Nro]],8,2)="11",LEFT(BD[[#This Row],[REGIMEN]], 1) &amp; LEFT(RIGHT(BD[[#This Row],[REGIMEN]], LEN(BD[[#This Row],[REGIMEN]]) - FIND(" ", BD[[#This Row],[REGIMEN]])), 1),"")</f>
        <v/>
      </c>
      <c r="H1355">
        <f>IF(MID(BD[[#This Row],[Suc - Tipo - Nro]],8,2)="11",TRIM(RIGHT(SUBSTITUTE(BD[[#This Row],[Glosa / Proveedor]]," ",REPT(" ",LEN(BD[[#This Row],[Glosa / Proveedor]]))),LEN(BD[[#This Row],[Glosa / Proveedor]])*2)),"")</f>
        <v/>
      </c>
      <c r="I1355" s="31" t="inlineStr">
        <is>
          <t>Generacion de Planilla Normal EMPLEADO ESTABLE</t>
        </is>
      </c>
      <c r="J1355" s="38" t="n">
        <v>95</v>
      </c>
      <c r="K1355" s="22">
        <f>IF('BD6'!J1355=90,"AGUA",IF('BD6'!J1355=91,"ALCANTARILLADO",IF('BD6'!J1355=93,"ALCANTARILLADO",IF('BD6'!J1355=95,"ADMIN",IF('BD6'!J1355=96,"COMERCIAL","G_Finan")))))</f>
        <v/>
      </c>
      <c r="L1355" s="49" t="n">
        <v>4.2</v>
      </c>
      <c r="M1355" s="37" t="n"/>
      <c r="N1355" s="51" t="n"/>
      <c r="O1355" s="51" t="n"/>
    </row>
    <row r="1356">
      <c r="A1356" s="42">
        <f>IFERROR(VLOOKUP(BD[[#This Row],[BK]],DICT[[EEFF]:[Ppto]],2,FALSE),"No Encontrado")</f>
        <v/>
      </c>
      <c r="B1356">
        <f>MID(BD[[#This Row],[SUC]],2,1)&amp;"-"&amp;BD[[#This Row],[CC]]&amp;"-"&amp;BD[[#This Row],[REGI_RES]]&amp;"-"&amp;MID(BD[[#This Row],[CTA]],1,9)</f>
        <v/>
      </c>
      <c r="C1356" t="inlineStr">
        <is>
          <t>627300000 - SEGURO COMPL. DE TRABAJO DE RIESGO, ACC.DE TR.Y ENF.PROF.</t>
        </is>
      </c>
      <c r="D1356">
        <f>TRIM(MID('BD6'!E1356,3,2))</f>
        <v/>
      </c>
      <c r="E1356" s="33" t="inlineStr">
        <is>
          <t xml:space="preserve">  06 - 11 - 1</t>
        </is>
      </c>
      <c r="F1356" s="32" t="n">
        <v>45919</v>
      </c>
      <c r="G1356">
        <f>IF(MID(BD[[#This Row],[Suc - Tipo - Nro]],8,2)="11",LEFT(BD[[#This Row],[REGIMEN]], 1) &amp; LEFT(RIGHT(BD[[#This Row],[REGIMEN]], LEN(BD[[#This Row],[REGIMEN]]) - FIND(" ", BD[[#This Row],[REGIMEN]])), 1),"")</f>
        <v/>
      </c>
      <c r="H1356">
        <f>IF(MID(BD[[#This Row],[Suc - Tipo - Nro]],8,2)="11",TRIM(RIGHT(SUBSTITUTE(BD[[#This Row],[Glosa / Proveedor]]," ",REPT(" ",LEN(BD[[#This Row],[Glosa / Proveedor]]))),LEN(BD[[#This Row],[Glosa / Proveedor]])*2)),"")</f>
        <v/>
      </c>
      <c r="I1356" s="31" t="inlineStr">
        <is>
          <t>Generacion de Planilla Normal EMPLEADO ESTABLE</t>
        </is>
      </c>
      <c r="J1356" s="38" t="n">
        <v>96</v>
      </c>
      <c r="K1356" s="22">
        <f>IF('BD6'!J1356=90,"AGUA",IF('BD6'!J1356=91,"ALCANTARILLADO",IF('BD6'!J1356=93,"ALCANTARILLADO",IF('BD6'!J1356=95,"ADMIN",IF('BD6'!J1356=96,"COMERCIAL","G_Finan")))))</f>
        <v/>
      </c>
      <c r="L1356" s="49" t="n">
        <v>3.76</v>
      </c>
      <c r="M1356" s="37" t="n"/>
      <c r="N1356" s="51" t="n"/>
      <c r="O1356" s="51" t="n"/>
    </row>
    <row r="1357">
      <c r="A1357" s="42">
        <f>IFERROR(VLOOKUP(BD[[#This Row],[BK]],DICT[[EEFF]:[Ppto]],2,FALSE),"No Encontrado")</f>
        <v/>
      </c>
      <c r="B1357">
        <f>MID(BD[[#This Row],[SUC]],2,1)&amp;"-"&amp;BD[[#This Row],[CC]]&amp;"-"&amp;BD[[#This Row],[REGI_RES]]&amp;"-"&amp;MID(BD[[#This Row],[CTA]],1,9)</f>
        <v/>
      </c>
      <c r="C1357" t="inlineStr">
        <is>
          <t>627300000 - SEGURO COMPL. DE TRABAJO DE RIESGO, ACC.DE TR.Y ENF.PROF.</t>
        </is>
      </c>
      <c r="D1357">
        <f>TRIM(MID('BD6'!E1357,3,2))</f>
        <v/>
      </c>
      <c r="E1357" s="33" t="inlineStr">
        <is>
          <t xml:space="preserve">  06 - 11 - 1</t>
        </is>
      </c>
      <c r="F1357" s="32" t="n">
        <v>45919</v>
      </c>
      <c r="G1357">
        <f>IF(MID(BD[[#This Row],[Suc - Tipo - Nro]],8,2)="11",LEFT(BD[[#This Row],[REGIMEN]], 1) &amp; LEFT(RIGHT(BD[[#This Row],[REGIMEN]], LEN(BD[[#This Row],[REGIMEN]]) - FIND(" ", BD[[#This Row],[REGIMEN]])), 1),"")</f>
        <v/>
      </c>
      <c r="H1357">
        <f>IF(MID(BD[[#This Row],[Suc - Tipo - Nro]],8,2)="11",TRIM(RIGHT(SUBSTITUTE(BD[[#This Row],[Glosa / Proveedor]]," ",REPT(" ",LEN(BD[[#This Row],[Glosa / Proveedor]]))),LEN(BD[[#This Row],[Glosa / Proveedor]])*2)),"")</f>
        <v/>
      </c>
      <c r="I1357" s="31" t="inlineStr">
        <is>
          <t>Generacion de Planilla Normal EMPLEADO ESTABLE</t>
        </is>
      </c>
      <c r="J1357" s="38" t="n">
        <v>95</v>
      </c>
      <c r="K1357" s="22">
        <f>IF('BD6'!J1357=90,"AGUA",IF('BD6'!J1357=91,"ALCANTARILLADO",IF('BD6'!J1357=93,"ALCANTARILLADO",IF('BD6'!J1357=95,"ADMIN",IF('BD6'!J1357=96,"COMERCIAL","G_Finan")))))</f>
        <v/>
      </c>
      <c r="L1357" s="49" t="n">
        <v>15.43</v>
      </c>
      <c r="M1357" s="37" t="n"/>
      <c r="N1357" s="51" t="n"/>
      <c r="O1357" s="51" t="n"/>
    </row>
    <row r="1358">
      <c r="A1358" s="10">
        <f>IFERROR(VLOOKUP(BD[[#This Row],[BK]],DICT[[EEFF]:[Ppto]],2,FALSE),"No Encontrado")</f>
        <v/>
      </c>
      <c r="B1358" s="54">
        <f>MID(BD[[#This Row],[SUC]],2,1)&amp;"-"&amp;BD[[#This Row],[CC]]&amp;"-"&amp;BD[[#This Row],[REGI_RES]]&amp;"-"&amp;MID(BD[[#This Row],[CTA]],1,9)</f>
        <v/>
      </c>
      <c r="C1358" t="inlineStr">
        <is>
          <t>627300000 - SEGURO COMPL. DE TRABAJO DE RIESGO, ACC.DE TR.Y ENF.PROF.</t>
        </is>
      </c>
      <c r="D1358" s="54">
        <f>TRIM(MID('BD6'!E1358,3,2))</f>
        <v/>
      </c>
      <c r="E1358" s="33" t="inlineStr">
        <is>
          <t xml:space="preserve">  06 - 11 - 1</t>
        </is>
      </c>
      <c r="F1358" s="34" t="n">
        <v>45919</v>
      </c>
      <c r="G1358" s="54">
        <f>IF(MID(BD[[#This Row],[Suc - Tipo - Nro]],8,2)="11",LEFT(BD[[#This Row],[REGIMEN]], 1) &amp; LEFT(RIGHT(BD[[#This Row],[REGIMEN]], LEN(BD[[#This Row],[REGIMEN]]) - FIND(" ", BD[[#This Row],[REGIMEN]])), 1),"")</f>
        <v/>
      </c>
      <c r="H1358" s="54">
        <f>IF(MID(BD[[#This Row],[Suc - Tipo - Nro]],8,2)="11",TRIM(RIGHT(SUBSTITUTE(BD[[#This Row],[Glosa / Proveedor]]," ",REPT(" ",LEN(BD[[#This Row],[Glosa / Proveedor]]))),LEN(BD[[#This Row],[Glosa / Proveedor]])*2)),"")</f>
        <v/>
      </c>
      <c r="I1358" s="33" t="inlineStr">
        <is>
          <t>Generacion de Planilla Normal EMPLEADO ESTABLE</t>
        </is>
      </c>
      <c r="J1358" s="35" t="n">
        <v>95</v>
      </c>
      <c r="K1358" s="36">
        <f>IF('BD6'!J1358=90,"AGUA",IF('BD6'!J1358=91,"ALCANTARILLADO",IF('BD6'!J1358=93,"ALCANTARILLADO",IF('BD6'!J1358=95,"ADMIN",IF('BD6'!J1358=96,"COMERCIAL","G_Finan")))))</f>
        <v/>
      </c>
      <c r="L1358" s="40" t="n">
        <v>24.5</v>
      </c>
      <c r="M1358" s="37" t="n"/>
      <c r="N1358" s="51" t="n"/>
      <c r="O1358" s="51" t="n"/>
    </row>
    <row r="1359">
      <c r="A1359" s="10">
        <f>IFERROR(VLOOKUP(BD[[#This Row],[BK]],DICT[[EEFF]:[Ppto]],2,FALSE),"No Encontrado")</f>
        <v/>
      </c>
      <c r="B1359" s="54">
        <f>MID(BD[[#This Row],[SUC]],2,1)&amp;"-"&amp;BD[[#This Row],[CC]]&amp;"-"&amp;BD[[#This Row],[REGI_RES]]&amp;"-"&amp;MID(BD[[#This Row],[CTA]],1,9)</f>
        <v/>
      </c>
      <c r="C1359" t="inlineStr">
        <is>
          <t>627300000 - SEGURO COMPL. DE TRABAJO DE RIESGO, ACC.DE TR.Y ENF.PROF.</t>
        </is>
      </c>
      <c r="D1359" s="54">
        <f>TRIM(MID('BD6'!E1359,3,2))</f>
        <v/>
      </c>
      <c r="E1359" s="33" t="inlineStr">
        <is>
          <t xml:space="preserve">  06 - 11 - 1</t>
        </is>
      </c>
      <c r="F1359" s="34" t="n">
        <v>45919</v>
      </c>
      <c r="G1359" s="54">
        <f>IF(MID(BD[[#This Row],[Suc - Tipo - Nro]],8,2)="11",LEFT(BD[[#This Row],[REGIMEN]], 1) &amp; LEFT(RIGHT(BD[[#This Row],[REGIMEN]], LEN(BD[[#This Row],[REGIMEN]]) - FIND(" ", BD[[#This Row],[REGIMEN]])), 1),"")</f>
        <v/>
      </c>
      <c r="H1359" s="54">
        <f>IF(MID(BD[[#This Row],[Suc - Tipo - Nro]],8,2)="11",TRIM(RIGHT(SUBSTITUTE(BD[[#This Row],[Glosa / Proveedor]]," ",REPT(" ",LEN(BD[[#This Row],[Glosa / Proveedor]]))),LEN(BD[[#This Row],[Glosa / Proveedor]])*2)),"")</f>
        <v/>
      </c>
      <c r="I1359" s="33" t="inlineStr">
        <is>
          <t>Generacion de Planilla Normal EMPLEADO ESTABLE</t>
        </is>
      </c>
      <c r="J1359" s="35" t="n">
        <v>96</v>
      </c>
      <c r="K1359" s="36">
        <f>IF('BD6'!J1359=90,"AGUA",IF('BD6'!J1359=91,"ALCANTARILLADO",IF('BD6'!J1359=93,"ALCANTARILLADO",IF('BD6'!J1359=95,"ADMIN",IF('BD6'!J1359=96,"COMERCIAL","G_Finan")))))</f>
        <v/>
      </c>
      <c r="L1359" s="40" t="n">
        <v>21.96</v>
      </c>
      <c r="M1359" s="37" t="n"/>
      <c r="N1359" s="51" t="n"/>
      <c r="O1359" s="51" t="n"/>
    </row>
    <row r="1360">
      <c r="A1360" s="10">
        <f>IFERROR(VLOOKUP(BD[[#This Row],[BK]],DICT[[EEFF]:[Ppto]],2,FALSE),"No Encontrado")</f>
        <v/>
      </c>
      <c r="B1360" s="54">
        <f>MID(BD[[#This Row],[SUC]],2,1)&amp;"-"&amp;BD[[#This Row],[CC]]&amp;"-"&amp;BD[[#This Row],[REGI_RES]]&amp;"-"&amp;MID(BD[[#This Row],[CTA]],1,9)</f>
        <v/>
      </c>
      <c r="C1360" t="inlineStr">
        <is>
          <t>627300000 - SEGURO COMPL. DE TRABAJO DE RIESGO, ACC.DE TR.Y ENF.PROF.</t>
        </is>
      </c>
      <c r="D1360" s="54">
        <f>TRIM(MID('BD6'!E1360,3,2))</f>
        <v/>
      </c>
      <c r="E1360" s="33" t="inlineStr">
        <is>
          <t xml:space="preserve">  06 - 11 - 1</t>
        </is>
      </c>
      <c r="F1360" s="34" t="n">
        <v>45919</v>
      </c>
      <c r="G1360" s="54">
        <f>IF(MID(BD[[#This Row],[Suc - Tipo - Nro]],8,2)="11",LEFT(BD[[#This Row],[REGIMEN]], 1) &amp; LEFT(RIGHT(BD[[#This Row],[REGIMEN]], LEN(BD[[#This Row],[REGIMEN]]) - FIND(" ", BD[[#This Row],[REGIMEN]])), 1),"")</f>
        <v/>
      </c>
      <c r="H1360" s="54">
        <f>IF(MID(BD[[#This Row],[Suc - Tipo - Nro]],8,2)="11",TRIM(RIGHT(SUBSTITUTE(BD[[#This Row],[Glosa / Proveedor]]," ",REPT(" ",LEN(BD[[#This Row],[Glosa / Proveedor]]))),LEN(BD[[#This Row],[Glosa / Proveedor]])*2)),"")</f>
        <v/>
      </c>
      <c r="I1360" s="33" t="inlineStr">
        <is>
          <t>Generacion de Planilla Normal EMPLEADO ESTABLE</t>
        </is>
      </c>
      <c r="J1360" s="35" t="n">
        <v>95</v>
      </c>
      <c r="K1360" s="36">
        <f>IF('BD6'!J1360=90,"AGUA",IF('BD6'!J1360=91,"ALCANTARILLADO",IF('BD6'!J1360=93,"ALCANTARILLADO",IF('BD6'!J1360=95,"ADMIN",IF('BD6'!J1360=96,"COMERCIAL","G_Finan")))))</f>
        <v/>
      </c>
      <c r="L1360" s="40" t="n">
        <v>2.64</v>
      </c>
      <c r="M1360" s="37" t="n"/>
      <c r="N1360" s="51" t="n"/>
      <c r="O1360" s="51" t="n"/>
    </row>
    <row r="1361">
      <c r="A1361" s="10">
        <f>IFERROR(VLOOKUP(BD[[#This Row],[BK]],DICT[[EEFF]:[Ppto]],2,FALSE),"No Encontrado")</f>
        <v/>
      </c>
      <c r="B1361" s="54">
        <f>MID(BD[[#This Row],[SUC]],2,1)&amp;"-"&amp;BD[[#This Row],[CC]]&amp;"-"&amp;BD[[#This Row],[REGI_RES]]&amp;"-"&amp;MID(BD[[#This Row],[CTA]],1,9)</f>
        <v/>
      </c>
      <c r="C1361" t="inlineStr">
        <is>
          <t>627300000 - SEGURO COMPL. DE TRABAJO DE RIESGO, ACC.DE TR.Y ENF.PROF.</t>
        </is>
      </c>
      <c r="D1361" s="54">
        <f>TRIM(MID('BD6'!E1361,3,2))</f>
        <v/>
      </c>
      <c r="E1361" s="33" t="inlineStr">
        <is>
          <t xml:space="preserve">  06 - 11 - 2</t>
        </is>
      </c>
      <c r="F1361" s="34" t="n">
        <v>45919</v>
      </c>
      <c r="G1361" s="54">
        <f>IF(MID(BD[[#This Row],[Suc - Tipo - Nro]],8,2)="11",LEFT(BD[[#This Row],[REGIMEN]], 1) &amp; LEFT(RIGHT(BD[[#This Row],[REGIMEN]], LEN(BD[[#This Row],[REGIMEN]]) - FIND(" ", BD[[#This Row],[REGIMEN]])), 1),"")</f>
        <v/>
      </c>
      <c r="H1361" s="54">
        <f>IF(MID(BD[[#This Row],[Suc - Tipo - Nro]],8,2)="11",TRIM(RIGHT(SUBSTITUTE(BD[[#This Row],[Glosa / Proveedor]]," ",REPT(" ",LEN(BD[[#This Row],[Glosa / Proveedor]]))),LEN(BD[[#This Row],[Glosa / Proveedor]])*2)),"")</f>
        <v/>
      </c>
      <c r="I1361" s="33" t="inlineStr">
        <is>
          <t>Generacion de Planilla Normal OBRERO CONTRATADO</t>
        </is>
      </c>
      <c r="J1361" s="35" t="n">
        <v>90</v>
      </c>
      <c r="K1361" s="36">
        <f>IF('BD6'!J1361=90,"AGUA",IF('BD6'!J1361=91,"ALCANTARILLADO",IF('BD6'!J1361=93,"ALCANTARILLADO",IF('BD6'!J1361=95,"ADMIN",IF('BD6'!J1361=96,"COMERCIAL","G_Finan")))))</f>
        <v/>
      </c>
      <c r="L1361" s="40" t="n">
        <v>30.15</v>
      </c>
      <c r="M1361" s="37" t="n"/>
      <c r="N1361" s="51" t="n"/>
      <c r="O1361" s="51" t="n"/>
    </row>
    <row r="1362">
      <c r="A1362" s="10">
        <f>IFERROR(VLOOKUP(BD[[#This Row],[BK]],DICT[[EEFF]:[Ppto]],2,FALSE),"No Encontrado")</f>
        <v/>
      </c>
      <c r="B1362" s="54">
        <f>MID(BD[[#This Row],[SUC]],2,1)&amp;"-"&amp;BD[[#This Row],[CC]]&amp;"-"&amp;BD[[#This Row],[REGI_RES]]&amp;"-"&amp;MID(BD[[#This Row],[CTA]],1,9)</f>
        <v/>
      </c>
      <c r="C1362" t="inlineStr">
        <is>
          <t>627300000 - SEGURO COMPL. DE TRABAJO DE RIESGO, ACC.DE TR.Y ENF.PROF.</t>
        </is>
      </c>
      <c r="D1362" s="54">
        <f>TRIM(MID('BD6'!E1362,3,2))</f>
        <v/>
      </c>
      <c r="E1362" s="33" t="inlineStr">
        <is>
          <t xml:space="preserve">  06 - 11 - 2</t>
        </is>
      </c>
      <c r="F1362" s="34" t="n">
        <v>45919</v>
      </c>
      <c r="G1362" s="54">
        <f>IF(MID(BD[[#This Row],[Suc - Tipo - Nro]],8,2)="11",LEFT(BD[[#This Row],[REGIMEN]], 1) &amp; LEFT(RIGHT(BD[[#This Row],[REGIMEN]], LEN(BD[[#This Row],[REGIMEN]]) - FIND(" ", BD[[#This Row],[REGIMEN]])), 1),"")</f>
        <v/>
      </c>
      <c r="H1362" s="54">
        <f>IF(MID(BD[[#This Row],[Suc - Tipo - Nro]],8,2)="11",TRIM(RIGHT(SUBSTITUTE(BD[[#This Row],[Glosa / Proveedor]]," ",REPT(" ",LEN(BD[[#This Row],[Glosa / Proveedor]]))),LEN(BD[[#This Row],[Glosa / Proveedor]])*2)),"")</f>
        <v/>
      </c>
      <c r="I1362" s="33" t="inlineStr">
        <is>
          <t>Generacion de Planilla Normal OBRERO CONTRATADO</t>
        </is>
      </c>
      <c r="J1362" s="35" t="n">
        <v>90</v>
      </c>
      <c r="K1362" s="36">
        <f>IF('BD6'!J1362=90,"AGUA",IF('BD6'!J1362=91,"ALCANTARILLADO",IF('BD6'!J1362=93,"ALCANTARILLADO",IF('BD6'!J1362=95,"ADMIN",IF('BD6'!J1362=96,"COMERCIAL","G_Finan")))))</f>
        <v/>
      </c>
      <c r="L1362" s="40" t="n">
        <v>5.17</v>
      </c>
      <c r="M1362" s="37" t="n"/>
      <c r="N1362" s="51" t="n"/>
      <c r="O1362" s="51" t="n"/>
    </row>
    <row r="1363">
      <c r="A1363">
        <f>IFERROR(VLOOKUP(BD[[#This Row],[BK]],DICT[[EEFF]:[Ppto]],2,FALSE),"No Encontrado")</f>
        <v/>
      </c>
      <c r="B1363">
        <f>MID(BD[[#This Row],[SUC]],2,1)&amp;"-"&amp;BD[[#This Row],[CC]]&amp;"-"&amp;BD[[#This Row],[REGI_RES]]&amp;"-"&amp;MID(BD[[#This Row],[CTA]],1,9)</f>
        <v/>
      </c>
      <c r="C1363" t="inlineStr">
        <is>
          <t>627300000 - SEGURO COMPL. DE TRABAJO DE RIESGO, ACC.DE TR.Y ENF.PROF.</t>
        </is>
      </c>
      <c r="D1363">
        <f>TRIM(MID('BD6'!E1363,3,2))</f>
        <v/>
      </c>
      <c r="E1363" s="33" t="inlineStr">
        <is>
          <t xml:space="preserve">  06 - 11 - 3</t>
        </is>
      </c>
      <c r="F1363" s="32" t="n">
        <v>45919</v>
      </c>
      <c r="G1363">
        <f>IF(MID(BD[[#This Row],[Suc - Tipo - Nro]],8,2)="11",LEFT(BD[[#This Row],[REGIMEN]], 1) &amp; LEFT(RIGHT(BD[[#This Row],[REGIMEN]], LEN(BD[[#This Row],[REGIMEN]]) - FIND(" ", BD[[#This Row],[REGIMEN]])), 1),"")</f>
        <v/>
      </c>
      <c r="H1363">
        <f>IF(MID(BD[[#This Row],[Suc - Tipo - Nro]],8,2)="11",TRIM(RIGHT(SUBSTITUTE(BD[[#This Row],[Glosa / Proveedor]]," ",REPT(" ",LEN(BD[[#This Row],[Glosa / Proveedor]]))),LEN(BD[[#This Row],[Glosa / Proveedor]])*2)),"")</f>
        <v/>
      </c>
      <c r="I1363" s="31" t="inlineStr">
        <is>
          <t>Generacion de Planilla Normal OBRERO ESTABLE</t>
        </is>
      </c>
      <c r="J1363" s="38" t="n">
        <v>93</v>
      </c>
      <c r="K1363" s="22">
        <f>IF('BD6'!J1363=90,"AGUA",IF('BD6'!J1363=91,"ALCANTARILLADO",IF('BD6'!J1363=93,"ALCANTARILLADO",IF('BD6'!J1363=95,"ADMIN",IF('BD6'!J1363=96,"COMERCIAL","G_Finan")))))</f>
        <v/>
      </c>
      <c r="L1363" s="49" t="n">
        <v>19.31</v>
      </c>
      <c r="M1363" s="37" t="n"/>
      <c r="N1363" s="51" t="n"/>
      <c r="O1363" s="51" t="n"/>
    </row>
    <row r="1364">
      <c r="A1364" s="10">
        <f>IFERROR(VLOOKUP(BD[[#This Row],[BK]],DICT[[EEFF]:[Ppto]],2,FALSE),"No Encontrado")</f>
        <v/>
      </c>
      <c r="B1364" s="54">
        <f>MID(BD[[#This Row],[SUC]],2,1)&amp;"-"&amp;BD[[#This Row],[CC]]&amp;"-"&amp;BD[[#This Row],[REGI_RES]]&amp;"-"&amp;MID(BD[[#This Row],[CTA]],1,9)</f>
        <v/>
      </c>
      <c r="C1364" t="inlineStr">
        <is>
          <t>627300000 - SEGURO COMPL. DE TRABAJO DE RIESGO, ACC.DE TR.Y ENF.PROF.</t>
        </is>
      </c>
      <c r="D1364" s="54">
        <f>TRIM(MID('BD6'!E1364,3,2))</f>
        <v/>
      </c>
      <c r="E1364" s="33" t="inlineStr">
        <is>
          <t xml:space="preserve">  06 - 11 - 3</t>
        </is>
      </c>
      <c r="F1364" s="34" t="n">
        <v>45919</v>
      </c>
      <c r="G1364" s="54">
        <f>IF(MID(BD[[#This Row],[Suc - Tipo - Nro]],8,2)="11",LEFT(BD[[#This Row],[REGIMEN]], 1) &amp; LEFT(RIGHT(BD[[#This Row],[REGIMEN]], LEN(BD[[#This Row],[REGIMEN]]) - FIND(" ", BD[[#This Row],[REGIMEN]])), 1),"")</f>
        <v/>
      </c>
      <c r="H1364" s="54">
        <f>IF(MID(BD[[#This Row],[Suc - Tipo - Nro]],8,2)="11",TRIM(RIGHT(SUBSTITUTE(BD[[#This Row],[Glosa / Proveedor]]," ",REPT(" ",LEN(BD[[#This Row],[Glosa / Proveedor]]))),LEN(BD[[#This Row],[Glosa / Proveedor]])*2)),"")</f>
        <v/>
      </c>
      <c r="I1364" s="33" t="inlineStr">
        <is>
          <t>Generacion de Planilla Normal OBRERO ESTABLE</t>
        </is>
      </c>
      <c r="J1364" s="35" t="n">
        <v>90</v>
      </c>
      <c r="K1364" s="36">
        <f>IF('BD6'!J1364=90,"AGUA",IF('BD6'!J1364=91,"ALCANTARILLADO",IF('BD6'!J1364=93,"ALCANTARILLADO",IF('BD6'!J1364=95,"ADMIN",IF('BD6'!J1364=96,"COMERCIAL","G_Finan")))))</f>
        <v/>
      </c>
      <c r="L1364" s="40" t="n">
        <v>43.47</v>
      </c>
      <c r="M1364" s="37" t="n"/>
      <c r="N1364" s="51" t="n"/>
      <c r="O1364" s="51" t="n"/>
    </row>
    <row r="1365">
      <c r="A1365" s="10">
        <f>IFERROR(VLOOKUP(BD[[#This Row],[BK]],DICT[[EEFF]:[Ppto]],2,FALSE),"No Encontrado")</f>
        <v/>
      </c>
      <c r="B1365" s="54">
        <f>MID(BD[[#This Row],[SUC]],2,1)&amp;"-"&amp;BD[[#This Row],[CC]]&amp;"-"&amp;BD[[#This Row],[REGI_RES]]&amp;"-"&amp;MID(BD[[#This Row],[CTA]],1,9)</f>
        <v/>
      </c>
      <c r="C1365" t="inlineStr">
        <is>
          <t>627300000 - SEGURO COMPL. DE TRABAJO DE RIESGO, ACC.DE TR.Y ENF.PROF.</t>
        </is>
      </c>
      <c r="D1365" s="54">
        <f>TRIM(MID('BD6'!E1365,3,2))</f>
        <v/>
      </c>
      <c r="E1365" s="33" t="inlineStr">
        <is>
          <t xml:space="preserve">  06 - 11 - 3</t>
        </is>
      </c>
      <c r="F1365" s="34" t="n">
        <v>45919</v>
      </c>
      <c r="G1365" s="54">
        <f>IF(MID(BD[[#This Row],[Suc - Tipo - Nro]],8,2)="11",LEFT(BD[[#This Row],[REGIMEN]], 1) &amp; LEFT(RIGHT(BD[[#This Row],[REGIMEN]], LEN(BD[[#This Row],[REGIMEN]]) - FIND(" ", BD[[#This Row],[REGIMEN]])), 1),"")</f>
        <v/>
      </c>
      <c r="H1365" s="54">
        <f>IF(MID(BD[[#This Row],[Suc - Tipo - Nro]],8,2)="11",TRIM(RIGHT(SUBSTITUTE(BD[[#This Row],[Glosa / Proveedor]]," ",REPT(" ",LEN(BD[[#This Row],[Glosa / Proveedor]]))),LEN(BD[[#This Row],[Glosa / Proveedor]])*2)),"")</f>
        <v/>
      </c>
      <c r="I1365" s="33" t="inlineStr">
        <is>
          <t>Generacion de Planilla Normal OBRERO ESTABLE</t>
        </is>
      </c>
      <c r="J1365" s="35" t="n">
        <v>91</v>
      </c>
      <c r="K1365" s="36">
        <f>IF('BD6'!J1365=90,"AGUA",IF('BD6'!J1365=91,"ALCANTARILLADO",IF('BD6'!J1365=93,"ALCANTARILLADO",IF('BD6'!J1365=95,"ADMIN",IF('BD6'!J1365=96,"COMERCIAL","G_Finan")))))</f>
        <v/>
      </c>
      <c r="L1365" s="40" t="n">
        <v>20.11</v>
      </c>
      <c r="M1365" s="37" t="n"/>
      <c r="N1365" s="51" t="n"/>
      <c r="O1365" s="51" t="n"/>
    </row>
    <row r="1366">
      <c r="A1366" s="10">
        <f>IFERROR(VLOOKUP(BD[[#This Row],[BK]],DICT[[EEFF]:[Ppto]],2,FALSE),"No Encontrado")</f>
        <v/>
      </c>
      <c r="B1366" s="54">
        <f>MID(BD[[#This Row],[SUC]],2,1)&amp;"-"&amp;BD[[#This Row],[CC]]&amp;"-"&amp;BD[[#This Row],[REGI_RES]]&amp;"-"&amp;MID(BD[[#This Row],[CTA]],1,9)</f>
        <v/>
      </c>
      <c r="C1366" t="inlineStr">
        <is>
          <t>627300000 - SEGURO COMPL. DE TRABAJO DE RIESGO, ACC.DE TR.Y ENF.PROF.</t>
        </is>
      </c>
      <c r="D1366" s="54">
        <f>TRIM(MID('BD6'!E1366,3,2))</f>
        <v/>
      </c>
      <c r="E1366" s="33" t="inlineStr">
        <is>
          <t xml:space="preserve">  06 - 11 - 3</t>
        </is>
      </c>
      <c r="F1366" s="34" t="n">
        <v>45919</v>
      </c>
      <c r="G1366" s="54">
        <f>IF(MID(BD[[#This Row],[Suc - Tipo - Nro]],8,2)="11",LEFT(BD[[#This Row],[REGIMEN]], 1) &amp; LEFT(RIGHT(BD[[#This Row],[REGIMEN]], LEN(BD[[#This Row],[REGIMEN]]) - FIND(" ", BD[[#This Row],[REGIMEN]])), 1),"")</f>
        <v/>
      </c>
      <c r="H1366" s="54">
        <f>IF(MID(BD[[#This Row],[Suc - Tipo - Nro]],8,2)="11",TRIM(RIGHT(SUBSTITUTE(BD[[#This Row],[Glosa / Proveedor]]," ",REPT(" ",LEN(BD[[#This Row],[Glosa / Proveedor]]))),LEN(BD[[#This Row],[Glosa / Proveedor]])*2)),"")</f>
        <v/>
      </c>
      <c r="I1366" s="33" t="inlineStr">
        <is>
          <t>Generacion de Planilla Normal OBRERO ESTABLE</t>
        </is>
      </c>
      <c r="J1366" s="35" t="n">
        <v>90</v>
      </c>
      <c r="K1366" s="36">
        <f>IF('BD6'!J1366=90,"AGUA",IF('BD6'!J1366=91,"ALCANTARILLADO",IF('BD6'!J1366=93,"ALCANTARILLADO",IF('BD6'!J1366=95,"ADMIN",IF('BD6'!J1366=96,"COMERCIAL","G_Finan")))))</f>
        <v/>
      </c>
      <c r="L1366" s="40" t="n">
        <v>3.35</v>
      </c>
      <c r="M1366" s="37" t="n"/>
      <c r="N1366" s="51" t="n"/>
      <c r="O1366" s="51" t="n"/>
    </row>
    <row r="1367">
      <c r="A1367" s="39">
        <f>IFERROR(VLOOKUP(BD[[#This Row],[BK]],DICT[[EEFF]:[Ppto]],2,FALSE),"No Encontrado")</f>
        <v/>
      </c>
      <c r="B1367">
        <f>MID(BD[[#This Row],[SUC]],2,1)&amp;"-"&amp;BD[[#This Row],[CC]]&amp;"-"&amp;BD[[#This Row],[REGI_RES]]&amp;"-"&amp;MID(BD[[#This Row],[CTA]],1,9)</f>
        <v/>
      </c>
      <c r="C1367" t="inlineStr">
        <is>
          <t>627300000 - SEGURO COMPL. DE TRABAJO DE RIESGO, ACC.DE TR.Y ENF.PROF.</t>
        </is>
      </c>
      <c r="D1367">
        <f>TRIM(MID('BD6'!E1367,3,2))</f>
        <v/>
      </c>
      <c r="E1367" s="33" t="inlineStr">
        <is>
          <t xml:space="preserve">  06 - 11 - 3</t>
        </is>
      </c>
      <c r="F1367" s="34" t="n">
        <v>45919</v>
      </c>
      <c r="G1367">
        <f>IF(MID(BD[[#This Row],[Suc - Tipo - Nro]],8,2)="11",LEFT(BD[[#This Row],[REGIMEN]], 1) &amp; LEFT(RIGHT(BD[[#This Row],[REGIMEN]], LEN(BD[[#This Row],[REGIMEN]]) - FIND(" ", BD[[#This Row],[REGIMEN]])), 1),"")</f>
        <v/>
      </c>
      <c r="H1367">
        <f>IF(MID(BD[[#This Row],[Suc - Tipo - Nro]],8,2)="11",TRIM(RIGHT(SUBSTITUTE(BD[[#This Row],[Glosa / Proveedor]]," ",REPT(" ",LEN(BD[[#This Row],[Glosa / Proveedor]]))),LEN(BD[[#This Row],[Glosa / Proveedor]])*2)),"")</f>
        <v/>
      </c>
      <c r="I1367" s="33" t="inlineStr">
        <is>
          <t>Generacion de Planilla Normal OBRERO ESTABLE</t>
        </is>
      </c>
      <c r="J1367" s="35" t="n">
        <v>90</v>
      </c>
      <c r="K1367" s="22">
        <f>IF('BD6'!J1367=90,"AGUA",IF('BD6'!J1367=91,"ALCANTARILLADO",IF('BD6'!J1367=93,"ALCANTARILLADO",IF('BD6'!J1367=95,"ADMIN",IF('BD6'!J1367=96,"COMERCIAL","G_Finan")))))</f>
        <v/>
      </c>
      <c r="L1367" s="49" t="n">
        <v>7.45</v>
      </c>
      <c r="M1367" s="37" t="n"/>
      <c r="N1367" s="51" t="n"/>
      <c r="O1367" s="51" t="n"/>
    </row>
    <row r="1368">
      <c r="A1368" s="10">
        <f>IFERROR(VLOOKUP(BD[[#This Row],[BK]],DICT[[EEFF]:[Ppto]],2,FALSE),"No Encontrado")</f>
        <v/>
      </c>
      <c r="B1368" s="54">
        <f>MID(BD[[#This Row],[SUC]],2,1)&amp;"-"&amp;BD[[#This Row],[CC]]&amp;"-"&amp;BD[[#This Row],[REGI_RES]]&amp;"-"&amp;MID(BD[[#This Row],[CTA]],1,9)</f>
        <v/>
      </c>
      <c r="C1368" t="inlineStr">
        <is>
          <t>627300000 - SEGURO COMPL. DE TRABAJO DE RIESGO, ACC.DE TR.Y ENF.PROF.</t>
        </is>
      </c>
      <c r="D1368" s="54">
        <f>TRIM(MID('BD6'!E1368,3,2))</f>
        <v/>
      </c>
      <c r="E1368" s="33" t="inlineStr">
        <is>
          <t xml:space="preserve">  06 - 11 - 3</t>
        </is>
      </c>
      <c r="F1368" s="34" t="n">
        <v>45919</v>
      </c>
      <c r="G1368" s="54">
        <f>IF(MID(BD[[#This Row],[Suc - Tipo - Nro]],8,2)="11",LEFT(BD[[#This Row],[REGIMEN]], 1) &amp; LEFT(RIGHT(BD[[#This Row],[REGIMEN]], LEN(BD[[#This Row],[REGIMEN]]) - FIND(" ", BD[[#This Row],[REGIMEN]])), 1),"")</f>
        <v/>
      </c>
      <c r="H1368" s="54">
        <f>IF(MID(BD[[#This Row],[Suc - Tipo - Nro]],8,2)="11",TRIM(RIGHT(SUBSTITUTE(BD[[#This Row],[Glosa / Proveedor]]," ",REPT(" ",LEN(BD[[#This Row],[Glosa / Proveedor]]))),LEN(BD[[#This Row],[Glosa / Proveedor]])*2)),"")</f>
        <v/>
      </c>
      <c r="I1368" s="33" t="inlineStr">
        <is>
          <t>Generacion de Planilla Normal OBRERO ESTABLE</t>
        </is>
      </c>
      <c r="J1368" s="35" t="n">
        <v>91</v>
      </c>
      <c r="K1368" s="36">
        <f>IF('BD6'!J1368=90,"AGUA",IF('BD6'!J1368=91,"ALCANTARILLADO",IF('BD6'!J1368=93,"ALCANTARILLADO",IF('BD6'!J1368=95,"ADMIN",IF('BD6'!J1368=96,"COMERCIAL","G_Finan")))))</f>
        <v/>
      </c>
      <c r="L1368" s="40" t="n">
        <v>3.45</v>
      </c>
      <c r="M1368" s="37" t="n"/>
      <c r="N1368" s="51" t="n"/>
      <c r="O1368" s="51" t="n"/>
    </row>
    <row r="1369">
      <c r="A1369">
        <f>IFERROR(VLOOKUP(BD[[#This Row],[BK]],DICT[[EEFF]:[Ppto]],2,FALSE),"No Encontrado")</f>
        <v/>
      </c>
      <c r="B1369">
        <f>MID(BD[[#This Row],[SUC]],2,1)&amp;"-"&amp;BD[[#This Row],[CC]]&amp;"-"&amp;BD[[#This Row],[REGI_RES]]&amp;"-"&amp;MID(BD[[#This Row],[CTA]],1,9)</f>
        <v/>
      </c>
      <c r="C1369" t="inlineStr">
        <is>
          <t>627300000 - SEGURO COMPL. DE TRABAJO DE RIESGO, ACC.DE TR.Y ENF.PROF.</t>
        </is>
      </c>
      <c r="D1369">
        <f>TRIM(MID('BD6'!E1369,3,2))</f>
        <v/>
      </c>
      <c r="E1369" s="33" t="inlineStr">
        <is>
          <t xml:space="preserve">  06 - 11 - 3</t>
        </is>
      </c>
      <c r="F1369" s="32" t="n">
        <v>45919</v>
      </c>
      <c r="G1369">
        <f>IF(MID(BD[[#This Row],[Suc - Tipo - Nro]],8,2)="11",LEFT(BD[[#This Row],[REGIMEN]], 1) &amp; LEFT(RIGHT(BD[[#This Row],[REGIMEN]], LEN(BD[[#This Row],[REGIMEN]]) - FIND(" ", BD[[#This Row],[REGIMEN]])), 1),"")</f>
        <v/>
      </c>
      <c r="H1369">
        <f>IF(MID(BD[[#This Row],[Suc - Tipo - Nro]],8,2)="11",TRIM(RIGHT(SUBSTITUTE(BD[[#This Row],[Glosa / Proveedor]]," ",REPT(" ",LEN(BD[[#This Row],[Glosa / Proveedor]]))),LEN(BD[[#This Row],[Glosa / Proveedor]])*2)),"")</f>
        <v/>
      </c>
      <c r="I1369" s="31" t="inlineStr">
        <is>
          <t>Generacion de Planilla Normal OBRERO ESTABLE</t>
        </is>
      </c>
      <c r="J1369" s="38" t="n">
        <v>93</v>
      </c>
      <c r="K1369" s="22">
        <f>IF('BD6'!J1369=90,"AGUA",IF('BD6'!J1369=91,"ALCANTARILLADO",IF('BD6'!J1369=93,"ALCANTARILLADO",IF('BD6'!J1369=95,"ADMIN",IF('BD6'!J1369=96,"COMERCIAL","G_Finan")))))</f>
        <v/>
      </c>
      <c r="L1369" s="49" t="n">
        <v>3.31</v>
      </c>
      <c r="M1369" s="37" t="n"/>
      <c r="N1369" s="51" t="n"/>
      <c r="O1369" s="51" t="n"/>
    </row>
    <row r="1370">
      <c r="A1370" s="42">
        <f>IFERROR(VLOOKUP(BD[[#This Row],[BK]],DICT[[EEFF]:[Ppto]],2,FALSE),"No Encontrado")</f>
        <v/>
      </c>
      <c r="B1370">
        <f>MID(BD[[#This Row],[SUC]],2,1)&amp;"-"&amp;BD[[#This Row],[CC]]&amp;"-"&amp;BD[[#This Row],[REGI_RES]]&amp;"-"&amp;MID(BD[[#This Row],[CTA]],1,9)</f>
        <v/>
      </c>
      <c r="C1370" t="inlineStr">
        <is>
          <t>627300000 - SEGURO COMPL. DE TRABAJO DE RIESGO, ACC.DE TR.Y ENF.PROF.</t>
        </is>
      </c>
      <c r="D1370">
        <f>TRIM(MID('BD6'!E1370,3,2))</f>
        <v/>
      </c>
      <c r="E1370" s="33" t="inlineStr">
        <is>
          <t xml:space="preserve">  06 - 11 - 3</t>
        </is>
      </c>
      <c r="F1370" s="32" t="n">
        <v>45919</v>
      </c>
      <c r="G1370">
        <f>IF(MID(BD[[#This Row],[Suc - Tipo - Nro]],8,2)="11",LEFT(BD[[#This Row],[REGIMEN]], 1) &amp; LEFT(RIGHT(BD[[#This Row],[REGIMEN]], LEN(BD[[#This Row],[REGIMEN]]) - FIND(" ", BD[[#This Row],[REGIMEN]])), 1),"")</f>
        <v/>
      </c>
      <c r="H1370">
        <f>IF(MID(BD[[#This Row],[Suc - Tipo - Nro]],8,2)="11",TRIM(RIGHT(SUBSTITUTE(BD[[#This Row],[Glosa / Proveedor]]," ",REPT(" ",LEN(BD[[#This Row],[Glosa / Proveedor]]))),LEN(BD[[#This Row],[Glosa / Proveedor]])*2)),"")</f>
        <v/>
      </c>
      <c r="I1370" s="31" t="inlineStr">
        <is>
          <t>Generacion de Planilla Normal OBRERO ESTABLE</t>
        </is>
      </c>
      <c r="J1370" s="38" t="n">
        <v>90</v>
      </c>
      <c r="K1370" s="22">
        <f>IF('BD6'!J1370=90,"AGUA",IF('BD6'!J1370=91,"ALCANTARILLADO",IF('BD6'!J1370=93,"ALCANTARILLADO",IF('BD6'!J1370=95,"ADMIN",IF('BD6'!J1370=96,"COMERCIAL","G_Finan")))))</f>
        <v/>
      </c>
      <c r="L1370" s="49" t="n">
        <v>19.52</v>
      </c>
      <c r="M1370" s="37" t="n"/>
      <c r="N1370" s="51" t="n"/>
      <c r="O1370" s="51" t="n"/>
    </row>
    <row r="1371">
      <c r="A1371" s="10">
        <f>IFERROR(VLOOKUP(BD[[#This Row],[BK]],DICT[[EEFF]:[Ppto]],2,FALSE),"No Encontrado")</f>
        <v/>
      </c>
      <c r="B1371" s="54">
        <f>MID(BD[[#This Row],[SUC]],2,1)&amp;"-"&amp;BD[[#This Row],[CC]]&amp;"-"&amp;BD[[#This Row],[REGI_RES]]&amp;"-"&amp;MID(BD[[#This Row],[CTA]],1,9)</f>
        <v/>
      </c>
      <c r="C1371" t="inlineStr">
        <is>
          <t>627300000 - SEGURO COMPL. DE TRABAJO DE RIESGO, ACC.DE TR.Y ENF.PROF.</t>
        </is>
      </c>
      <c r="D1371" s="54">
        <f>TRIM(MID('BD6'!E1371,3,2))</f>
        <v/>
      </c>
      <c r="E1371" s="33" t="inlineStr">
        <is>
          <t xml:space="preserve">  06 - 11 - 4</t>
        </is>
      </c>
      <c r="F1371" s="34" t="n">
        <v>45919</v>
      </c>
      <c r="G1371" s="54">
        <f>IF(MID(BD[[#This Row],[Suc - Tipo - Nro]],8,2)="11",LEFT(BD[[#This Row],[REGIMEN]], 1) &amp; LEFT(RIGHT(BD[[#This Row],[REGIMEN]], LEN(BD[[#This Row],[REGIMEN]]) - FIND(" ", BD[[#This Row],[REGIMEN]])), 1),"")</f>
        <v/>
      </c>
      <c r="H1371" s="54">
        <f>IF(MID(BD[[#This Row],[Suc - Tipo - Nro]],8,2)="11",TRIM(RIGHT(SUBSTITUTE(BD[[#This Row],[Glosa / Proveedor]]," ",REPT(" ",LEN(BD[[#This Row],[Glosa / Proveedor]]))),LEN(BD[[#This Row],[Glosa / Proveedor]])*2)),"")</f>
        <v/>
      </c>
      <c r="I1371" s="33" t="inlineStr">
        <is>
          <t>Generacion de Planilla Vacaciones OBRERO ESTABLE</t>
        </is>
      </c>
      <c r="J1371" s="35" t="n">
        <v>90</v>
      </c>
      <c r="K1371" s="36">
        <f>IF('BD6'!J1371=90,"AGUA",IF('BD6'!J1371=91,"ALCANTARILLADO",IF('BD6'!J1371=93,"ALCANTARILLADO",IF('BD6'!J1371=95,"ADMIN",IF('BD6'!J1371=96,"COMERCIAL","G_Finan")))))</f>
        <v/>
      </c>
      <c r="L1371" s="40" t="n">
        <v>14.97</v>
      </c>
      <c r="M1371" s="37" t="n"/>
      <c r="N1371" s="51" t="n"/>
      <c r="O1371" s="51" t="n"/>
    </row>
    <row r="1372">
      <c r="A1372" s="42">
        <f>IFERROR(VLOOKUP(BD[[#This Row],[BK]],DICT[[EEFF]:[Ppto]],2,FALSE),"No Encontrado")</f>
        <v/>
      </c>
      <c r="B1372">
        <f>MID(BD[[#This Row],[SUC]],2,1)&amp;"-"&amp;BD[[#This Row],[CC]]&amp;"-"&amp;BD[[#This Row],[REGI_RES]]&amp;"-"&amp;MID(BD[[#This Row],[CTA]],1,9)</f>
        <v/>
      </c>
      <c r="C1372" t="inlineStr">
        <is>
          <t>627300000 - SEGURO COMPL. DE TRABAJO DE RIESGO, ACC.DE TR.Y ENF.PROF.</t>
        </is>
      </c>
      <c r="D1372">
        <f>TRIM(MID('BD6'!E1372,3,2))</f>
        <v/>
      </c>
      <c r="E1372" s="33" t="inlineStr">
        <is>
          <t xml:space="preserve">  06 - 11 - 4</t>
        </is>
      </c>
      <c r="F1372" s="32" t="n">
        <v>45919</v>
      </c>
      <c r="G1372">
        <f>IF(MID(BD[[#This Row],[Suc - Tipo - Nro]],8,2)="11",LEFT(BD[[#This Row],[REGIMEN]], 1) &amp; LEFT(RIGHT(BD[[#This Row],[REGIMEN]], LEN(BD[[#This Row],[REGIMEN]]) - FIND(" ", BD[[#This Row],[REGIMEN]])), 1),"")</f>
        <v/>
      </c>
      <c r="H1372">
        <f>IF(MID(BD[[#This Row],[Suc - Tipo - Nro]],8,2)="11",TRIM(RIGHT(SUBSTITUTE(BD[[#This Row],[Glosa / Proveedor]]," ",REPT(" ",LEN(BD[[#This Row],[Glosa / Proveedor]]))),LEN(BD[[#This Row],[Glosa / Proveedor]])*2)),"")</f>
        <v/>
      </c>
      <c r="I1372" s="31" t="inlineStr">
        <is>
          <t>Generacion de Planilla Vacaciones OBRERO ESTABLE</t>
        </is>
      </c>
      <c r="J1372" s="38" t="n">
        <v>90</v>
      </c>
      <c r="K1372" s="22">
        <f>IF('BD6'!J1372=90,"AGUA",IF('BD6'!J1372=91,"ALCANTARILLADO",IF('BD6'!J1372=93,"ALCANTARILLADO",IF('BD6'!J1372=95,"ADMIN",IF('BD6'!J1372=96,"COMERCIAL","G_Finan")))))</f>
        <v/>
      </c>
      <c r="L1372" s="49" t="n">
        <v>2.57</v>
      </c>
      <c r="M1372" s="37" t="n"/>
      <c r="N1372" s="51" t="n"/>
      <c r="O1372" s="51" t="n"/>
    </row>
    <row r="1373">
      <c r="A1373" s="10">
        <f>IFERROR(VLOOKUP(BD[[#This Row],[BK]],DICT[[EEFF]:[Ppto]],2,FALSE),"No Encontrado")</f>
        <v/>
      </c>
      <c r="B1373" s="54">
        <f>MID(BD[[#This Row],[SUC]],2,1)&amp;"-"&amp;BD[[#This Row],[CC]]&amp;"-"&amp;BD[[#This Row],[REGI_RES]]&amp;"-"&amp;MID(BD[[#This Row],[CTA]],1,9)</f>
        <v/>
      </c>
      <c r="C1373" t="inlineStr">
        <is>
          <t>627300000 - SEGURO COMPL. DE TRABAJO DE RIESGO, ACC.DE TR.Y ENF.PROF.</t>
        </is>
      </c>
      <c r="D1373" s="54">
        <f>TRIM(MID('BD6'!E1373,3,2))</f>
        <v/>
      </c>
      <c r="E1373" s="33" t="inlineStr">
        <is>
          <t xml:space="preserve">  08 - 11 - 1</t>
        </is>
      </c>
      <c r="F1373" s="34" t="n">
        <v>45919</v>
      </c>
      <c r="G1373" s="54">
        <f>IF(MID(BD[[#This Row],[Suc - Tipo - Nro]],8,2)="11",LEFT(BD[[#This Row],[REGIMEN]], 1) &amp; LEFT(RIGHT(BD[[#This Row],[REGIMEN]], LEN(BD[[#This Row],[REGIMEN]]) - FIND(" ", BD[[#This Row],[REGIMEN]])), 1),"")</f>
        <v/>
      </c>
      <c r="H1373" s="54">
        <f>IF(MID(BD[[#This Row],[Suc - Tipo - Nro]],8,2)="11",TRIM(RIGHT(SUBSTITUTE(BD[[#This Row],[Glosa / Proveedor]]," ",REPT(" ",LEN(BD[[#This Row],[Glosa / Proveedor]]))),LEN(BD[[#This Row],[Glosa / Proveedor]])*2)),"")</f>
        <v/>
      </c>
      <c r="I1373" s="33" t="inlineStr">
        <is>
          <t>Generacion de Planilla Normal EMPLEADO ESTABLE</t>
        </is>
      </c>
      <c r="J1373" s="35" t="n">
        <v>95</v>
      </c>
      <c r="K1373" s="36">
        <f>IF('BD6'!J1373=90,"AGUA",IF('BD6'!J1373=91,"ALCANTARILLADO",IF('BD6'!J1373=93,"ALCANTARILLADO",IF('BD6'!J1373=95,"ADMIN",IF('BD6'!J1373=96,"COMERCIAL","G_Finan")))))</f>
        <v/>
      </c>
      <c r="L1373" s="40" t="n">
        <v>18.74</v>
      </c>
      <c r="M1373" s="37" t="n"/>
      <c r="N1373" s="51" t="n"/>
      <c r="O1373" s="51" t="n"/>
    </row>
    <row r="1374">
      <c r="A1374" s="10">
        <f>IFERROR(VLOOKUP(BD[[#This Row],[BK]],DICT[[EEFF]:[Ppto]],2,FALSE),"No Encontrado")</f>
        <v/>
      </c>
      <c r="B1374" s="54">
        <f>MID(BD[[#This Row],[SUC]],2,1)&amp;"-"&amp;BD[[#This Row],[CC]]&amp;"-"&amp;BD[[#This Row],[REGI_RES]]&amp;"-"&amp;MID(BD[[#This Row],[CTA]],1,9)</f>
        <v/>
      </c>
      <c r="C1374" t="inlineStr">
        <is>
          <t>627300000 - SEGURO COMPL. DE TRABAJO DE RIESGO, ACC.DE TR.Y ENF.PROF.</t>
        </is>
      </c>
      <c r="D1374" s="54">
        <f>TRIM(MID('BD6'!E1374,3,2))</f>
        <v/>
      </c>
      <c r="E1374" s="33" t="inlineStr">
        <is>
          <t xml:space="preserve">  08 - 11 - 1</t>
        </is>
      </c>
      <c r="F1374" s="34" t="n">
        <v>45919</v>
      </c>
      <c r="G1374" s="54">
        <f>IF(MID(BD[[#This Row],[Suc - Tipo - Nro]],8,2)="11",LEFT(BD[[#This Row],[REGIMEN]], 1) &amp; LEFT(RIGHT(BD[[#This Row],[REGIMEN]], LEN(BD[[#This Row],[REGIMEN]]) - FIND(" ", BD[[#This Row],[REGIMEN]])), 1),"")</f>
        <v/>
      </c>
      <c r="H1374" s="54">
        <f>IF(MID(BD[[#This Row],[Suc - Tipo - Nro]],8,2)="11",TRIM(RIGHT(SUBSTITUTE(BD[[#This Row],[Glosa / Proveedor]]," ",REPT(" ",LEN(BD[[#This Row],[Glosa / Proveedor]]))),LEN(BD[[#This Row],[Glosa / Proveedor]])*2)),"")</f>
        <v/>
      </c>
      <c r="I1374" s="33" t="inlineStr">
        <is>
          <t>Generacion de Planilla Normal EMPLEADO ESTABLE</t>
        </is>
      </c>
      <c r="J1374" s="35" t="n">
        <v>95</v>
      </c>
      <c r="K1374" s="36">
        <f>IF('BD6'!J1374=90,"AGUA",IF('BD6'!J1374=91,"ALCANTARILLADO",IF('BD6'!J1374=93,"ALCANTARILLADO",IF('BD6'!J1374=95,"ADMIN",IF('BD6'!J1374=96,"COMERCIAL","G_Finan")))))</f>
        <v/>
      </c>
      <c r="L1374" s="40" t="n">
        <v>3.21</v>
      </c>
      <c r="M1374" s="37" t="n"/>
      <c r="N1374" s="51" t="n"/>
      <c r="O1374" s="51" t="n"/>
    </row>
    <row r="1375">
      <c r="A1375" s="10">
        <f>IFERROR(VLOOKUP(BD[[#This Row],[BK]],DICT[[EEFF]:[Ppto]],2,FALSE),"No Encontrado")</f>
        <v/>
      </c>
      <c r="B1375" s="54">
        <f>MID(BD[[#This Row],[SUC]],2,1)&amp;"-"&amp;BD[[#This Row],[CC]]&amp;"-"&amp;BD[[#This Row],[REGI_RES]]&amp;"-"&amp;MID(BD[[#This Row],[CTA]],1,9)</f>
        <v/>
      </c>
      <c r="C1375" t="inlineStr">
        <is>
          <t>627300000 - SEGURO COMPL. DE TRABAJO DE RIESGO, ACC.DE TR.Y ENF.PROF.</t>
        </is>
      </c>
      <c r="D1375" s="54">
        <f>TRIM(MID('BD6'!E1375,3,2))</f>
        <v/>
      </c>
      <c r="E1375" s="33" t="inlineStr">
        <is>
          <t xml:space="preserve">  08 - 11 - 2</t>
        </is>
      </c>
      <c r="F1375" s="34" t="n">
        <v>45919</v>
      </c>
      <c r="G1375" s="54">
        <f>IF(MID(BD[[#This Row],[Suc - Tipo - Nro]],8,2)="11",LEFT(BD[[#This Row],[REGIMEN]], 1) &amp; LEFT(RIGHT(BD[[#This Row],[REGIMEN]], LEN(BD[[#This Row],[REGIMEN]]) - FIND(" ", BD[[#This Row],[REGIMEN]])), 1),"")</f>
        <v/>
      </c>
      <c r="H1375" s="54">
        <f>IF(MID(BD[[#This Row],[Suc - Tipo - Nro]],8,2)="11",TRIM(RIGHT(SUBSTITUTE(BD[[#This Row],[Glosa / Proveedor]]," ",REPT(" ",LEN(BD[[#This Row],[Glosa / Proveedor]]))),LEN(BD[[#This Row],[Glosa / Proveedor]])*2)),"")</f>
        <v/>
      </c>
      <c r="I1375" s="33" t="inlineStr">
        <is>
          <t>Generacion de Planilla Normal OBRERO CONTRATADO</t>
        </is>
      </c>
      <c r="J1375" s="35" t="n">
        <v>90</v>
      </c>
      <c r="K1375" s="36">
        <f>IF('BD6'!J1375=90,"AGUA",IF('BD6'!J1375=91,"ALCANTARILLADO",IF('BD6'!J1375=93,"ALCANTARILLADO",IF('BD6'!J1375=95,"ADMIN",IF('BD6'!J1375=96,"COMERCIAL","G_Finan")))))</f>
        <v/>
      </c>
      <c r="L1375" s="40" t="n">
        <v>19.07</v>
      </c>
      <c r="M1375" s="37" t="n"/>
      <c r="N1375" s="51" t="n"/>
      <c r="O1375" s="51" t="n"/>
    </row>
    <row r="1376">
      <c r="A1376">
        <f>IFERROR(VLOOKUP(BD[[#This Row],[BK]],DICT[[EEFF]:[Ppto]],2,FALSE),"No Encontrado")</f>
        <v/>
      </c>
      <c r="B1376">
        <f>MID(BD[[#This Row],[SUC]],2,1)&amp;"-"&amp;BD[[#This Row],[CC]]&amp;"-"&amp;BD[[#This Row],[REGI_RES]]&amp;"-"&amp;MID(BD[[#This Row],[CTA]],1,9)</f>
        <v/>
      </c>
      <c r="C1376" t="inlineStr">
        <is>
          <t>627300000 - SEGURO COMPL. DE TRABAJO DE RIESGO, ACC.DE TR.Y ENF.PROF.</t>
        </is>
      </c>
      <c r="D1376">
        <f>TRIM(MID('BD6'!E1376,3,2))</f>
        <v/>
      </c>
      <c r="E1376" s="33" t="inlineStr">
        <is>
          <t xml:space="preserve">  08 - 11 - 2</t>
        </is>
      </c>
      <c r="F1376" s="32" t="n">
        <v>45919</v>
      </c>
      <c r="G1376">
        <f>IF(MID(BD[[#This Row],[Suc - Tipo - Nro]],8,2)="11",LEFT(BD[[#This Row],[REGIMEN]], 1) &amp; LEFT(RIGHT(BD[[#This Row],[REGIMEN]], LEN(BD[[#This Row],[REGIMEN]]) - FIND(" ", BD[[#This Row],[REGIMEN]])), 1),"")</f>
        <v/>
      </c>
      <c r="H1376">
        <f>IF(MID(BD[[#This Row],[Suc - Tipo - Nro]],8,2)="11",TRIM(RIGHT(SUBSTITUTE(BD[[#This Row],[Glosa / Proveedor]]," ",REPT(" ",LEN(BD[[#This Row],[Glosa / Proveedor]]))),LEN(BD[[#This Row],[Glosa / Proveedor]])*2)),"")</f>
        <v/>
      </c>
      <c r="I1376" s="31" t="inlineStr">
        <is>
          <t>Generacion de Planilla Normal OBRERO CONTRATADO</t>
        </is>
      </c>
      <c r="J1376" s="38" t="n">
        <v>90</v>
      </c>
      <c r="K1376" s="22">
        <f>IF('BD6'!J1376=90,"AGUA",IF('BD6'!J1376=91,"ALCANTARILLADO",IF('BD6'!J1376=93,"ALCANTARILLADO",IF('BD6'!J1376=95,"ADMIN",IF('BD6'!J1376=96,"COMERCIAL","G_Finan")))))</f>
        <v/>
      </c>
      <c r="L1376" s="49" t="n">
        <v>36.67</v>
      </c>
      <c r="M1376" s="37" t="n"/>
      <c r="N1376" s="51" t="n"/>
      <c r="O1376" s="51" t="n"/>
    </row>
    <row r="1377">
      <c r="A1377" s="10">
        <f>IFERROR(VLOOKUP(BD[[#This Row],[BK]],DICT[[EEFF]:[Ppto]],2,FALSE),"No Encontrado")</f>
        <v/>
      </c>
      <c r="B1377" s="54">
        <f>MID(BD[[#This Row],[SUC]],2,1)&amp;"-"&amp;BD[[#This Row],[CC]]&amp;"-"&amp;BD[[#This Row],[REGI_RES]]&amp;"-"&amp;MID(BD[[#This Row],[CTA]],1,9)</f>
        <v/>
      </c>
      <c r="C1377" t="inlineStr">
        <is>
          <t>627300000 - SEGURO COMPL. DE TRABAJO DE RIESGO, ACC.DE TR.Y ENF.PROF.</t>
        </is>
      </c>
      <c r="D1377" s="54">
        <f>TRIM(MID('BD6'!E1377,3,2))</f>
        <v/>
      </c>
      <c r="E1377" s="33" t="inlineStr">
        <is>
          <t xml:space="preserve">  08 - 11 - 2</t>
        </is>
      </c>
      <c r="F1377" s="34" t="n">
        <v>45919</v>
      </c>
      <c r="G1377" s="54">
        <f>IF(MID(BD[[#This Row],[Suc - Tipo - Nro]],8,2)="11",LEFT(BD[[#This Row],[REGIMEN]], 1) &amp; LEFT(RIGHT(BD[[#This Row],[REGIMEN]], LEN(BD[[#This Row],[REGIMEN]]) - FIND(" ", BD[[#This Row],[REGIMEN]])), 1),"")</f>
        <v/>
      </c>
      <c r="H1377" s="54">
        <f>IF(MID(BD[[#This Row],[Suc - Tipo - Nro]],8,2)="11",TRIM(RIGHT(SUBSTITUTE(BD[[#This Row],[Glosa / Proveedor]]," ",REPT(" ",LEN(BD[[#This Row],[Glosa / Proveedor]]))),LEN(BD[[#This Row],[Glosa / Proveedor]])*2)),"")</f>
        <v/>
      </c>
      <c r="I1377" s="33" t="inlineStr">
        <is>
          <t>Generacion de Planilla Normal OBRERO CONTRATADO</t>
        </is>
      </c>
      <c r="J1377" s="35" t="n">
        <v>90</v>
      </c>
      <c r="K1377" s="36">
        <f>IF('BD6'!J1377=90,"AGUA",IF('BD6'!J1377=91,"ALCANTARILLADO",IF('BD6'!J1377=93,"ALCANTARILLADO",IF('BD6'!J1377=95,"ADMIN",IF('BD6'!J1377=96,"COMERCIAL","G_Finan")))))</f>
        <v/>
      </c>
      <c r="L1377" s="40" t="n">
        <v>6.29</v>
      </c>
      <c r="M1377" s="37" t="n"/>
      <c r="N1377" s="51" t="n"/>
      <c r="O1377" s="51" t="n"/>
    </row>
    <row r="1378">
      <c r="A1378">
        <f>IFERROR(VLOOKUP(BD[[#This Row],[BK]],DICT[[EEFF]:[Ppto]],2,FALSE),"No Encontrado")</f>
        <v/>
      </c>
      <c r="B1378">
        <f>MID(BD[[#This Row],[SUC]],2,1)&amp;"-"&amp;BD[[#This Row],[CC]]&amp;"-"&amp;BD[[#This Row],[REGI_RES]]&amp;"-"&amp;MID(BD[[#This Row],[CTA]],1,9)</f>
        <v/>
      </c>
      <c r="C1378" t="inlineStr">
        <is>
          <t>627300000 - SEGURO COMPL. DE TRABAJO DE RIESGO, ACC.DE TR.Y ENF.PROF.</t>
        </is>
      </c>
      <c r="D1378">
        <f>TRIM(MID('BD6'!E1378,3,2))</f>
        <v/>
      </c>
      <c r="E1378" s="33" t="inlineStr">
        <is>
          <t xml:space="preserve">  08 - 11 - 2</t>
        </is>
      </c>
      <c r="F1378" s="32" t="n">
        <v>45919</v>
      </c>
      <c r="G1378">
        <f>IF(MID(BD[[#This Row],[Suc - Tipo - Nro]],8,2)="11",LEFT(BD[[#This Row],[REGIMEN]], 1) &amp; LEFT(RIGHT(BD[[#This Row],[REGIMEN]], LEN(BD[[#This Row],[REGIMEN]]) - FIND(" ", BD[[#This Row],[REGIMEN]])), 1),"")</f>
        <v/>
      </c>
      <c r="H1378">
        <f>IF(MID(BD[[#This Row],[Suc - Tipo - Nro]],8,2)="11",TRIM(RIGHT(SUBSTITUTE(BD[[#This Row],[Glosa / Proveedor]]," ",REPT(" ",LEN(BD[[#This Row],[Glosa / Proveedor]]))),LEN(BD[[#This Row],[Glosa / Proveedor]])*2)),"")</f>
        <v/>
      </c>
      <c r="I1378" s="31" t="inlineStr">
        <is>
          <t>Generacion de Planilla Normal OBRERO CONTRATADO</t>
        </is>
      </c>
      <c r="J1378" s="38" t="n">
        <v>90</v>
      </c>
      <c r="K1378" s="22">
        <f>IF('BD6'!J1378=90,"AGUA",IF('BD6'!J1378=91,"ALCANTARILLADO",IF('BD6'!J1378=93,"ALCANTARILLADO",IF('BD6'!J1378=95,"ADMIN",IF('BD6'!J1378=96,"COMERCIAL","G_Finan")))))</f>
        <v/>
      </c>
      <c r="L1378" s="49" t="n">
        <v>3.27</v>
      </c>
      <c r="M1378" s="37" t="n"/>
      <c r="N1378" s="51" t="n"/>
      <c r="O1378" s="51" t="n"/>
    </row>
    <row r="1379">
      <c r="A1379" s="10">
        <f>IFERROR(VLOOKUP(BD[[#This Row],[BK]],DICT[[EEFF]:[Ppto]],2,FALSE),"No Encontrado")</f>
        <v/>
      </c>
      <c r="B1379" s="54">
        <f>MID(BD[[#This Row],[SUC]],2,1)&amp;"-"&amp;BD[[#This Row],[CC]]&amp;"-"&amp;BD[[#This Row],[REGI_RES]]&amp;"-"&amp;MID(BD[[#This Row],[CTA]],1,9)</f>
        <v/>
      </c>
      <c r="C1379" t="inlineStr">
        <is>
          <t>627300000 - SEGURO COMPL. DE TRABAJO DE RIESGO, ACC.DE TR.Y ENF.PROF.</t>
        </is>
      </c>
      <c r="D1379" s="54">
        <f>TRIM(MID('BD6'!E1379,3,2))</f>
        <v/>
      </c>
      <c r="E1379" s="33" t="inlineStr">
        <is>
          <t xml:space="preserve">  08 - 11 - 3</t>
        </is>
      </c>
      <c r="F1379" s="34" t="n">
        <v>45919</v>
      </c>
      <c r="G1379" s="54">
        <f>IF(MID(BD[[#This Row],[Suc - Tipo - Nro]],8,2)="11",LEFT(BD[[#This Row],[REGIMEN]], 1) &amp; LEFT(RIGHT(BD[[#This Row],[REGIMEN]], LEN(BD[[#This Row],[REGIMEN]]) - FIND(" ", BD[[#This Row],[REGIMEN]])), 1),"")</f>
        <v/>
      </c>
      <c r="H1379" s="54">
        <f>IF(MID(BD[[#This Row],[Suc - Tipo - Nro]],8,2)="11",TRIM(RIGHT(SUBSTITUTE(BD[[#This Row],[Glosa / Proveedor]]," ",REPT(" ",LEN(BD[[#This Row],[Glosa / Proveedor]]))),LEN(BD[[#This Row],[Glosa / Proveedor]])*2)),"")</f>
        <v/>
      </c>
      <c r="I1379" s="33" t="inlineStr">
        <is>
          <t>Generacion de Planilla Normal OBRERO ESTABLE</t>
        </is>
      </c>
      <c r="J1379" s="35" t="n">
        <v>90</v>
      </c>
      <c r="K1379" s="36">
        <f>IF('BD6'!J1379=90,"AGUA",IF('BD6'!J1379=91,"ALCANTARILLADO",IF('BD6'!J1379=93,"ALCANTARILLADO",IF('BD6'!J1379=95,"ADMIN",IF('BD6'!J1379=96,"COMERCIAL","G_Finan")))))</f>
        <v/>
      </c>
      <c r="L1379" s="40" t="n">
        <v>6.57</v>
      </c>
      <c r="M1379" s="40" t="n"/>
      <c r="N1379" s="51" t="n"/>
      <c r="O1379" s="51" t="n"/>
    </row>
    <row r="1380">
      <c r="A1380">
        <f>IFERROR(VLOOKUP(BD[[#This Row],[BK]],DICT[[EEFF]:[Ppto]],2,FALSE),"No Encontrado")</f>
        <v/>
      </c>
      <c r="B1380">
        <f>MID(BD[[#This Row],[SUC]],2,1)&amp;"-"&amp;BD[[#This Row],[CC]]&amp;"-"&amp;BD[[#This Row],[REGI_RES]]&amp;"-"&amp;MID(BD[[#This Row],[CTA]],1,9)</f>
        <v/>
      </c>
      <c r="C1380" t="inlineStr">
        <is>
          <t>627300000 - SEGURO COMPL. DE TRABAJO DE RIESGO, ACC.DE TR.Y ENF.PROF.</t>
        </is>
      </c>
      <c r="D1380">
        <f>TRIM(MID('BD6'!E1380,3,2))</f>
        <v/>
      </c>
      <c r="E1380" s="33" t="inlineStr">
        <is>
          <t xml:space="preserve">  08 - 11 - 3</t>
        </is>
      </c>
      <c r="F1380" s="32" t="n">
        <v>45919</v>
      </c>
      <c r="G1380">
        <f>IF(MID(BD[[#This Row],[Suc - Tipo - Nro]],8,2)="11",LEFT(BD[[#This Row],[REGIMEN]], 1) &amp; LEFT(RIGHT(BD[[#This Row],[REGIMEN]], LEN(BD[[#This Row],[REGIMEN]]) - FIND(" ", BD[[#This Row],[REGIMEN]])), 1),"")</f>
        <v/>
      </c>
      <c r="H1380">
        <f>IF(MID(BD[[#This Row],[Suc - Tipo - Nro]],8,2)="11",TRIM(RIGHT(SUBSTITUTE(BD[[#This Row],[Glosa / Proveedor]]," ",REPT(" ",LEN(BD[[#This Row],[Glosa / Proveedor]]))),LEN(BD[[#This Row],[Glosa / Proveedor]])*2)),"")</f>
        <v/>
      </c>
      <c r="I1380" s="31" t="inlineStr">
        <is>
          <t>Generacion de Planilla Normal OBRERO ESTABLE</t>
        </is>
      </c>
      <c r="J1380" s="38" t="n">
        <v>90</v>
      </c>
      <c r="K1380" s="22">
        <f>IF('BD6'!J1380=90,"AGUA",IF('BD6'!J1380=91,"ALCANTARILLADO",IF('BD6'!J1380=93,"ALCANTARILLADO",IF('BD6'!J1380=95,"ADMIN",IF('BD6'!J1380=96,"COMERCIAL","G_Finan")))))</f>
        <v/>
      </c>
      <c r="L1380" s="49" t="n">
        <v>7.51</v>
      </c>
      <c r="M1380" s="37" t="n"/>
      <c r="N1380" s="51" t="n"/>
      <c r="O1380" s="51" t="n"/>
    </row>
    <row r="1381">
      <c r="A1381" s="42">
        <f>IFERROR(VLOOKUP(BD[[#This Row],[BK]],DICT[[EEFF]:[Ppto]],2,FALSE),"No Encontrado")</f>
        <v/>
      </c>
      <c r="B1381">
        <f>MID(BD[[#This Row],[SUC]],2,1)&amp;"-"&amp;BD[[#This Row],[CC]]&amp;"-"&amp;BD[[#This Row],[REGI_RES]]&amp;"-"&amp;MID(BD[[#This Row],[CTA]],1,9)</f>
        <v/>
      </c>
      <c r="C1381" t="inlineStr">
        <is>
          <t>627300000 - SEGURO COMPL. DE TRABAJO DE RIESGO, ACC.DE TR.Y ENF.PROF.</t>
        </is>
      </c>
      <c r="D1381">
        <f>TRIM(MID('BD6'!E1381,3,2))</f>
        <v/>
      </c>
      <c r="E1381" s="33" t="inlineStr">
        <is>
          <t xml:space="preserve">  08 - 11 - 3</t>
        </is>
      </c>
      <c r="F1381" s="32" t="n">
        <v>45919</v>
      </c>
      <c r="G1381">
        <f>IF(MID(BD[[#This Row],[Suc - Tipo - Nro]],8,2)="11",LEFT(BD[[#This Row],[REGIMEN]], 1) &amp; LEFT(RIGHT(BD[[#This Row],[REGIMEN]], LEN(BD[[#This Row],[REGIMEN]]) - FIND(" ", BD[[#This Row],[REGIMEN]])), 1),"")</f>
        <v/>
      </c>
      <c r="H1381">
        <f>IF(MID(BD[[#This Row],[Suc - Tipo - Nro]],8,2)="11",TRIM(RIGHT(SUBSTITUTE(BD[[#This Row],[Glosa / Proveedor]]," ",REPT(" ",LEN(BD[[#This Row],[Glosa / Proveedor]]))),LEN(BD[[#This Row],[Glosa / Proveedor]])*2)),"")</f>
        <v/>
      </c>
      <c r="I1381" s="31" t="inlineStr">
        <is>
          <t>Generacion de Planilla Normal OBRERO ESTABLE</t>
        </is>
      </c>
      <c r="J1381" s="38" t="n">
        <v>90</v>
      </c>
      <c r="K1381" s="22">
        <f>IF('BD6'!J1381=90,"AGUA",IF('BD6'!J1381=91,"ALCANTARILLADO",IF('BD6'!J1381=93,"ALCANTARILLADO",IF('BD6'!J1381=95,"ADMIN",IF('BD6'!J1381=96,"COMERCIAL","G_Finan")))))</f>
        <v/>
      </c>
      <c r="L1381" s="49" t="n">
        <v>38.32</v>
      </c>
      <c r="M1381" s="37" t="n"/>
      <c r="N1381" s="51" t="n"/>
      <c r="O1381" s="51" t="n"/>
    </row>
    <row r="1382">
      <c r="A1382" s="10">
        <f>IFERROR(VLOOKUP(BD[[#This Row],[BK]],DICT[[EEFF]:[Ppto]],2,FALSE),"No Encontrado")</f>
        <v/>
      </c>
      <c r="B1382" s="54">
        <f>MID(BD[[#This Row],[SUC]],2,1)&amp;"-"&amp;BD[[#This Row],[CC]]&amp;"-"&amp;BD[[#This Row],[REGI_RES]]&amp;"-"&amp;MID(BD[[#This Row],[CTA]],1,9)</f>
        <v/>
      </c>
      <c r="C1382" t="inlineStr">
        <is>
          <t>627300000 - SEGURO COMPL. DE TRABAJO DE RIESGO, ACC.DE TR.Y ENF.PROF.</t>
        </is>
      </c>
      <c r="D1382" s="54">
        <f>TRIM(MID('BD6'!E1382,3,2))</f>
        <v/>
      </c>
      <c r="E1382" s="33" t="inlineStr">
        <is>
          <t xml:space="preserve">  08 - 11 - 3</t>
        </is>
      </c>
      <c r="F1382" s="34" t="n">
        <v>45919</v>
      </c>
      <c r="G1382" s="54">
        <f>IF(MID(BD[[#This Row],[Suc - Tipo - Nro]],8,2)="11",LEFT(BD[[#This Row],[REGIMEN]], 1) &amp; LEFT(RIGHT(BD[[#This Row],[REGIMEN]], LEN(BD[[#This Row],[REGIMEN]]) - FIND(" ", BD[[#This Row],[REGIMEN]])), 1),"")</f>
        <v/>
      </c>
      <c r="H1382" s="54">
        <f>IF(MID(BD[[#This Row],[Suc - Tipo - Nro]],8,2)="11",TRIM(RIGHT(SUBSTITUTE(BD[[#This Row],[Glosa / Proveedor]]," ",REPT(" ",LEN(BD[[#This Row],[Glosa / Proveedor]]))),LEN(BD[[#This Row],[Glosa / Proveedor]])*2)),"")</f>
        <v/>
      </c>
      <c r="I1382" s="33" t="inlineStr">
        <is>
          <t>Generacion de Planilla Normal OBRERO ESTABLE</t>
        </is>
      </c>
      <c r="J1382" s="35" t="n">
        <v>90</v>
      </c>
      <c r="K1382" s="36">
        <f>IF('BD6'!J1382=90,"AGUA",IF('BD6'!J1382=91,"ALCANTARILLADO",IF('BD6'!J1382=93,"ALCANTARILLADO",IF('BD6'!J1382=95,"ADMIN",IF('BD6'!J1382=96,"COMERCIAL","G_Finan")))))</f>
        <v/>
      </c>
      <c r="L1382" s="40" t="n">
        <v>43.84</v>
      </c>
      <c r="M1382" s="37" t="n"/>
      <c r="N1382" s="51" t="n"/>
      <c r="O1382" s="51" t="n"/>
    </row>
    <row r="1383">
      <c r="A1383" s="10">
        <f>IFERROR(VLOOKUP(BD[[#This Row],[BK]],DICT[[EEFF]:[Ppto]],2,FALSE),"No Encontrado")</f>
        <v/>
      </c>
      <c r="B1383" s="54">
        <f>MID(BD[[#This Row],[SUC]],2,1)&amp;"-"&amp;BD[[#This Row],[CC]]&amp;"-"&amp;BD[[#This Row],[REGI_RES]]&amp;"-"&amp;MID(BD[[#This Row],[CTA]],1,9)</f>
        <v/>
      </c>
      <c r="C1383" t="inlineStr">
        <is>
          <t>627300000 - SEGURO COMPL. DE TRABAJO DE RIESGO, ACC.DE TR.Y ENF.PROF.</t>
        </is>
      </c>
      <c r="D1383" s="54">
        <f>TRIM(MID('BD6'!E1383,3,2))</f>
        <v/>
      </c>
      <c r="E1383" s="33" t="inlineStr">
        <is>
          <t xml:space="preserve">  08 - 11 - 4</t>
        </is>
      </c>
      <c r="F1383" s="34" t="n">
        <v>45919</v>
      </c>
      <c r="G1383" s="54">
        <f>IF(MID(BD[[#This Row],[Suc - Tipo - Nro]],8,2)="11",LEFT(BD[[#This Row],[REGIMEN]], 1) &amp; LEFT(RIGHT(BD[[#This Row],[REGIMEN]], LEN(BD[[#This Row],[REGIMEN]]) - FIND(" ", BD[[#This Row],[REGIMEN]])), 1),"")</f>
        <v/>
      </c>
      <c r="H1383" s="54">
        <f>IF(MID(BD[[#This Row],[Suc - Tipo - Nro]],8,2)="11",TRIM(RIGHT(SUBSTITUTE(BD[[#This Row],[Glosa / Proveedor]]," ",REPT(" ",LEN(BD[[#This Row],[Glosa / Proveedor]]))),LEN(BD[[#This Row],[Glosa / Proveedor]])*2)),"")</f>
        <v/>
      </c>
      <c r="I1383" s="33" t="inlineStr">
        <is>
          <t>Generacion de Planilla Vacaciones OBRERO ESTABLE</t>
        </is>
      </c>
      <c r="J1383" s="35" t="n">
        <v>90</v>
      </c>
      <c r="K1383" s="36">
        <f>IF('BD6'!J1383=90,"AGUA",IF('BD6'!J1383=91,"ALCANTARILLADO",IF('BD6'!J1383=93,"ALCANTARILLADO",IF('BD6'!J1383=95,"ADMIN",IF('BD6'!J1383=96,"COMERCIAL","G_Finan")))))</f>
        <v/>
      </c>
      <c r="L1383" s="40" t="n">
        <v>3.64</v>
      </c>
      <c r="M1383" s="37" t="n"/>
      <c r="N1383" s="51" t="n"/>
      <c r="O1383" s="51" t="n"/>
    </row>
    <row r="1384">
      <c r="A1384">
        <f>IFERROR(VLOOKUP(BD[[#This Row],[BK]],DICT[[EEFF]:[Ppto]],2,FALSE),"No Encontrado")</f>
        <v/>
      </c>
      <c r="B1384">
        <f>MID(BD[[#This Row],[SUC]],2,1)&amp;"-"&amp;BD[[#This Row],[CC]]&amp;"-"&amp;BD[[#This Row],[REGI_RES]]&amp;"-"&amp;MID(BD[[#This Row],[CTA]],1,9)</f>
        <v/>
      </c>
      <c r="C1384" t="inlineStr">
        <is>
          <t>627300000 - SEGURO COMPL. DE TRABAJO DE RIESGO, ACC.DE TR.Y ENF.PROF.</t>
        </is>
      </c>
      <c r="D1384">
        <f>TRIM(MID('BD6'!E1384,3,2))</f>
        <v/>
      </c>
      <c r="E1384" s="33" t="inlineStr">
        <is>
          <t xml:space="preserve">  08 - 11 - 4</t>
        </is>
      </c>
      <c r="F1384" s="32" t="n">
        <v>45919</v>
      </c>
      <c r="G1384">
        <f>IF(MID(BD[[#This Row],[Suc - Tipo - Nro]],8,2)="11",LEFT(BD[[#This Row],[REGIMEN]], 1) &amp; LEFT(RIGHT(BD[[#This Row],[REGIMEN]], LEN(BD[[#This Row],[REGIMEN]]) - FIND(" ", BD[[#This Row],[REGIMEN]])), 1),"")</f>
        <v/>
      </c>
      <c r="H1384">
        <f>IF(MID(BD[[#This Row],[Suc - Tipo - Nro]],8,2)="11",TRIM(RIGHT(SUBSTITUTE(BD[[#This Row],[Glosa / Proveedor]]," ",REPT(" ",LEN(BD[[#This Row],[Glosa / Proveedor]]))),LEN(BD[[#This Row],[Glosa / Proveedor]])*2)),"")</f>
        <v/>
      </c>
      <c r="I1384" s="31" t="inlineStr">
        <is>
          <t>Generacion de Planilla Vacaciones OBRERO ESTABLE</t>
        </is>
      </c>
      <c r="J1384" s="38" t="n">
        <v>90</v>
      </c>
      <c r="K1384" s="22">
        <f>IF('BD6'!J1384=90,"AGUA",IF('BD6'!J1384=91,"ALCANTARILLADO",IF('BD6'!J1384=93,"ALCANTARILLADO",IF('BD6'!J1384=95,"ADMIN",IF('BD6'!J1384=96,"COMERCIAL","G_Finan")))))</f>
        <v/>
      </c>
      <c r="L1384" s="49" t="n">
        <v>21.24</v>
      </c>
      <c r="M1384" s="37" t="n"/>
      <c r="N1384" s="51" t="n"/>
      <c r="O1384" s="51" t="n"/>
    </row>
    <row r="1385">
      <c r="A1385" s="39">
        <f>IFERROR(VLOOKUP(BD[[#This Row],[BK]],DICT[[EEFF]:[Ppto]],2,FALSE),"No Encontrado")</f>
        <v/>
      </c>
      <c r="B1385">
        <f>MID(BD[[#This Row],[SUC]],2,1)&amp;"-"&amp;BD[[#This Row],[CC]]&amp;"-"&amp;BD[[#This Row],[REGI_RES]]&amp;"-"&amp;MID(BD[[#This Row],[CTA]],1,9)</f>
        <v/>
      </c>
      <c r="C1385" t="inlineStr">
        <is>
          <t>627300000 - SEGURO COMPL. DE TRABAJO DE RIESGO, ACC.DE TR.Y ENF.PROF.</t>
        </is>
      </c>
      <c r="D1385">
        <f>TRIM(MID('BD6'!E1385,3,2))</f>
        <v/>
      </c>
      <c r="E1385" s="33" t="inlineStr">
        <is>
          <t xml:space="preserve">  09 - 11 - 1</t>
        </is>
      </c>
      <c r="F1385" s="34" t="n">
        <v>45919</v>
      </c>
      <c r="G1385">
        <f>IF(MID(BD[[#This Row],[Suc - Tipo - Nro]],8,2)="11",LEFT(BD[[#This Row],[REGIMEN]], 1) &amp; LEFT(RIGHT(BD[[#This Row],[REGIMEN]], LEN(BD[[#This Row],[REGIMEN]]) - FIND(" ", BD[[#This Row],[REGIMEN]])), 1),"")</f>
        <v/>
      </c>
      <c r="H1385">
        <f>IF(MID(BD[[#This Row],[Suc - Tipo - Nro]],8,2)="11",TRIM(RIGHT(SUBSTITUTE(BD[[#This Row],[Glosa / Proveedor]]," ",REPT(" ",LEN(BD[[#This Row],[Glosa / Proveedor]]))),LEN(BD[[#This Row],[Glosa / Proveedor]])*2)),"")</f>
        <v/>
      </c>
      <c r="I1385" s="33" t="inlineStr">
        <is>
          <t>Generacion de Planilla Normal EMPLEADO CONTRATADO</t>
        </is>
      </c>
      <c r="J1385" s="35" t="n">
        <v>95</v>
      </c>
      <c r="K1385" s="22">
        <f>IF('BD6'!J1385=90,"AGUA",IF('BD6'!J1385=91,"ALCANTARILLADO",IF('BD6'!J1385=93,"ALCANTARILLADO",IF('BD6'!J1385=95,"ADMIN",IF('BD6'!J1385=96,"COMERCIAL","G_Finan")))))</f>
        <v/>
      </c>
      <c r="L1385" s="49" t="n">
        <v>3.81</v>
      </c>
      <c r="M1385" s="37" t="n"/>
      <c r="N1385" s="51" t="n"/>
      <c r="O1385" s="51" t="n"/>
    </row>
    <row r="1386">
      <c r="A1386" s="39">
        <f>IFERROR(VLOOKUP(BD[[#This Row],[BK]],DICT[[EEFF]:[Ppto]],2,FALSE),"No Encontrado")</f>
        <v/>
      </c>
      <c r="B1386">
        <f>MID(BD[[#This Row],[SUC]],2,1)&amp;"-"&amp;BD[[#This Row],[CC]]&amp;"-"&amp;BD[[#This Row],[REGI_RES]]&amp;"-"&amp;MID(BD[[#This Row],[CTA]],1,9)</f>
        <v/>
      </c>
      <c r="C1386" t="inlineStr">
        <is>
          <t>627300000 - SEGURO COMPL. DE TRABAJO DE RIESGO, ACC.DE TR.Y ENF.PROF.</t>
        </is>
      </c>
      <c r="D1386">
        <f>TRIM(MID('BD6'!E1386,3,2))</f>
        <v/>
      </c>
      <c r="E1386" s="33" t="inlineStr">
        <is>
          <t xml:space="preserve">  09 - 11 - 1</t>
        </is>
      </c>
      <c r="F1386" s="34" t="n">
        <v>45919</v>
      </c>
      <c r="G1386">
        <f>IF(MID(BD[[#This Row],[Suc - Tipo - Nro]],8,2)="11",LEFT(BD[[#This Row],[REGIMEN]], 1) &amp; LEFT(RIGHT(BD[[#This Row],[REGIMEN]], LEN(BD[[#This Row],[REGIMEN]]) - FIND(" ", BD[[#This Row],[REGIMEN]])), 1),"")</f>
        <v/>
      </c>
      <c r="H1386">
        <f>IF(MID(BD[[#This Row],[Suc - Tipo - Nro]],8,2)="11",TRIM(RIGHT(SUBSTITUTE(BD[[#This Row],[Glosa / Proveedor]]," ",REPT(" ",LEN(BD[[#This Row],[Glosa / Proveedor]]))),LEN(BD[[#This Row],[Glosa / Proveedor]])*2)),"")</f>
        <v/>
      </c>
      <c r="I1386" s="33" t="inlineStr">
        <is>
          <t>Generacion de Planilla Normal EMPLEADO CONTRATADO</t>
        </is>
      </c>
      <c r="J1386" s="35" t="n">
        <v>95</v>
      </c>
      <c r="K1386" s="22">
        <f>IF('BD6'!J1386=90,"AGUA",IF('BD6'!J1386=91,"ALCANTARILLADO",IF('BD6'!J1386=93,"ALCANTARILLADO",IF('BD6'!J1386=95,"ADMIN",IF('BD6'!J1386=96,"COMERCIAL","G_Finan")))))</f>
        <v/>
      </c>
      <c r="L1386" s="49" t="n">
        <v>22.23</v>
      </c>
      <c r="M1386" s="37" t="n"/>
      <c r="N1386" s="51" t="n"/>
      <c r="O1386" s="51" t="n"/>
    </row>
    <row r="1387">
      <c r="A1387" s="39">
        <f>IFERROR(VLOOKUP(BD[[#This Row],[BK]],DICT[[EEFF]:[Ppto]],2,FALSE),"No Encontrado")</f>
        <v/>
      </c>
      <c r="B1387">
        <f>MID(BD[[#This Row],[SUC]],2,1)&amp;"-"&amp;BD[[#This Row],[CC]]&amp;"-"&amp;BD[[#This Row],[REGI_RES]]&amp;"-"&amp;MID(BD[[#This Row],[CTA]],1,9)</f>
        <v/>
      </c>
      <c r="C1387" t="inlineStr">
        <is>
          <t>627300000 - SEGURO COMPL. DE TRABAJO DE RIESGO, ACC.DE TR.Y ENF.PROF.</t>
        </is>
      </c>
      <c r="D1387">
        <f>TRIM(MID('BD6'!E1387,3,2))</f>
        <v/>
      </c>
      <c r="E1387" s="33" t="inlineStr">
        <is>
          <t xml:space="preserve">  09 - 11 - 2</t>
        </is>
      </c>
      <c r="F1387" s="34" t="n">
        <v>45919</v>
      </c>
      <c r="G1387">
        <f>IF(MID(BD[[#This Row],[Suc - Tipo - Nro]],8,2)="11",LEFT(BD[[#This Row],[REGIMEN]], 1) &amp; LEFT(RIGHT(BD[[#This Row],[REGIMEN]], LEN(BD[[#This Row],[REGIMEN]]) - FIND(" ", BD[[#This Row],[REGIMEN]])), 1),"")</f>
        <v/>
      </c>
      <c r="H1387">
        <f>IF(MID(BD[[#This Row],[Suc - Tipo - Nro]],8,2)="11",TRIM(RIGHT(SUBSTITUTE(BD[[#This Row],[Glosa / Proveedor]]," ",REPT(" ",LEN(BD[[#This Row],[Glosa / Proveedor]]))),LEN(BD[[#This Row],[Glosa / Proveedor]])*2)),"")</f>
        <v/>
      </c>
      <c r="I1387" s="33" t="inlineStr">
        <is>
          <t>Generacion de Planilla Normal EMPLEADO ESTABLE</t>
        </is>
      </c>
      <c r="J1387" s="35" t="n">
        <v>96</v>
      </c>
      <c r="K1387" s="22">
        <f>IF('BD6'!J1387=90,"AGUA",IF('BD6'!J1387=91,"ALCANTARILLADO",IF('BD6'!J1387=93,"ALCANTARILLADO",IF('BD6'!J1387=95,"ADMIN",IF('BD6'!J1387=96,"COMERCIAL","G_Finan")))))</f>
        <v/>
      </c>
      <c r="L1387" s="49" t="n">
        <v>3.96</v>
      </c>
      <c r="M1387" s="37" t="n"/>
      <c r="N1387" s="51" t="n"/>
      <c r="O1387" s="51" t="n"/>
    </row>
    <row r="1388">
      <c r="A1388" s="39">
        <f>IFERROR(VLOOKUP(BD[[#This Row],[BK]],DICT[[EEFF]:[Ppto]],2,FALSE),"No Encontrado")</f>
        <v/>
      </c>
      <c r="B1388">
        <f>MID(BD[[#This Row],[SUC]],2,1)&amp;"-"&amp;BD[[#This Row],[CC]]&amp;"-"&amp;BD[[#This Row],[REGI_RES]]&amp;"-"&amp;MID(BD[[#This Row],[CTA]],1,9)</f>
        <v/>
      </c>
      <c r="C1388" t="inlineStr">
        <is>
          <t>627300000 - SEGURO COMPL. DE TRABAJO DE RIESGO, ACC.DE TR.Y ENF.PROF.</t>
        </is>
      </c>
      <c r="D1388">
        <f>TRIM(MID('BD6'!E1388,3,2))</f>
        <v/>
      </c>
      <c r="E1388" s="33" t="inlineStr">
        <is>
          <t xml:space="preserve">  09 - 11 - 2</t>
        </is>
      </c>
      <c r="F1388" s="34" t="n">
        <v>45919</v>
      </c>
      <c r="G1388">
        <f>IF(MID(BD[[#This Row],[Suc - Tipo - Nro]],8,2)="11",LEFT(BD[[#This Row],[REGIMEN]], 1) &amp; LEFT(RIGHT(BD[[#This Row],[REGIMEN]], LEN(BD[[#This Row],[REGIMEN]]) - FIND(" ", BD[[#This Row],[REGIMEN]])), 1),"")</f>
        <v/>
      </c>
      <c r="H1388">
        <f>IF(MID(BD[[#This Row],[Suc - Tipo - Nro]],8,2)="11",TRIM(RIGHT(SUBSTITUTE(BD[[#This Row],[Glosa / Proveedor]]," ",REPT(" ",LEN(BD[[#This Row],[Glosa / Proveedor]]))),LEN(BD[[#This Row],[Glosa / Proveedor]])*2)),"")</f>
        <v/>
      </c>
      <c r="I1388" s="33" t="inlineStr">
        <is>
          <t>Generacion de Planilla Normal EMPLEADO ESTABLE</t>
        </is>
      </c>
      <c r="J1388" s="35" t="n">
        <v>96</v>
      </c>
      <c r="K1388" s="22">
        <f>IF('BD6'!J1388=90,"AGUA",IF('BD6'!J1388=91,"ALCANTARILLADO",IF('BD6'!J1388=93,"ALCANTARILLADO",IF('BD6'!J1388=95,"ADMIN",IF('BD6'!J1388=96,"COMERCIAL","G_Finan")))))</f>
        <v/>
      </c>
      <c r="L1388" s="49" t="n">
        <v>23.11</v>
      </c>
      <c r="M1388" s="37" t="n"/>
      <c r="N1388" s="51" t="n"/>
      <c r="O1388" s="51" t="n"/>
    </row>
    <row r="1389">
      <c r="A1389">
        <f>IFERROR(VLOOKUP(BD[[#This Row],[BK]],DICT[[EEFF]:[Ppto]],2,FALSE),"No Encontrado")</f>
        <v/>
      </c>
      <c r="B1389">
        <f>MID(BD[[#This Row],[SUC]],2,1)&amp;"-"&amp;BD[[#This Row],[CC]]&amp;"-"&amp;BD[[#This Row],[REGI_RES]]&amp;"-"&amp;MID(BD[[#This Row],[CTA]],1,9)</f>
        <v/>
      </c>
      <c r="C1389" t="inlineStr">
        <is>
          <t>627300000 - SEGURO COMPL. DE TRABAJO DE RIESGO, ACC.DE TR.Y ENF.PROF.</t>
        </is>
      </c>
      <c r="D1389">
        <f>TRIM(MID('BD6'!E1389,3,2))</f>
        <v/>
      </c>
      <c r="E1389" s="33" t="inlineStr">
        <is>
          <t xml:space="preserve">  09 - 11 - 3</t>
        </is>
      </c>
      <c r="F1389" s="32" t="n">
        <v>45919</v>
      </c>
      <c r="G1389">
        <f>IF(MID(BD[[#This Row],[Suc - Tipo - Nro]],8,2)="11",LEFT(BD[[#This Row],[REGIMEN]], 1) &amp; LEFT(RIGHT(BD[[#This Row],[REGIMEN]], LEN(BD[[#This Row],[REGIMEN]]) - FIND(" ", BD[[#This Row],[REGIMEN]])), 1),"")</f>
        <v/>
      </c>
      <c r="H1389">
        <f>IF(MID(BD[[#This Row],[Suc - Tipo - Nro]],8,2)="11",TRIM(RIGHT(SUBSTITUTE(BD[[#This Row],[Glosa / Proveedor]]," ",REPT(" ",LEN(BD[[#This Row],[Glosa / Proveedor]]))),LEN(BD[[#This Row],[Glosa / Proveedor]])*2)),"")</f>
        <v/>
      </c>
      <c r="I1389" s="31" t="inlineStr">
        <is>
          <t>Generacion de Planilla Normal OBRERO ESTABLE</t>
        </is>
      </c>
      <c r="J1389" s="38" t="n">
        <v>90</v>
      </c>
      <c r="K1389" s="22">
        <f>IF('BD6'!J1389=90,"AGUA",IF('BD6'!J1389=91,"ALCANTARILLADO",IF('BD6'!J1389=93,"ALCANTARILLADO",IF('BD6'!J1389=95,"ADMIN",IF('BD6'!J1389=96,"COMERCIAL","G_Finan")))))</f>
        <v/>
      </c>
      <c r="L1389" s="49" t="n">
        <v>43.5</v>
      </c>
      <c r="M1389" s="37" t="n"/>
      <c r="N1389" s="51" t="n"/>
      <c r="O1389" s="51" t="n"/>
    </row>
    <row r="1390">
      <c r="A1390" s="39">
        <f>IFERROR(VLOOKUP(BD[[#This Row],[BK]],DICT[[EEFF]:[Ppto]],2,FALSE),"No Encontrado")</f>
        <v/>
      </c>
      <c r="B1390">
        <f>MID(BD[[#This Row],[SUC]],2,1)&amp;"-"&amp;BD[[#This Row],[CC]]&amp;"-"&amp;BD[[#This Row],[REGI_RES]]&amp;"-"&amp;MID(BD[[#This Row],[CTA]],1,9)</f>
        <v/>
      </c>
      <c r="C1390" t="inlineStr">
        <is>
          <t>627300000 - SEGURO COMPL. DE TRABAJO DE RIESGO, ACC.DE TR.Y ENF.PROF.</t>
        </is>
      </c>
      <c r="D1390">
        <f>TRIM(MID('BD6'!E1390,3,2))</f>
        <v/>
      </c>
      <c r="E1390" s="33" t="inlineStr">
        <is>
          <t xml:space="preserve">  09 - 11 - 3</t>
        </is>
      </c>
      <c r="F1390" s="34" t="n">
        <v>45919</v>
      </c>
      <c r="G1390">
        <f>IF(MID(BD[[#This Row],[Suc - Tipo - Nro]],8,2)="11",LEFT(BD[[#This Row],[REGIMEN]], 1) &amp; LEFT(RIGHT(BD[[#This Row],[REGIMEN]], LEN(BD[[#This Row],[REGIMEN]]) - FIND(" ", BD[[#This Row],[REGIMEN]])), 1),"")</f>
        <v/>
      </c>
      <c r="H1390">
        <f>IF(MID(BD[[#This Row],[Suc - Tipo - Nro]],8,2)="11",TRIM(RIGHT(SUBSTITUTE(BD[[#This Row],[Glosa / Proveedor]]," ",REPT(" ",LEN(BD[[#This Row],[Glosa / Proveedor]]))),LEN(BD[[#This Row],[Glosa / Proveedor]])*2)),"")</f>
        <v/>
      </c>
      <c r="I1390" s="33" t="inlineStr">
        <is>
          <t>Generacion de Planilla Normal OBRERO ESTABLE</t>
        </is>
      </c>
      <c r="J1390" s="35" t="n">
        <v>90</v>
      </c>
      <c r="K1390" s="22">
        <f>IF('BD6'!J1390=90,"AGUA",IF('BD6'!J1390=91,"ALCANTARILLADO",IF('BD6'!J1390=93,"ALCANTARILLADO",IF('BD6'!J1390=95,"ADMIN",IF('BD6'!J1390=96,"COMERCIAL","G_Finan")))))</f>
        <v/>
      </c>
      <c r="L1390" s="49" t="n">
        <v>24</v>
      </c>
      <c r="M1390" s="37" t="n"/>
      <c r="N1390" s="51" t="n"/>
      <c r="O1390" s="51" t="n"/>
    </row>
    <row r="1391">
      <c r="A1391" s="10">
        <f>IFERROR(VLOOKUP(BD[[#This Row],[BK]],DICT[[EEFF]:[Ppto]],2,FALSE),"No Encontrado")</f>
        <v/>
      </c>
      <c r="B1391" s="54">
        <f>MID(BD[[#This Row],[SUC]],2,1)&amp;"-"&amp;BD[[#This Row],[CC]]&amp;"-"&amp;BD[[#This Row],[REGI_RES]]&amp;"-"&amp;MID(BD[[#This Row],[CTA]],1,9)</f>
        <v/>
      </c>
      <c r="C1391" t="inlineStr">
        <is>
          <t>627300000 - SEGURO COMPL. DE TRABAJO DE RIESGO, ACC.DE TR.Y ENF.PROF.</t>
        </is>
      </c>
      <c r="D1391" s="54">
        <f>TRIM(MID('BD6'!E1391,3,2))</f>
        <v/>
      </c>
      <c r="E1391" s="33" t="inlineStr">
        <is>
          <t xml:space="preserve">  09 - 11 - 3</t>
        </is>
      </c>
      <c r="F1391" s="34" t="n">
        <v>45919</v>
      </c>
      <c r="G1391" s="54">
        <f>IF(MID(BD[[#This Row],[Suc - Tipo - Nro]],8,2)="11",LEFT(BD[[#This Row],[REGIMEN]], 1) &amp; LEFT(RIGHT(BD[[#This Row],[REGIMEN]], LEN(BD[[#This Row],[REGIMEN]]) - FIND(" ", BD[[#This Row],[REGIMEN]])), 1),"")</f>
        <v/>
      </c>
      <c r="H1391" s="54">
        <f>IF(MID(BD[[#This Row],[Suc - Tipo - Nro]],8,2)="11",TRIM(RIGHT(SUBSTITUTE(BD[[#This Row],[Glosa / Proveedor]]," ",REPT(" ",LEN(BD[[#This Row],[Glosa / Proveedor]]))),LEN(BD[[#This Row],[Glosa / Proveedor]])*2)),"")</f>
        <v/>
      </c>
      <c r="I1391" s="33" t="inlineStr">
        <is>
          <t>Generacion de Planilla Normal OBRERO ESTABLE</t>
        </is>
      </c>
      <c r="J1391" s="35" t="n">
        <v>90</v>
      </c>
      <c r="K1391" s="36">
        <f>IF('BD6'!J1391=90,"AGUA",IF('BD6'!J1391=91,"ALCANTARILLADO",IF('BD6'!J1391=93,"ALCANTARILLADO",IF('BD6'!J1391=95,"ADMIN",IF('BD6'!J1391=96,"COMERCIAL","G_Finan")))))</f>
        <v/>
      </c>
      <c r="L1391" s="40" t="n">
        <v>22.19</v>
      </c>
      <c r="M1391" s="37" t="n"/>
      <c r="N1391" s="51" t="n"/>
      <c r="O1391" s="51" t="n"/>
    </row>
    <row r="1392">
      <c r="A1392" s="39">
        <f>IFERROR(VLOOKUP(BD[[#This Row],[BK]],DICT[[EEFF]:[Ppto]],2,FALSE),"No Encontrado")</f>
        <v/>
      </c>
      <c r="B1392">
        <f>MID(BD[[#This Row],[SUC]],2,1)&amp;"-"&amp;BD[[#This Row],[CC]]&amp;"-"&amp;BD[[#This Row],[REGI_RES]]&amp;"-"&amp;MID(BD[[#This Row],[CTA]],1,9)</f>
        <v/>
      </c>
      <c r="C1392" t="inlineStr">
        <is>
          <t>627300000 - SEGURO COMPL. DE TRABAJO DE RIESGO, ACC.DE TR.Y ENF.PROF.</t>
        </is>
      </c>
      <c r="D1392">
        <f>TRIM(MID('BD6'!E1392,3,2))</f>
        <v/>
      </c>
      <c r="E1392" s="33" t="inlineStr">
        <is>
          <t xml:space="preserve">  09 - 11 - 3</t>
        </is>
      </c>
      <c r="F1392" s="34" t="n">
        <v>45919</v>
      </c>
      <c r="G1392">
        <f>IF(MID(BD[[#This Row],[Suc - Tipo - Nro]],8,2)="11",LEFT(BD[[#This Row],[REGIMEN]], 1) &amp; LEFT(RIGHT(BD[[#This Row],[REGIMEN]], LEN(BD[[#This Row],[REGIMEN]]) - FIND(" ", BD[[#This Row],[REGIMEN]])), 1),"")</f>
        <v/>
      </c>
      <c r="H1392">
        <f>IF(MID(BD[[#This Row],[Suc - Tipo - Nro]],8,2)="11",TRIM(RIGHT(SUBSTITUTE(BD[[#This Row],[Glosa / Proveedor]]," ",REPT(" ",LEN(BD[[#This Row],[Glosa / Proveedor]]))),LEN(BD[[#This Row],[Glosa / Proveedor]])*2)),"")</f>
        <v/>
      </c>
      <c r="I1392" s="33" t="inlineStr">
        <is>
          <t>Generacion de Planilla Normal OBRERO ESTABLE</t>
        </is>
      </c>
      <c r="J1392" s="35" t="n">
        <v>91</v>
      </c>
      <c r="K1392" s="22">
        <f>IF('BD6'!J1392=90,"AGUA",IF('BD6'!J1392=91,"ALCANTARILLADO",IF('BD6'!J1392=93,"ALCANTARILLADO",IF('BD6'!J1392=95,"ADMIN",IF('BD6'!J1392=96,"COMERCIAL","G_Finan")))))</f>
        <v/>
      </c>
      <c r="L1392" s="49" t="n">
        <v>2.66</v>
      </c>
      <c r="M1392" s="37" t="n"/>
      <c r="N1392" s="51" t="n"/>
      <c r="O1392" s="51" t="n"/>
    </row>
    <row r="1393">
      <c r="A1393" s="10">
        <f>IFERROR(VLOOKUP(BD[[#This Row],[BK]],DICT[[EEFF]:[Ppto]],2,FALSE),"No Encontrado")</f>
        <v/>
      </c>
      <c r="B1393" s="54">
        <f>MID(BD[[#This Row],[SUC]],2,1)&amp;"-"&amp;BD[[#This Row],[CC]]&amp;"-"&amp;BD[[#This Row],[REGI_RES]]&amp;"-"&amp;MID(BD[[#This Row],[CTA]],1,9)</f>
        <v/>
      </c>
      <c r="C1393" t="inlineStr">
        <is>
          <t>627300000 - SEGURO COMPL. DE TRABAJO DE RIESGO, ACC.DE TR.Y ENF.PROF.</t>
        </is>
      </c>
      <c r="D1393" s="54">
        <f>TRIM(MID('BD6'!E1393,3,2))</f>
        <v/>
      </c>
      <c r="E1393" s="33" t="inlineStr">
        <is>
          <t xml:space="preserve">  09 - 11 - 3</t>
        </is>
      </c>
      <c r="F1393" s="34" t="n">
        <v>45919</v>
      </c>
      <c r="G1393" s="54">
        <f>IF(MID(BD[[#This Row],[Suc - Tipo - Nro]],8,2)="11",LEFT(BD[[#This Row],[REGIMEN]], 1) &amp; LEFT(RIGHT(BD[[#This Row],[REGIMEN]], LEN(BD[[#This Row],[REGIMEN]]) - FIND(" ", BD[[#This Row],[REGIMEN]])), 1),"")</f>
        <v/>
      </c>
      <c r="H1393" s="54">
        <f>IF(MID(BD[[#This Row],[Suc - Tipo - Nro]],8,2)="11",TRIM(RIGHT(SUBSTITUTE(BD[[#This Row],[Glosa / Proveedor]]," ",REPT(" ",LEN(BD[[#This Row],[Glosa / Proveedor]]))),LEN(BD[[#This Row],[Glosa / Proveedor]])*2)),"")</f>
        <v/>
      </c>
      <c r="I1393" s="33" t="inlineStr">
        <is>
          <t>Generacion de Planilla Normal OBRERO ESTABLE</t>
        </is>
      </c>
      <c r="J1393" s="35" t="n">
        <v>91</v>
      </c>
      <c r="K1393" s="36">
        <f>IF('BD6'!J1393=90,"AGUA",IF('BD6'!J1393=91,"ALCANTARILLADO",IF('BD6'!J1393=93,"ALCANTARILLADO",IF('BD6'!J1393=95,"ADMIN",IF('BD6'!J1393=96,"COMERCIAL","G_Finan")))))</f>
        <v/>
      </c>
      <c r="L1393" s="40" t="n">
        <v>7.07</v>
      </c>
      <c r="M1393" s="37" t="n"/>
      <c r="N1393" s="51" t="n"/>
      <c r="O1393" s="51" t="n"/>
    </row>
    <row r="1394">
      <c r="A1394" s="10">
        <f>IFERROR(VLOOKUP(BD[[#This Row],[BK]],DICT[[EEFF]:[Ppto]],2,FALSE),"No Encontrado")</f>
        <v/>
      </c>
      <c r="B1394" s="54">
        <f>MID(BD[[#This Row],[SUC]],2,1)&amp;"-"&amp;BD[[#This Row],[CC]]&amp;"-"&amp;BD[[#This Row],[REGI_RES]]&amp;"-"&amp;MID(BD[[#This Row],[CTA]],1,9)</f>
        <v/>
      </c>
      <c r="C1394" t="inlineStr">
        <is>
          <t>627300000 - SEGURO COMPL. DE TRABAJO DE RIESGO, ACC.DE TR.Y ENF.PROF.</t>
        </is>
      </c>
      <c r="D1394" s="54">
        <f>TRIM(MID('BD6'!E1394,3,2))</f>
        <v/>
      </c>
      <c r="E1394" s="33" t="inlineStr">
        <is>
          <t xml:space="preserve">  09 - 11 - 3</t>
        </is>
      </c>
      <c r="F1394" s="34" t="n">
        <v>45919</v>
      </c>
      <c r="G1394" s="54">
        <f>IF(MID(BD[[#This Row],[Suc - Tipo - Nro]],8,2)="11",LEFT(BD[[#This Row],[REGIMEN]], 1) &amp; LEFT(RIGHT(BD[[#This Row],[REGIMEN]], LEN(BD[[#This Row],[REGIMEN]]) - FIND(" ", BD[[#This Row],[REGIMEN]])), 1),"")</f>
        <v/>
      </c>
      <c r="H1394" s="54">
        <f>IF(MID(BD[[#This Row],[Suc - Tipo - Nro]],8,2)="11",TRIM(RIGHT(SUBSTITUTE(BD[[#This Row],[Glosa / Proveedor]]," ",REPT(" ",LEN(BD[[#This Row],[Glosa / Proveedor]]))),LEN(BD[[#This Row],[Glosa / Proveedor]])*2)),"")</f>
        <v/>
      </c>
      <c r="I1394" s="33" t="inlineStr">
        <is>
          <t>Generacion de Planilla Normal OBRERO ESTABLE</t>
        </is>
      </c>
      <c r="J1394" s="35" t="n">
        <v>90</v>
      </c>
      <c r="K1394" s="36">
        <f>IF('BD6'!J1394=90,"AGUA",IF('BD6'!J1394=91,"ALCANTARILLADO",IF('BD6'!J1394=93,"ALCANTARILLADO",IF('BD6'!J1394=95,"ADMIN",IF('BD6'!J1394=96,"COMERCIAL","G_Finan")))))</f>
        <v/>
      </c>
      <c r="L1394" s="40" t="n">
        <v>6.88</v>
      </c>
      <c r="M1394" s="37" t="n"/>
      <c r="N1394" s="51" t="n"/>
      <c r="O1394" s="51" t="n"/>
    </row>
    <row r="1395">
      <c r="A1395">
        <f>IFERROR(VLOOKUP(BD[[#This Row],[BK]],DICT[[EEFF]:[Ppto]],2,FALSE),"No Encontrado")</f>
        <v/>
      </c>
      <c r="B1395">
        <f>MID(BD[[#This Row],[SUC]],2,1)&amp;"-"&amp;BD[[#This Row],[CC]]&amp;"-"&amp;BD[[#This Row],[REGI_RES]]&amp;"-"&amp;MID(BD[[#This Row],[CTA]],1,9)</f>
        <v/>
      </c>
      <c r="C1395" t="inlineStr">
        <is>
          <t>627300000 - SEGURO COMPL. DE TRABAJO DE RIESGO, ACC.DE TR.Y ENF.PROF.</t>
        </is>
      </c>
      <c r="D1395">
        <f>TRIM(MID('BD6'!E1395,3,2))</f>
        <v/>
      </c>
      <c r="E1395" s="33" t="inlineStr">
        <is>
          <t xml:space="preserve">  09 - 11 - 3</t>
        </is>
      </c>
      <c r="F1395" s="32" t="n">
        <v>45919</v>
      </c>
      <c r="G1395">
        <f>IF(MID(BD[[#This Row],[Suc - Tipo - Nro]],8,2)="11",LEFT(BD[[#This Row],[REGIMEN]], 1) &amp; LEFT(RIGHT(BD[[#This Row],[REGIMEN]], LEN(BD[[#This Row],[REGIMEN]]) - FIND(" ", BD[[#This Row],[REGIMEN]])), 1),"")</f>
        <v/>
      </c>
      <c r="H1395">
        <f>IF(MID(BD[[#This Row],[Suc - Tipo - Nro]],8,2)="11",TRIM(RIGHT(SUBSTITUTE(BD[[#This Row],[Glosa / Proveedor]]," ",REPT(" ",LEN(BD[[#This Row],[Glosa / Proveedor]]))),LEN(BD[[#This Row],[Glosa / Proveedor]])*2)),"")</f>
        <v/>
      </c>
      <c r="I1395" s="31" t="inlineStr">
        <is>
          <t>Generacion de Planilla Normal OBRERO ESTABLE</t>
        </is>
      </c>
      <c r="J1395" s="38" t="n">
        <v>90</v>
      </c>
      <c r="K1395" s="22">
        <f>IF('BD6'!J1395=90,"AGUA",IF('BD6'!J1395=91,"ALCANTARILLADO",IF('BD6'!J1395=93,"ALCANTARILLADO",IF('BD6'!J1395=95,"ADMIN",IF('BD6'!J1395=96,"COMERCIAL","G_Finan")))))</f>
        <v/>
      </c>
      <c r="L1395" s="49" t="n">
        <v>3.8</v>
      </c>
      <c r="M1395" s="37" t="n"/>
      <c r="N1395" s="51" t="n"/>
      <c r="O1395" s="51" t="n"/>
    </row>
    <row r="1396">
      <c r="A1396" s="39">
        <f>IFERROR(VLOOKUP(BD[[#This Row],[BK]],DICT[[EEFF]:[Ppto]],2,FALSE),"No Encontrado")</f>
        <v/>
      </c>
      <c r="B1396">
        <f>MID(BD[[#This Row],[SUC]],2,1)&amp;"-"&amp;BD[[#This Row],[CC]]&amp;"-"&amp;BD[[#This Row],[REGI_RES]]&amp;"-"&amp;MID(BD[[#This Row],[CTA]],1,9)</f>
        <v/>
      </c>
      <c r="C1396" t="inlineStr">
        <is>
          <t>627300000 - SEGURO COMPL. DE TRABAJO DE RIESGO, ACC.DE TR.Y ENF.PROF.</t>
        </is>
      </c>
      <c r="D1396">
        <f>TRIM(MID('BD6'!E1396,3,2))</f>
        <v/>
      </c>
      <c r="E1396" s="33" t="inlineStr">
        <is>
          <t xml:space="preserve">  09 - 11 - 3</t>
        </is>
      </c>
      <c r="F1396" s="34" t="n">
        <v>45919</v>
      </c>
      <c r="G1396">
        <f>IF(MID(BD[[#This Row],[Suc - Tipo - Nro]],8,2)="11",LEFT(BD[[#This Row],[REGIMEN]], 1) &amp; LEFT(RIGHT(BD[[#This Row],[REGIMEN]], LEN(BD[[#This Row],[REGIMEN]]) - FIND(" ", BD[[#This Row],[REGIMEN]])), 1),"")</f>
        <v/>
      </c>
      <c r="H1396">
        <f>IF(MID(BD[[#This Row],[Suc - Tipo - Nro]],8,2)="11",TRIM(RIGHT(SUBSTITUTE(BD[[#This Row],[Glosa / Proveedor]]," ",REPT(" ",LEN(BD[[#This Row],[Glosa / Proveedor]]))),LEN(BD[[#This Row],[Glosa / Proveedor]])*2)),"")</f>
        <v/>
      </c>
      <c r="I1396" s="33" t="inlineStr">
        <is>
          <t>Generacion de Planilla Normal OBRERO ESTABLE</t>
        </is>
      </c>
      <c r="J1396" s="35" t="n">
        <v>91</v>
      </c>
      <c r="K1396" s="22">
        <f>IF('BD6'!J1396=90,"AGUA",IF('BD6'!J1396=91,"ALCANTARILLADO",IF('BD6'!J1396=93,"ALCANTARILLADO",IF('BD6'!J1396=95,"ADMIN",IF('BD6'!J1396=96,"COMERCIAL","G_Finan")))))</f>
        <v/>
      </c>
      <c r="L1396" s="49" t="n">
        <v>15.49</v>
      </c>
      <c r="M1396" s="37" t="n"/>
      <c r="N1396" s="51" t="n"/>
      <c r="O1396" s="51" t="n"/>
    </row>
    <row r="1397">
      <c r="A1397" s="10">
        <f>IFERROR(VLOOKUP(BD[[#This Row],[BK]],DICT[[EEFF]:[Ppto]],2,FALSE),"No Encontrado")</f>
        <v/>
      </c>
      <c r="B1397" s="54">
        <f>MID(BD[[#This Row],[SUC]],2,1)&amp;"-"&amp;BD[[#This Row],[CC]]&amp;"-"&amp;BD[[#This Row],[REGI_RES]]&amp;"-"&amp;MID(BD[[#This Row],[CTA]],1,9)</f>
        <v/>
      </c>
      <c r="C1397" t="inlineStr">
        <is>
          <t>627300000 - SEGURO COMPL. DE TRABAJO DE RIESGO, ACC.DE TR.Y ENF.PROF.</t>
        </is>
      </c>
      <c r="D1397" s="54">
        <f>TRIM(MID('BD6'!E1397,3,2))</f>
        <v/>
      </c>
      <c r="E1397" s="33" t="inlineStr">
        <is>
          <t xml:space="preserve">  09 - 11 - 3</t>
        </is>
      </c>
      <c r="F1397" s="34" t="n">
        <v>45919</v>
      </c>
      <c r="G1397" s="54">
        <f>IF(MID(BD[[#This Row],[Suc - Tipo - Nro]],8,2)="11",LEFT(BD[[#This Row],[REGIMEN]], 1) &amp; LEFT(RIGHT(BD[[#This Row],[REGIMEN]], LEN(BD[[#This Row],[REGIMEN]]) - FIND(" ", BD[[#This Row],[REGIMEN]])), 1),"")</f>
        <v/>
      </c>
      <c r="H1397" s="54">
        <f>IF(MID(BD[[#This Row],[Suc - Tipo - Nro]],8,2)="11",TRIM(RIGHT(SUBSTITUTE(BD[[#This Row],[Glosa / Proveedor]]," ",REPT(" ",LEN(BD[[#This Row],[Glosa / Proveedor]]))),LEN(BD[[#This Row],[Glosa / Proveedor]])*2)),"")</f>
        <v/>
      </c>
      <c r="I1397" s="33" t="inlineStr">
        <is>
          <t>Generacion de Planilla Normal OBRERO ESTABLE</t>
        </is>
      </c>
      <c r="J1397" s="35" t="n">
        <v>90</v>
      </c>
      <c r="K1397" s="36">
        <f>IF('BD6'!J1397=90,"AGUA",IF('BD6'!J1397=91,"ALCANTARILLADO",IF('BD6'!J1397=93,"ALCANTARILLADO",IF('BD6'!J1397=95,"ADMIN",IF('BD6'!J1397=96,"COMERCIAL","G_Finan")))))</f>
        <v/>
      </c>
      <c r="L1397" s="40" t="n">
        <v>4.11</v>
      </c>
      <c r="M1397" s="37" t="n"/>
      <c r="N1397" s="51" t="n"/>
      <c r="O1397" s="51" t="n"/>
    </row>
    <row r="1398">
      <c r="A1398" s="10">
        <f>IFERROR(VLOOKUP(BD[[#This Row],[BK]],DICT[[EEFF]:[Ppto]],2,FALSE),"No Encontrado")</f>
        <v/>
      </c>
      <c r="B1398" s="54">
        <f>MID(BD[[#This Row],[SUC]],2,1)&amp;"-"&amp;BD[[#This Row],[CC]]&amp;"-"&amp;BD[[#This Row],[REGI_RES]]&amp;"-"&amp;MID(BD[[#This Row],[CTA]],1,9)</f>
        <v/>
      </c>
      <c r="C1398" t="inlineStr">
        <is>
          <t>627300000 - SEGURO COMPL. DE TRABAJO DE RIESGO, ACC.DE TR.Y ENF.PROF.</t>
        </is>
      </c>
      <c r="D1398" s="54">
        <f>TRIM(MID('BD6'!E1398,3,2))</f>
        <v/>
      </c>
      <c r="E1398" s="33" t="inlineStr">
        <is>
          <t xml:space="preserve">  09 - 11 - 3</t>
        </is>
      </c>
      <c r="F1398" s="34" t="n">
        <v>45919</v>
      </c>
      <c r="G1398" s="54">
        <f>IF(MID(BD[[#This Row],[Suc - Tipo - Nro]],8,2)="11",LEFT(BD[[#This Row],[REGIMEN]], 1) &amp; LEFT(RIGHT(BD[[#This Row],[REGIMEN]], LEN(BD[[#This Row],[REGIMEN]]) - FIND(" ", BD[[#This Row],[REGIMEN]])), 1),"")</f>
        <v/>
      </c>
      <c r="H1398" s="54">
        <f>IF(MID(BD[[#This Row],[Suc - Tipo - Nro]],8,2)="11",TRIM(RIGHT(SUBSTITUTE(BD[[#This Row],[Glosa / Proveedor]]," ",REPT(" ",LEN(BD[[#This Row],[Glosa / Proveedor]]))),LEN(BD[[#This Row],[Glosa / Proveedor]])*2)),"")</f>
        <v/>
      </c>
      <c r="I1398" s="33" t="inlineStr">
        <is>
          <t>Generacion de Planilla Normal OBRERO ESTABLE</t>
        </is>
      </c>
      <c r="J1398" s="35" t="n">
        <v>91</v>
      </c>
      <c r="K1398" s="36">
        <f>IF('BD6'!J1398=90,"AGUA",IF('BD6'!J1398=91,"ALCANTARILLADO",IF('BD6'!J1398=93,"ALCANTARILLADO",IF('BD6'!J1398=95,"ADMIN",IF('BD6'!J1398=96,"COMERCIAL","G_Finan")))))</f>
        <v/>
      </c>
      <c r="L1398" s="40" t="n">
        <v>41.23</v>
      </c>
      <c r="M1398" s="37" t="n"/>
      <c r="N1398" s="51" t="n"/>
      <c r="O1398" s="51" t="n"/>
    </row>
    <row r="1399">
      <c r="A1399" s="39">
        <f>IFERROR(VLOOKUP(BD[[#This Row],[BK]],DICT[[EEFF]:[Ppto]],2,FALSE),"No Encontrado")</f>
        <v/>
      </c>
      <c r="B1399">
        <f>MID(BD[[#This Row],[SUC]],2,1)&amp;"-"&amp;BD[[#This Row],[CC]]&amp;"-"&amp;BD[[#This Row],[REGI_RES]]&amp;"-"&amp;MID(BD[[#This Row],[CTA]],1,9)</f>
        <v/>
      </c>
      <c r="C1399" t="inlineStr">
        <is>
          <t>627300000 - SEGURO COMPL. DE TRABAJO DE RIESGO, ACC.DE TR.Y ENF.PROF.</t>
        </is>
      </c>
      <c r="D1399">
        <f>TRIM(MID('BD6'!E1399,3,2))</f>
        <v/>
      </c>
      <c r="E1399" s="33" t="inlineStr">
        <is>
          <t xml:space="preserve">  09 - 11 - 3</t>
        </is>
      </c>
      <c r="F1399" s="34" t="n">
        <v>45919</v>
      </c>
      <c r="G1399">
        <f>IF(MID(BD[[#This Row],[Suc - Tipo - Nro]],8,2)="11",LEFT(BD[[#This Row],[REGIMEN]], 1) &amp; LEFT(RIGHT(BD[[#This Row],[REGIMEN]], LEN(BD[[#This Row],[REGIMEN]]) - FIND(" ", BD[[#This Row],[REGIMEN]])), 1),"")</f>
        <v/>
      </c>
      <c r="H1399">
        <f>IF(MID(BD[[#This Row],[Suc - Tipo - Nro]],8,2)="11",TRIM(RIGHT(SUBSTITUTE(BD[[#This Row],[Glosa / Proveedor]]," ",REPT(" ",LEN(BD[[#This Row],[Glosa / Proveedor]]))),LEN(BD[[#This Row],[Glosa / Proveedor]])*2)),"")</f>
        <v/>
      </c>
      <c r="I1399" s="33" t="inlineStr">
        <is>
          <t>Generacion de Planilla Normal OBRERO ESTABLE</t>
        </is>
      </c>
      <c r="J1399" s="35" t="n">
        <v>90</v>
      </c>
      <c r="K1399" s="22">
        <f>IF('BD6'!J1399=90,"AGUA",IF('BD6'!J1399=91,"ALCANTARILLADO",IF('BD6'!J1399=93,"ALCANTARILLADO",IF('BD6'!J1399=95,"ADMIN",IF('BD6'!J1399=96,"COMERCIAL","G_Finan")))))</f>
        <v/>
      </c>
      <c r="L1399" s="49" t="n">
        <v>7.46</v>
      </c>
      <c r="M1399" s="37" t="n"/>
      <c r="N1399" s="51" t="n"/>
      <c r="O1399" s="51" t="n"/>
    </row>
    <row r="1400">
      <c r="A1400" s="39">
        <f>IFERROR(VLOOKUP(BD[[#This Row],[BK]],DICT[[EEFF]:[Ppto]],2,FALSE),"No Encontrado")</f>
        <v/>
      </c>
      <c r="B1400">
        <f>MID(BD[[#This Row],[SUC]],2,1)&amp;"-"&amp;BD[[#This Row],[CC]]&amp;"-"&amp;BD[[#This Row],[REGI_RES]]&amp;"-"&amp;MID(BD[[#This Row],[CTA]],1,9)</f>
        <v/>
      </c>
      <c r="C1400" t="inlineStr">
        <is>
          <t>627300000 - SEGURO COMPL. DE TRABAJO DE RIESGO, ACC.DE TR.Y ENF.PROF.</t>
        </is>
      </c>
      <c r="D1400">
        <f>TRIM(MID('BD6'!E1400,3,2))</f>
        <v/>
      </c>
      <c r="E1400" s="33" t="inlineStr">
        <is>
          <t xml:space="preserve">  09 - 11 - 3</t>
        </is>
      </c>
      <c r="F1400" s="34" t="n">
        <v>45919</v>
      </c>
      <c r="G1400">
        <f>IF(MID(BD[[#This Row],[Suc - Tipo - Nro]],8,2)="11",LEFT(BD[[#This Row],[REGIMEN]], 1) &amp; LEFT(RIGHT(BD[[#This Row],[REGIMEN]], LEN(BD[[#This Row],[REGIMEN]]) - FIND(" ", BD[[#This Row],[REGIMEN]])), 1),"")</f>
        <v/>
      </c>
      <c r="H1400">
        <f>IF(MID(BD[[#This Row],[Suc - Tipo - Nro]],8,2)="11",TRIM(RIGHT(SUBSTITUTE(BD[[#This Row],[Glosa / Proveedor]]," ",REPT(" ",LEN(BD[[#This Row],[Glosa / Proveedor]]))),LEN(BD[[#This Row],[Glosa / Proveedor]])*2)),"")</f>
        <v/>
      </c>
      <c r="I1400" s="33" t="inlineStr">
        <is>
          <t>Generacion de Planilla Normal OBRERO ESTABLE</t>
        </is>
      </c>
      <c r="J1400" s="35" t="n">
        <v>90</v>
      </c>
      <c r="K1400" s="22">
        <f>IF('BD6'!J1400=90,"AGUA",IF('BD6'!J1400=91,"ALCANTARILLADO",IF('BD6'!J1400=93,"ALCANTARILLADO",IF('BD6'!J1400=95,"ADMIN",IF('BD6'!J1400=96,"COMERCIAL","G_Finan")))))</f>
        <v/>
      </c>
      <c r="L1400" s="49" t="n">
        <v>40.11</v>
      </c>
      <c r="M1400" s="37" t="n"/>
      <c r="N1400" s="51" t="n"/>
      <c r="O1400" s="51" t="n"/>
    </row>
    <row r="1401">
      <c r="A1401" s="42">
        <f>IFERROR(VLOOKUP(BD[[#This Row],[BK]],DICT[[EEFF]:[Ppto]],2,FALSE),"No Encontrado")</f>
        <v/>
      </c>
      <c r="B1401">
        <f>MID(BD[[#This Row],[SUC]],2,1)&amp;"-"&amp;BD[[#This Row],[CC]]&amp;"-"&amp;BD[[#This Row],[REGI_RES]]&amp;"-"&amp;MID(BD[[#This Row],[CTA]],1,9)</f>
        <v/>
      </c>
      <c r="C1401" t="inlineStr">
        <is>
          <t>627300000 - SEGURO COMPL. DE TRABAJO DE RIESGO, ACC.DE TR.Y ENF.PROF.</t>
        </is>
      </c>
      <c r="D1401">
        <f>TRIM(MID('BD6'!E1401,3,2))</f>
        <v/>
      </c>
      <c r="E1401" s="33" t="inlineStr">
        <is>
          <t xml:space="preserve">  09 - 11 - 4</t>
        </is>
      </c>
      <c r="F1401" s="32" t="n">
        <v>45919</v>
      </c>
      <c r="G1401">
        <f>IF(MID(BD[[#This Row],[Suc - Tipo - Nro]],8,2)="11",LEFT(BD[[#This Row],[REGIMEN]], 1) &amp; LEFT(RIGHT(BD[[#This Row],[REGIMEN]], LEN(BD[[#This Row],[REGIMEN]]) - FIND(" ", BD[[#This Row],[REGIMEN]])), 1),"")</f>
        <v/>
      </c>
      <c r="H1401">
        <f>IF(MID(BD[[#This Row],[Suc - Tipo - Nro]],8,2)="11",TRIM(RIGHT(SUBSTITUTE(BD[[#This Row],[Glosa / Proveedor]]," ",REPT(" ",LEN(BD[[#This Row],[Glosa / Proveedor]]))),LEN(BD[[#This Row],[Glosa / Proveedor]])*2)),"")</f>
        <v/>
      </c>
      <c r="I1401" s="31" t="inlineStr">
        <is>
          <t>Generacion de Planilla Vacaciones OBRERO ESTABLE</t>
        </is>
      </c>
      <c r="J1401" s="38" t="n">
        <v>91</v>
      </c>
      <c r="K1401" s="22">
        <f>IF('BD6'!J1401=90,"AGUA",IF('BD6'!J1401=91,"ALCANTARILLADO",IF('BD6'!J1401=93,"ALCANTARILLADO",IF('BD6'!J1401=95,"ADMIN",IF('BD6'!J1401=96,"COMERCIAL","G_Finan")))))</f>
        <v/>
      </c>
      <c r="L1401" s="49" t="n">
        <v>17.1</v>
      </c>
      <c r="M1401" s="37" t="n"/>
      <c r="N1401" s="51" t="n"/>
      <c r="O1401" s="51" t="n"/>
    </row>
    <row r="1402">
      <c r="A1402" s="42">
        <f>IFERROR(VLOOKUP(BD[[#This Row],[BK]],DICT[[EEFF]:[Ppto]],2,FALSE),"No Encontrado")</f>
        <v/>
      </c>
      <c r="B1402">
        <f>MID(BD[[#This Row],[SUC]],2,1)&amp;"-"&amp;BD[[#This Row],[CC]]&amp;"-"&amp;BD[[#This Row],[REGI_RES]]&amp;"-"&amp;MID(BD[[#This Row],[CTA]],1,9)</f>
        <v/>
      </c>
      <c r="C1402" t="inlineStr">
        <is>
          <t>627300000 - SEGURO COMPL. DE TRABAJO DE RIESGO, ACC.DE TR.Y ENF.PROF.</t>
        </is>
      </c>
      <c r="D1402">
        <f>TRIM(MID('BD6'!E1402,3,2))</f>
        <v/>
      </c>
      <c r="E1402" s="33" t="inlineStr">
        <is>
          <t xml:space="preserve">  09 - 11 - 4</t>
        </is>
      </c>
      <c r="F1402" s="32" t="n">
        <v>45919</v>
      </c>
      <c r="G1402">
        <f>IF(MID(BD[[#This Row],[Suc - Tipo - Nro]],8,2)="11",LEFT(BD[[#This Row],[REGIMEN]], 1) &amp; LEFT(RIGHT(BD[[#This Row],[REGIMEN]], LEN(BD[[#This Row],[REGIMEN]]) - FIND(" ", BD[[#This Row],[REGIMEN]])), 1),"")</f>
        <v/>
      </c>
      <c r="H1402">
        <f>IF(MID(BD[[#This Row],[Suc - Tipo - Nro]],8,2)="11",TRIM(RIGHT(SUBSTITUTE(BD[[#This Row],[Glosa / Proveedor]]," ",REPT(" ",LEN(BD[[#This Row],[Glosa / Proveedor]]))),LEN(BD[[#This Row],[Glosa / Proveedor]])*2)),"")</f>
        <v/>
      </c>
      <c r="I1402" s="31" t="inlineStr">
        <is>
          <t>Generacion de Planilla Vacaciones OBRERO ESTABLE</t>
        </is>
      </c>
      <c r="J1402" s="38" t="n">
        <v>91</v>
      </c>
      <c r="K1402" s="22">
        <f>IF('BD6'!J1402=90,"AGUA",IF('BD6'!J1402=91,"ALCANTARILLADO",IF('BD6'!J1402=93,"ALCANTARILLADO",IF('BD6'!J1402=95,"ADMIN",IF('BD6'!J1402=96,"COMERCIAL","G_Finan")))))</f>
        <v/>
      </c>
      <c r="L1402" s="49" t="n">
        <v>2.93</v>
      </c>
      <c r="M1402" s="37" t="n"/>
      <c r="N1402" s="51" t="n"/>
      <c r="O1402" s="51" t="n"/>
    </row>
    <row r="1403">
      <c r="A1403" s="42">
        <f>IFERROR(VLOOKUP(BD[[#This Row],[BK]],DICT[[EEFF]:[Ppto]],2,FALSE),"No Encontrado")</f>
        <v/>
      </c>
      <c r="B1403">
        <f>MID(BD[[#This Row],[SUC]],2,1)&amp;"-"&amp;BD[[#This Row],[CC]]&amp;"-"&amp;BD[[#This Row],[REGI_RES]]&amp;"-"&amp;MID(BD[[#This Row],[CTA]],1,9)</f>
        <v/>
      </c>
      <c r="C1403" t="inlineStr">
        <is>
          <t>629210000 - PENSION DECRETO LEY 20530</t>
        </is>
      </c>
      <c r="D1403">
        <f>TRIM(MID('BD6'!E1403,3,2))</f>
        <v/>
      </c>
      <c r="E1403" s="33" t="inlineStr">
        <is>
          <t xml:space="preserve">  01 - 11 - 9</t>
        </is>
      </c>
      <c r="F1403" s="32" t="n">
        <v>45919</v>
      </c>
      <c r="G1403">
        <f>IF(MID(BD[[#This Row],[Suc - Tipo - Nro]],8,2)="11",LEFT(BD[[#This Row],[REGIMEN]], 1) &amp; LEFT(RIGHT(BD[[#This Row],[REGIMEN]], LEN(BD[[#This Row],[REGIMEN]]) - FIND(" ", BD[[#This Row],[REGIMEN]])), 1),"")</f>
        <v/>
      </c>
      <c r="H1403">
        <f>IF(MID(BD[[#This Row],[Suc - Tipo - Nro]],8,2)="11",TRIM(RIGHT(SUBSTITUTE(BD[[#This Row],[Glosa / Proveedor]]," ",REPT(" ",LEN(BD[[#This Row],[Glosa / Proveedor]]))),LEN(BD[[#This Row],[Glosa / Proveedor]])*2)),"")</f>
        <v/>
      </c>
      <c r="I1403" s="31" t="inlineStr">
        <is>
          <t>Generacion de Planilla Cesantes LEY 20530</t>
        </is>
      </c>
      <c r="J1403" s="38" t="n">
        <v>95</v>
      </c>
      <c r="K1403" s="22">
        <f>IF('BD6'!J1403=90,"AGUA",IF('BD6'!J1403=91,"ALCANTARILLADO",IF('BD6'!J1403=93,"ALCANTARILLADO",IF('BD6'!J1403=95,"ADMIN",IF('BD6'!J1403=96,"COMERCIAL","G_Finan")))))</f>
        <v/>
      </c>
      <c r="L1403" s="49" t="n">
        <v>1471.22</v>
      </c>
      <c r="M1403" s="37" t="n"/>
      <c r="N1403" s="51" t="n"/>
      <c r="O1403" s="51" t="n"/>
    </row>
    <row r="1404">
      <c r="A1404" s="10">
        <f>IFERROR(VLOOKUP(BD[[#This Row],[BK]],DICT[[EEFF]:[Ppto]],2,FALSE),"No Encontrado")</f>
        <v/>
      </c>
      <c r="B1404" s="54">
        <f>MID(BD[[#This Row],[SUC]],2,1)&amp;"-"&amp;BD[[#This Row],[CC]]&amp;"-"&amp;BD[[#This Row],[REGI_RES]]&amp;"-"&amp;MID(BD[[#This Row],[CTA]],1,9)</f>
        <v/>
      </c>
      <c r="C1404" t="inlineStr">
        <is>
          <t>629210000 - PENSION DECRETO LEY 20530</t>
        </is>
      </c>
      <c r="D1404" s="54">
        <f>TRIM(MID('BD6'!E1404,3,2))</f>
        <v/>
      </c>
      <c r="E1404" s="33" t="inlineStr">
        <is>
          <t xml:space="preserve">  01 - 11 - 9</t>
        </is>
      </c>
      <c r="F1404" s="34" t="n">
        <v>45919</v>
      </c>
      <c r="G1404" s="54">
        <f>IF(MID(BD[[#This Row],[Suc - Tipo - Nro]],8,2)="11",LEFT(BD[[#This Row],[REGIMEN]], 1) &amp; LEFT(RIGHT(BD[[#This Row],[REGIMEN]], LEN(BD[[#This Row],[REGIMEN]]) - FIND(" ", BD[[#This Row],[REGIMEN]])), 1),"")</f>
        <v/>
      </c>
      <c r="H1404" s="54">
        <f>IF(MID(BD[[#This Row],[Suc - Tipo - Nro]],8,2)="11",TRIM(RIGHT(SUBSTITUTE(BD[[#This Row],[Glosa / Proveedor]]," ",REPT(" ",LEN(BD[[#This Row],[Glosa / Proveedor]]))),LEN(BD[[#This Row],[Glosa / Proveedor]])*2)),"")</f>
        <v/>
      </c>
      <c r="I1404" s="33" t="inlineStr">
        <is>
          <t>Generacion de Planilla Cesantes LEY 20530</t>
        </is>
      </c>
      <c r="J1404" s="35" t="n">
        <v>95</v>
      </c>
      <c r="K1404" s="36">
        <f>IF('BD6'!J1404=90,"AGUA",IF('BD6'!J1404=91,"ALCANTARILLADO",IF('BD6'!J1404=93,"ALCANTARILLADO",IF('BD6'!J1404=95,"ADMIN",IF('BD6'!J1404=96,"COMERCIAL","G_Finan")))))</f>
        <v/>
      </c>
      <c r="L1404" s="40" t="n">
        <v>370</v>
      </c>
      <c r="M1404" s="37" t="n"/>
      <c r="N1404" s="51" t="n"/>
      <c r="O1404" s="51" t="n"/>
    </row>
    <row r="1405">
      <c r="A1405" s="10">
        <f>IFERROR(VLOOKUP(BD[[#This Row],[BK]],DICT[[EEFF]:[Ppto]],2,FALSE),"No Encontrado")</f>
        <v/>
      </c>
      <c r="B1405" s="54">
        <f>MID(BD[[#This Row],[SUC]],2,1)&amp;"-"&amp;BD[[#This Row],[CC]]&amp;"-"&amp;BD[[#This Row],[REGI_RES]]&amp;"-"&amp;MID(BD[[#This Row],[CTA]],1,9)</f>
        <v/>
      </c>
      <c r="C1405" t="inlineStr">
        <is>
          <t>638100000 - ADMINISTRATIVOS</t>
        </is>
      </c>
      <c r="D1405" s="54">
        <f>TRIM(MID('BD6'!E1405,3,2))</f>
        <v/>
      </c>
      <c r="E1405" s="33" t="inlineStr">
        <is>
          <t xml:space="preserve">  09 - 3 - o/s:/Cmppag:(01)E0015/67</t>
        </is>
      </c>
      <c r="F1405" s="34" t="n">
        <v>45919</v>
      </c>
      <c r="G1405" s="54">
        <f>IF(MID(BD[[#This Row],[Suc - Tipo - Nro]],8,2)="11",LEFT(BD[[#This Row],[REGIMEN]], 1) &amp; LEFT(RIGHT(BD[[#This Row],[REGIMEN]], LEN(BD[[#This Row],[REGIMEN]]) - FIND(" ", BD[[#This Row],[REGIMEN]])), 1),"")</f>
        <v/>
      </c>
      <c r="H1405" s="54">
        <f>IF(MID(BD[[#This Row],[Suc - Tipo - Nro]],8,2)="11",TRIM(RIGHT(SUBSTITUTE(BD[[#This Row],[Glosa / Proveedor]]," ",REPT(" ",LEN(BD[[#This Row],[Glosa / Proveedor]]))),LEN(BD[[#This Row],[Glosa / Proveedor]])*2)),"")</f>
        <v/>
      </c>
      <c r="I1405" s="33" t="inlineStr">
        <is>
          <t>RUDY ESTEFANY SALDAÃ‘A CARDENAS SERVICIO DE ASISTENTE COMERCIAL Y ADMINISTRATIVO PARA LA OFICINA ZONAL CORRESPONDIENTE AL PERIODO SETIEMBRE 2025</t>
        </is>
      </c>
      <c r="J1405" s="35" t="n">
        <v>95</v>
      </c>
      <c r="K1405" s="36">
        <f>IF('BD6'!J1405=90,"AGUA",IF('BD6'!J1405=91,"ALCANTARILLADO",IF('BD6'!J1405=93,"ALCANTARILLADO",IF('BD6'!J1405=95,"ADMIN",IF('BD6'!J1405=96,"COMERCIAL","G_Finan")))))</f>
        <v/>
      </c>
      <c r="L1405" s="40" t="n">
        <v>1182</v>
      </c>
      <c r="M1405" s="37" t="n"/>
      <c r="N1405" s="51" t="n"/>
      <c r="O1405" s="51" t="n"/>
    </row>
    <row r="1406">
      <c r="A1406" s="10">
        <f>IFERROR(VLOOKUP(BD[[#This Row],[BK]],DICT[[EEFF]:[Ppto]],2,FALSE),"No Encontrado")</f>
        <v/>
      </c>
      <c r="B1406" s="54">
        <f>MID(BD[[#This Row],[SUC]],2,1)&amp;"-"&amp;BD[[#This Row],[CC]]&amp;"-"&amp;BD[[#This Row],[REGI_RES]]&amp;"-"&amp;MID(BD[[#This Row],[CTA]],1,9)</f>
        <v/>
      </c>
      <c r="C1406" t="inlineStr">
        <is>
          <t>638100000 - ADMINISTRATIVOS</t>
        </is>
      </c>
      <c r="D1406" s="54">
        <f>TRIM(MID('BD6'!E1406,3,2))</f>
        <v/>
      </c>
      <c r="E1406" s="33" t="inlineStr">
        <is>
          <t xml:space="preserve">  09 - 3 - o/s:/Cmppag:(01)E0015/67</t>
        </is>
      </c>
      <c r="F1406" s="34" t="n">
        <v>45919</v>
      </c>
      <c r="G1406" s="54">
        <f>IF(MID(BD[[#This Row],[Suc - Tipo - Nro]],8,2)="11",LEFT(BD[[#This Row],[REGIMEN]], 1) &amp; LEFT(RIGHT(BD[[#This Row],[REGIMEN]], LEN(BD[[#This Row],[REGIMEN]]) - FIND(" ", BD[[#This Row],[REGIMEN]])), 1),"")</f>
        <v/>
      </c>
      <c r="H1406" s="54">
        <f>IF(MID(BD[[#This Row],[Suc - Tipo - Nro]],8,2)="11",TRIM(RIGHT(SUBSTITUTE(BD[[#This Row],[Glosa / Proveedor]]," ",REPT(" ",LEN(BD[[#This Row],[Glosa / Proveedor]]))),LEN(BD[[#This Row],[Glosa / Proveedor]])*2)),"")</f>
        <v/>
      </c>
      <c r="I1406" s="33" t="inlineStr">
        <is>
          <t>RUDY ESTEFANY SALDAÃ‘A CARDENAS SERVICIO DE ASISTENTE COMERCIAL Y ADMINISTRATIVO PARA LA OFICINA ZONAL CORRESPONDIENTE AL PERIODO SETIEMBRE 2025</t>
        </is>
      </c>
      <c r="J1406" s="35" t="n">
        <v>96</v>
      </c>
      <c r="K1406" s="36">
        <f>IF('BD6'!J1406=90,"AGUA",IF('BD6'!J1406=91,"ALCANTARILLADO",IF('BD6'!J1406=93,"ALCANTARILLADO",IF('BD6'!J1406=95,"ADMIN",IF('BD6'!J1406=96,"COMERCIAL","G_Finan")))))</f>
        <v/>
      </c>
      <c r="L1406" s="40" t="n">
        <v>1402</v>
      </c>
      <c r="M1406" s="37" t="n"/>
      <c r="N1406" s="51" t="n"/>
      <c r="O1406" s="51" t="n"/>
    </row>
    <row r="1407">
      <c r="A1407" s="10">
        <f>IFERROR(VLOOKUP(BD[[#This Row],[BK]],DICT[[EEFF]:[Ppto]],2,FALSE),"No Encontrado")</f>
        <v/>
      </c>
      <c r="B1407" s="54">
        <f>MID(BD[[#This Row],[SUC]],2,1)&amp;"-"&amp;BD[[#This Row],[CC]]&amp;"-"&amp;BD[[#This Row],[REGI_RES]]&amp;"-"&amp;MID(BD[[#This Row],[CTA]],1,9)</f>
        <v/>
      </c>
      <c r="C1407" t="inlineStr">
        <is>
          <t>673120000 - UTE-FONAVI - INTERESES</t>
        </is>
      </c>
      <c r="D1407" s="54">
        <f>TRIM(MID('BD6'!E1407,3,2))</f>
        <v/>
      </c>
      <c r="E1407" s="33" t="inlineStr">
        <is>
          <t xml:space="preserve">  01 - 6 - 6043</t>
        </is>
      </c>
      <c r="F1407" s="34" t="n">
        <v>45919</v>
      </c>
      <c r="G1407" s="54">
        <f>IF(MID(BD[[#This Row],[Suc - Tipo - Nro]],8,2)="11",LEFT(BD[[#This Row],[REGIMEN]], 1) &amp; LEFT(RIGHT(BD[[#This Row],[REGIMEN]], LEN(BD[[#This Row],[REGIMEN]]) - FIND(" ", BD[[#This Row],[REGIMEN]])), 1),"")</f>
        <v/>
      </c>
      <c r="H1407" s="54">
        <f>IF(MID(BD[[#This Row],[Suc - Tipo - Nro]],8,2)="11",TRIM(RIGHT(SUBSTITUTE(BD[[#This Row],[Glosa / Proveedor]]," ",REPT(" ",LEN(BD[[#This Row],[Glosa / Proveedor]]))),LEN(BD[[#This Row],[Glosa / Proveedor]])*2)),"")</f>
        <v/>
      </c>
      <c r="I1407" s="33" t="inlineStr">
        <is>
          <t>REGISTRO CONTABLE DE LA CUOTA 99 CARGO AL GASTO INTERESES MES DE SETIEMBRE 2025 UTE FONAVI</t>
        </is>
      </c>
      <c r="J1407" s="35" t="n">
        <v>97</v>
      </c>
      <c r="K1407" s="36">
        <f>IF('BD6'!J1407=90,"AGUA",IF('BD6'!J1407=91,"ALCANTARILLADO",IF('BD6'!J1407=93,"ALCANTARILLADO",IF('BD6'!J1407=95,"ADMIN",IF('BD6'!J1407=96,"COMERCIAL","G_Finan")))))</f>
        <v/>
      </c>
      <c r="L1407" s="40" t="n">
        <v>254.68</v>
      </c>
      <c r="M1407" s="37" t="n"/>
      <c r="N1407" s="51" t="n"/>
      <c r="O1407" s="51" t="n"/>
    </row>
    <row r="1408">
      <c r="A1408" s="10">
        <f>IFERROR(VLOOKUP(BD[[#This Row],[BK]],DICT[[EEFF]:[Ppto]],2,FALSE),"No Encontrado")</f>
        <v/>
      </c>
      <c r="B1408" s="54">
        <f>MID(BD[[#This Row],[SUC]],2,1)&amp;"-"&amp;BD[[#This Row],[CC]]&amp;"-"&amp;BD[[#This Row],[REGI_RES]]&amp;"-"&amp;MID(BD[[#This Row],[CTA]],1,9)</f>
        <v/>
      </c>
      <c r="C1408" t="inlineStr">
        <is>
          <t>673120000 - UTE-FONAVI - INTERESES</t>
        </is>
      </c>
      <c r="D1408" s="54">
        <f>TRIM(MID('BD6'!E1408,3,2))</f>
        <v/>
      </c>
      <c r="E1408" s="33" t="inlineStr">
        <is>
          <t xml:space="preserve">  01 - 6 - 6043</t>
        </is>
      </c>
      <c r="F1408" s="34" t="n">
        <v>45919</v>
      </c>
      <c r="G1408" s="54">
        <f>IF(MID(BD[[#This Row],[Suc - Tipo - Nro]],8,2)="11",LEFT(BD[[#This Row],[REGIMEN]], 1) &amp; LEFT(RIGHT(BD[[#This Row],[REGIMEN]], LEN(BD[[#This Row],[REGIMEN]]) - FIND(" ", BD[[#This Row],[REGIMEN]])), 1),"")</f>
        <v/>
      </c>
      <c r="H1408" s="54">
        <f>IF(MID(BD[[#This Row],[Suc - Tipo - Nro]],8,2)="11",TRIM(RIGHT(SUBSTITUTE(BD[[#This Row],[Glosa / Proveedor]]," ",REPT(" ",LEN(BD[[#This Row],[Glosa / Proveedor]]))),LEN(BD[[#This Row],[Glosa / Proveedor]])*2)),"")</f>
        <v/>
      </c>
      <c r="I1408" s="33" t="inlineStr">
        <is>
          <t>REGISTRO CONTABLE DE LA CUOTA 99 CARGO AL GASTO INTERESES MES DE SETIEMBRE 2025 UTE FONAVI</t>
        </is>
      </c>
      <c r="J1408" s="35" t="n">
        <v>97</v>
      </c>
      <c r="K1408" s="36">
        <f>IF('BD6'!J1408=90,"AGUA",IF('BD6'!J1408=91,"ALCANTARILLADO",IF('BD6'!J1408=93,"ALCANTARILLADO",IF('BD6'!J1408=95,"ADMIN",IF('BD6'!J1408=96,"COMERCIAL","G_Finan")))))</f>
        <v/>
      </c>
      <c r="L1408" s="40" t="n">
        <v>150.96</v>
      </c>
      <c r="M1408" s="37" t="n"/>
      <c r="N1408" s="51" t="n"/>
      <c r="O1408" s="51" t="n"/>
    </row>
    <row r="1409">
      <c r="A1409" s="42">
        <f>IFERROR(VLOOKUP(BD[[#This Row],[BK]],DICT[[EEFF]:[Ppto]],2,FALSE),"No Encontrado")</f>
        <v/>
      </c>
      <c r="B1409">
        <f>MID(BD[[#This Row],[SUC]],2,1)&amp;"-"&amp;BD[[#This Row],[CC]]&amp;"-"&amp;BD[[#This Row],[REGI_RES]]&amp;"-"&amp;MID(BD[[#This Row],[CTA]],1,9)</f>
        <v/>
      </c>
      <c r="C1409" t="inlineStr">
        <is>
          <t>673120000 - UTE-FONAVI - INTERESES</t>
        </is>
      </c>
      <c r="D1409">
        <f>TRIM(MID('BD6'!E1409,3,2))</f>
        <v/>
      </c>
      <c r="E1409" s="33" t="inlineStr">
        <is>
          <t xml:space="preserve">  01 - 6 - 6043</t>
        </is>
      </c>
      <c r="F1409" s="32" t="n">
        <v>45919</v>
      </c>
      <c r="G1409">
        <f>IF(MID(BD[[#This Row],[Suc - Tipo - Nro]],8,2)="11",LEFT(BD[[#This Row],[REGIMEN]], 1) &amp; LEFT(RIGHT(BD[[#This Row],[REGIMEN]], LEN(BD[[#This Row],[REGIMEN]]) - FIND(" ", BD[[#This Row],[REGIMEN]])), 1),"")</f>
        <v/>
      </c>
      <c r="H1409">
        <f>IF(MID(BD[[#This Row],[Suc - Tipo - Nro]],8,2)="11",TRIM(RIGHT(SUBSTITUTE(BD[[#This Row],[Glosa / Proveedor]]," ",REPT(" ",LEN(BD[[#This Row],[Glosa / Proveedor]]))),LEN(BD[[#This Row],[Glosa / Proveedor]])*2)),"")</f>
        <v/>
      </c>
      <c r="I1409" s="31" t="inlineStr">
        <is>
          <t>REGISTRO CONTABLE DE LA CUOTA 99 CARGO AL GASTO INTERESES MES DE SETIEMBRE 2025 UTE FONAVI</t>
        </is>
      </c>
      <c r="J1409" s="38" t="n">
        <v>97</v>
      </c>
      <c r="K1409" s="22">
        <f>IF('BD6'!J1409=90,"AGUA",IF('BD6'!J1409=91,"ALCANTARILLADO",IF('BD6'!J1409=93,"ALCANTARILLADO",IF('BD6'!J1409=95,"ADMIN",IF('BD6'!J1409=96,"COMERCIAL","G_Finan")))))</f>
        <v/>
      </c>
      <c r="L1409" s="49" t="n">
        <v>1498.9</v>
      </c>
      <c r="M1409" s="37" t="n"/>
      <c r="N1409" s="51" t="n"/>
      <c r="O1409" s="51" t="n"/>
    </row>
    <row r="1410">
      <c r="A1410" s="10">
        <f>IFERROR(VLOOKUP(BD[[#This Row],[BK]],DICT[[EEFF]:[Ppto]],2,FALSE),"No Encontrado")</f>
        <v/>
      </c>
      <c r="B1410" s="54">
        <f>MID(BD[[#This Row],[SUC]],2,1)&amp;"-"&amp;BD[[#This Row],[CC]]&amp;"-"&amp;BD[[#This Row],[REGI_RES]]&amp;"-"&amp;MID(BD[[#This Row],[CTA]],1,9)</f>
        <v/>
      </c>
      <c r="C1410" t="inlineStr">
        <is>
          <t>673120000 - UTE-FONAVI - INTERESES</t>
        </is>
      </c>
      <c r="D1410" s="54">
        <f>TRIM(MID('BD6'!E1410,3,2))</f>
        <v/>
      </c>
      <c r="E1410" s="33" t="inlineStr">
        <is>
          <t xml:space="preserve">  01 - 6 - 6043</t>
        </is>
      </c>
      <c r="F1410" s="34" t="n">
        <v>45919</v>
      </c>
      <c r="G1410" s="54">
        <f>IF(MID(BD[[#This Row],[Suc - Tipo - Nro]],8,2)="11",LEFT(BD[[#This Row],[REGIMEN]], 1) &amp; LEFT(RIGHT(BD[[#This Row],[REGIMEN]], LEN(BD[[#This Row],[REGIMEN]]) - FIND(" ", BD[[#This Row],[REGIMEN]])), 1),"")</f>
        <v/>
      </c>
      <c r="H1410" s="54">
        <f>IF(MID(BD[[#This Row],[Suc - Tipo - Nro]],8,2)="11",TRIM(RIGHT(SUBSTITUTE(BD[[#This Row],[Glosa / Proveedor]]," ",REPT(" ",LEN(BD[[#This Row],[Glosa / Proveedor]]))),LEN(BD[[#This Row],[Glosa / Proveedor]])*2)),"")</f>
        <v/>
      </c>
      <c r="I1410" s="33" t="inlineStr">
        <is>
          <t>REGISTRO CONTABLE DE LA CUOTA 99 CARGO AL GASTO INTERESES MES DE SETIEMBRE 2025 UTE FONAVI</t>
        </is>
      </c>
      <c r="J1410" s="35" t="n">
        <v>97</v>
      </c>
      <c r="K1410" s="36">
        <f>IF('BD6'!J1410=90,"AGUA",IF('BD6'!J1410=91,"ALCANTARILLADO",IF('BD6'!J1410=93,"ALCANTARILLADO",IF('BD6'!J1410=95,"ADMIN",IF('BD6'!J1410=96,"COMERCIAL","G_Finan")))))</f>
        <v/>
      </c>
      <c r="L1410" s="40" t="n">
        <v>373.68</v>
      </c>
      <c r="M1410" s="37" t="n"/>
      <c r="N1410" s="51" t="n"/>
      <c r="O1410" s="51" t="n"/>
    </row>
    <row r="1411">
      <c r="A1411" s="10">
        <f>IFERROR(VLOOKUP(BD[[#This Row],[BK]],DICT[[EEFF]:[Ppto]],2,FALSE),"No Encontrado")</f>
        <v/>
      </c>
      <c r="B1411" s="54">
        <f>MID(BD[[#This Row],[SUC]],2,1)&amp;"-"&amp;BD[[#This Row],[CC]]&amp;"-"&amp;BD[[#This Row],[REGI_RES]]&amp;"-"&amp;MID(BD[[#This Row],[CTA]],1,9)</f>
        <v/>
      </c>
      <c r="C1411" t="inlineStr">
        <is>
          <t>636100000 - ENERGIA ELECTRICA</t>
        </is>
      </c>
      <c r="D1411" s="54">
        <f>TRIM(MID('BD6'!E1411,3,2))</f>
        <v/>
      </c>
      <c r="E1411" s="33" t="inlineStr">
        <is>
          <t xml:space="preserve">  05 - 3 - o/s:/Cmppag:(14) S20104963910/99</t>
        </is>
      </c>
      <c r="F1411" s="34" t="n">
        <v>45920</v>
      </c>
      <c r="G1411" s="54">
        <f>IF(MID(BD[[#This Row],[Suc - Tipo - Nro]],8,2)="11",LEFT(BD[[#This Row],[REGIMEN]], 1) &amp; LEFT(RIGHT(BD[[#This Row],[REGIMEN]], LEN(BD[[#This Row],[REGIMEN]]) - FIND(" ", BD[[#This Row],[REGIMEN]])), 1),"")</f>
        <v/>
      </c>
      <c r="H1411" s="54">
        <f>IF(MID(BD[[#This Row],[Suc - Tipo - Nro]],8,2)="11",TRIM(RIGHT(SUBSTITUTE(BD[[#This Row],[Glosa / Proveedor]]," ",REPT(" ",LEN(BD[[#This Row],[Glosa / Proveedor]]))),LEN(BD[[#This Row],[Glosa / Proveedor]])*2)),"")</f>
        <v/>
      </c>
      <c r="I1411" s="33" t="inlineStr">
        <is>
          <t>ELECTRO ORIENTE S.A. PRESTACION DE SERVICIO DE ENERGIA ELECTRICA PARA LA OFICINA COMERCIAL Y ADMINISTRATIVA DE LA OFICINA ZONAL DE LAMAS, CORRESPONDIENTE AL CONSUMO DE AGOSTO DEL 2025</t>
        </is>
      </c>
      <c r="J1411" s="35" t="n">
        <v>96</v>
      </c>
      <c r="K1411" s="36">
        <f>IF('BD6'!J1411=90,"AGUA",IF('BD6'!J1411=91,"ALCANTARILLADO",IF('BD6'!J1411=93,"ALCANTARILLADO",IF('BD6'!J1411=95,"ADMIN",IF('BD6'!J1411=96,"COMERCIAL","G_Finan")))))</f>
        <v/>
      </c>
      <c r="L1411" s="40" t="n">
        <v>39.75</v>
      </c>
      <c r="M1411" s="37" t="n"/>
      <c r="N1411" s="51" t="n"/>
      <c r="O1411" s="51" t="n"/>
    </row>
    <row r="1412">
      <c r="A1412">
        <f>IFERROR(VLOOKUP(BD[[#This Row],[BK]],DICT[[EEFF]:[Ppto]],2,FALSE),"No Encontrado")</f>
        <v/>
      </c>
      <c r="B1412">
        <f>MID(BD[[#This Row],[SUC]],2,1)&amp;"-"&amp;BD[[#This Row],[CC]]&amp;"-"&amp;BD[[#This Row],[REGI_RES]]&amp;"-"&amp;MID(BD[[#This Row],[CTA]],1,9)</f>
        <v/>
      </c>
      <c r="C1412" t="inlineStr">
        <is>
          <t>636100000 - ENERGIA ELECTRICA</t>
        </is>
      </c>
      <c r="D1412">
        <f>TRIM(MID('BD6'!E1412,3,2))</f>
        <v/>
      </c>
      <c r="E1412" s="33" t="inlineStr">
        <is>
          <t xml:space="preserve">  05 - 3 - o/s:/Cmppag:(14) S20104963910/99</t>
        </is>
      </c>
      <c r="F1412" s="32" t="n">
        <v>45920</v>
      </c>
      <c r="G1412">
        <f>IF(MID(BD[[#This Row],[Suc - Tipo - Nro]],8,2)="11",LEFT(BD[[#This Row],[REGIMEN]], 1) &amp; LEFT(RIGHT(BD[[#This Row],[REGIMEN]], LEN(BD[[#This Row],[REGIMEN]]) - FIND(" ", BD[[#This Row],[REGIMEN]])), 1),"")</f>
        <v/>
      </c>
      <c r="H1412">
        <f>IF(MID(BD[[#This Row],[Suc - Tipo - Nro]],8,2)="11",TRIM(RIGHT(SUBSTITUTE(BD[[#This Row],[Glosa / Proveedor]]," ",REPT(" ",LEN(BD[[#This Row],[Glosa / Proveedor]]))),LEN(BD[[#This Row],[Glosa / Proveedor]])*2)),"")</f>
        <v/>
      </c>
      <c r="I1412" s="31" t="inlineStr">
        <is>
          <t>ELECTRO ORIENTE S.A. PRESTACION DE SERVICIO DE ENERGIA ELECTRICA PARA LA OFICINA COMERCIAL Y ADMINISTRATIVA DE LA OFICINA ZONAL DE LAMAS, CORRESPONDIENTE AL CONSUMO DE AGOSTO DEL 2025</t>
        </is>
      </c>
      <c r="J1412" s="38" t="n">
        <v>95</v>
      </c>
      <c r="K1412" s="22">
        <f>IF('BD6'!J1412=90,"AGUA",IF('BD6'!J1412=91,"ALCANTARILLADO",IF('BD6'!J1412=93,"ALCANTARILLADO",IF('BD6'!J1412=95,"ADMIN",IF('BD6'!J1412=96,"COMERCIAL","G_Finan")))))</f>
        <v/>
      </c>
      <c r="L1412" s="49" t="n">
        <v>39.75</v>
      </c>
      <c r="M1412" s="37" t="n"/>
      <c r="N1412" s="51" t="n"/>
      <c r="O1412" s="51" t="n"/>
    </row>
    <row r="1413">
      <c r="A1413">
        <f>IFERROR(VLOOKUP(BD[[#This Row],[BK]],DICT[[EEFF]:[Ppto]],2,FALSE),"No Encontrado")</f>
        <v/>
      </c>
      <c r="B1413">
        <f>MID(BD[[#This Row],[SUC]],2,1)&amp;"-"&amp;BD[[#This Row],[CC]]&amp;"-"&amp;BD[[#This Row],[REGI_RES]]&amp;"-"&amp;MID(BD[[#This Row],[CTA]],1,9)</f>
        <v/>
      </c>
      <c r="C1413" t="inlineStr">
        <is>
          <t>636100000 - ENERGIA ELECTRICA</t>
        </is>
      </c>
      <c r="D1413">
        <f>TRIM(MID('BD6'!E1413,3,2))</f>
        <v/>
      </c>
      <c r="E1413" s="33" t="inlineStr">
        <is>
          <t xml:space="preserve">  05 - 3 - o/s:/Cmppag:(14) S20104965270/100</t>
        </is>
      </c>
      <c r="F1413" s="32" t="n">
        <v>45920</v>
      </c>
      <c r="G1413">
        <f>IF(MID(BD[[#This Row],[Suc - Tipo - Nro]],8,2)="11",LEFT(BD[[#This Row],[REGIMEN]], 1) &amp; LEFT(RIGHT(BD[[#This Row],[REGIMEN]], LEN(BD[[#This Row],[REGIMEN]]) - FIND(" ", BD[[#This Row],[REGIMEN]])), 1),"")</f>
        <v/>
      </c>
      <c r="H1413">
        <f>IF(MID(BD[[#This Row],[Suc - Tipo - Nro]],8,2)="11",TRIM(RIGHT(SUBSTITUTE(BD[[#This Row],[Glosa / Proveedor]]," ",REPT(" ",LEN(BD[[#This Row],[Glosa / Proveedor]]))),LEN(BD[[#This Row],[Glosa / Proveedor]])*2)),"")</f>
        <v/>
      </c>
      <c r="I1413" s="31" t="inlineStr">
        <is>
          <t>ELECTRO ORIENTE S.A. PRESTACION DE SERVICIO DE ENERGIA ELECTRICA PARA LA PLANTA DE TRATAMIENTO DE LA OFICINA ZONAL DE LAMAS, CORRESPONDIENTE AL CONSUMO DE AGOSTO DEL 2025</t>
        </is>
      </c>
      <c r="J1413" s="38" t="n">
        <v>90</v>
      </c>
      <c r="K1413" s="22">
        <f>IF('BD6'!J1413=90,"AGUA",IF('BD6'!J1413=91,"ALCANTARILLADO",IF('BD6'!J1413=93,"ALCANTARILLADO",IF('BD6'!J1413=95,"ADMIN",IF('BD6'!J1413=96,"COMERCIAL","G_Finan")))))</f>
        <v/>
      </c>
      <c r="L1413" s="49" t="n">
        <v>1222</v>
      </c>
      <c r="M1413" s="37" t="n"/>
      <c r="N1413" s="51" t="n"/>
      <c r="O1413" s="51" t="n"/>
    </row>
    <row r="1414">
      <c r="A1414" s="10">
        <f>IFERROR(VLOOKUP(BD[[#This Row],[BK]],DICT[[EEFF]:[Ppto]],2,FALSE),"No Encontrado")</f>
        <v/>
      </c>
      <c r="B1414" s="54">
        <f>MID(BD[[#This Row],[SUC]],2,1)&amp;"-"&amp;BD[[#This Row],[CC]]&amp;"-"&amp;BD[[#This Row],[REGI_RES]]&amp;"-"&amp;MID(BD[[#This Row],[CTA]],1,9)</f>
        <v/>
      </c>
      <c r="C1414" t="inlineStr">
        <is>
          <t>636100000 - ENERGIA ELECTRICA</t>
        </is>
      </c>
      <c r="D1414" s="54">
        <f>TRIM(MID('BD6'!E1414,3,2))</f>
        <v/>
      </c>
      <c r="E1414" s="33" t="inlineStr">
        <is>
          <t xml:space="preserve">  07 - 3 - o/s:/Cmppag:(14)S22903924242/86</t>
        </is>
      </c>
      <c r="F1414" s="34" t="n">
        <v>45920</v>
      </c>
      <c r="G1414" s="54">
        <f>IF(MID(BD[[#This Row],[Suc - Tipo - Nro]],8,2)="11",LEFT(BD[[#This Row],[REGIMEN]], 1) &amp; LEFT(RIGHT(BD[[#This Row],[REGIMEN]], LEN(BD[[#This Row],[REGIMEN]]) - FIND(" ", BD[[#This Row],[REGIMEN]])), 1),"")</f>
        <v/>
      </c>
      <c r="H1414" s="54">
        <f>IF(MID(BD[[#This Row],[Suc - Tipo - Nro]],8,2)="11",TRIM(RIGHT(SUBSTITUTE(BD[[#This Row],[Glosa / Proveedor]]," ",REPT(" ",LEN(BD[[#This Row],[Glosa / Proveedor]]))),LEN(BD[[#This Row],[Glosa / Proveedor]])*2)),"")</f>
        <v/>
      </c>
      <c r="I1414" s="33" t="inlineStr">
        <is>
          <t>ELECTRO ORIENTE S.A. SERVICIO DE CONSUMO DE ENERGÃA ELÃ‰CTRICA DE LA PLANTA DE CAPTACIÃ“N BARRIO PUMAHUASI DE LA OFICINA ZONAL PICOTA CORRESPONDIENTE AL MES DE AGOSTO 2025,SEGUN CENTRO DE COSTO PRINCIPAL CAPTACION</t>
        </is>
      </c>
      <c r="J1414" s="35" t="n">
        <v>90</v>
      </c>
      <c r="K1414" s="36">
        <f>IF('BD6'!J1414=90,"AGUA",IF('BD6'!J1414=91,"ALCANTARILLADO",IF('BD6'!J1414=93,"ALCANTARILLADO",IF('BD6'!J1414=95,"ADMIN",IF('BD6'!J1414=96,"COMERCIAL","G_Finan")))))</f>
        <v/>
      </c>
      <c r="L1414" s="40" t="n">
        <v>34898</v>
      </c>
      <c r="M1414" s="37" t="n"/>
      <c r="N1414" s="51" t="n"/>
      <c r="O1414" s="51" t="n"/>
    </row>
    <row r="1415">
      <c r="A1415">
        <f>IFERROR(VLOOKUP(BD[[#This Row],[BK]],DICT[[EEFF]:[Ppto]],2,FALSE),"No Encontrado")</f>
        <v/>
      </c>
      <c r="B1415">
        <f>MID(BD[[#This Row],[SUC]],2,1)&amp;"-"&amp;BD[[#This Row],[CC]]&amp;"-"&amp;BD[[#This Row],[REGI_RES]]&amp;"-"&amp;MID(BD[[#This Row],[CTA]],1,9)</f>
        <v/>
      </c>
      <c r="C1415" t="inlineStr">
        <is>
          <t>636100000 - ENERGIA ELECTRICA</t>
        </is>
      </c>
      <c r="D1415">
        <f>TRIM(MID('BD6'!E1415,3,2))</f>
        <v/>
      </c>
      <c r="E1415" s="33" t="inlineStr">
        <is>
          <t xml:space="preserve">  07 - 3 - o/s:/Cmppag:(14)S22903927188/87</t>
        </is>
      </c>
      <c r="F1415" s="32" t="n">
        <v>45920</v>
      </c>
      <c r="G1415">
        <f>IF(MID(BD[[#This Row],[Suc - Tipo - Nro]],8,2)="11",LEFT(BD[[#This Row],[REGIMEN]], 1) &amp; LEFT(RIGHT(BD[[#This Row],[REGIMEN]], LEN(BD[[#This Row],[REGIMEN]]) - FIND(" ", BD[[#This Row],[REGIMEN]])), 1),"")</f>
        <v/>
      </c>
      <c r="H1415">
        <f>IF(MID(BD[[#This Row],[Suc - Tipo - Nro]],8,2)="11",TRIM(RIGHT(SUBSTITUTE(BD[[#This Row],[Glosa / Proveedor]]," ",REPT(" ",LEN(BD[[#This Row],[Glosa / Proveedor]]))),LEN(BD[[#This Row],[Glosa / Proveedor]])*2)),"")</f>
        <v/>
      </c>
      <c r="I1415" s="31" t="inlineStr">
        <is>
          <t>ELECTRO ORIENTE S.A. SERVICIO DE CONSUMO DE ENERGÃA ELÃ‰CTRICA DE LA PLANTA DE TRATAMIENTO. CORRESPONDIENTE AL MES DE AGOSTO DEL 2025 SEGUN CENTRO DE COSTO PRINCIPAL PLANTA DE TRATAMIENTO</t>
        </is>
      </c>
      <c r="J1415" s="38" t="n">
        <v>96</v>
      </c>
      <c r="K1415" s="22">
        <f>IF('BD6'!J1415=90,"AGUA",IF('BD6'!J1415=91,"ALCANTARILLADO",IF('BD6'!J1415=93,"ALCANTARILLADO",IF('BD6'!J1415=95,"ADMIN",IF('BD6'!J1415=96,"COMERCIAL","G_Finan")))))</f>
        <v/>
      </c>
      <c r="L1415" s="49" t="n">
        <v>82.75</v>
      </c>
      <c r="M1415" s="37" t="n"/>
      <c r="N1415" s="51" t="n"/>
      <c r="O1415" s="51" t="n"/>
    </row>
    <row r="1416">
      <c r="A1416" s="10">
        <f>IFERROR(VLOOKUP(BD[[#This Row],[BK]],DICT[[EEFF]:[Ppto]],2,FALSE),"No Encontrado")</f>
        <v/>
      </c>
      <c r="B1416" s="54">
        <f>MID(BD[[#This Row],[SUC]],2,1)&amp;"-"&amp;BD[[#This Row],[CC]]&amp;"-"&amp;BD[[#This Row],[REGI_RES]]&amp;"-"&amp;MID(BD[[#This Row],[CTA]],1,9)</f>
        <v/>
      </c>
      <c r="C1416" t="inlineStr">
        <is>
          <t>636100000 - ENERGIA ELECTRICA</t>
        </is>
      </c>
      <c r="D1416" s="54">
        <f>TRIM(MID('BD6'!E1416,3,2))</f>
        <v/>
      </c>
      <c r="E1416" s="33" t="inlineStr">
        <is>
          <t xml:space="preserve">  07 - 3 - o/s:/Cmppag:(14)S22903927188/87</t>
        </is>
      </c>
      <c r="F1416" s="34" t="n">
        <v>45920</v>
      </c>
      <c r="G1416" s="54">
        <f>IF(MID(BD[[#This Row],[Suc - Tipo - Nro]],8,2)="11",LEFT(BD[[#This Row],[REGIMEN]], 1) &amp; LEFT(RIGHT(BD[[#This Row],[REGIMEN]], LEN(BD[[#This Row],[REGIMEN]]) - FIND(" ", BD[[#This Row],[REGIMEN]])), 1),"")</f>
        <v/>
      </c>
      <c r="H1416" s="54">
        <f>IF(MID(BD[[#This Row],[Suc - Tipo - Nro]],8,2)="11",TRIM(RIGHT(SUBSTITUTE(BD[[#This Row],[Glosa / Proveedor]]," ",REPT(" ",LEN(BD[[#This Row],[Glosa / Proveedor]]))),LEN(BD[[#This Row],[Glosa / Proveedor]])*2)),"")</f>
        <v/>
      </c>
      <c r="I1416" s="33" t="inlineStr">
        <is>
          <t>ELECTRO ORIENTE S.A. SERVICIO DE CONSUMO DE ENERGÃA ELÃ‰CTRICA DE LA PLANTA DE TRATAMIENTO. CORRESPONDIENTE AL MES DE AGOSTO DEL 2025 SEGUN CENTRO DE COSTO PRINCIPAL PLANTA DE TRATAMIENTO</t>
        </is>
      </c>
      <c r="J1416" s="35" t="n">
        <v>95</v>
      </c>
      <c r="K1416" s="36">
        <f>IF('BD6'!J1416=90,"AGUA",IF('BD6'!J1416=91,"ALCANTARILLADO",IF('BD6'!J1416=93,"ALCANTARILLADO",IF('BD6'!J1416=95,"ADMIN",IF('BD6'!J1416=96,"COMERCIAL","G_Finan")))))</f>
        <v/>
      </c>
      <c r="L1416" s="40" t="n">
        <v>82.75</v>
      </c>
      <c r="M1416" s="37" t="n"/>
      <c r="N1416" s="51" t="n"/>
      <c r="O1416" s="51" t="n"/>
    </row>
    <row r="1417">
      <c r="A1417" s="39">
        <f>IFERROR(VLOOKUP(BD[[#This Row],[BK]],DICT[[EEFF]:[Ppto]],2,FALSE),"No Encontrado")</f>
        <v/>
      </c>
      <c r="B1417">
        <f>MID(BD[[#This Row],[SUC]],2,1)&amp;"-"&amp;BD[[#This Row],[CC]]&amp;"-"&amp;BD[[#This Row],[REGI_RES]]&amp;"-"&amp;MID(BD[[#This Row],[CTA]],1,9)</f>
        <v/>
      </c>
      <c r="C1417" t="inlineStr">
        <is>
          <t>636100000 - ENERGIA ELECTRICA</t>
        </is>
      </c>
      <c r="D1417">
        <f>TRIM(MID('BD6'!E1417,3,2))</f>
        <v/>
      </c>
      <c r="E1417" s="33" t="inlineStr">
        <is>
          <t xml:space="preserve">  07 - 3 - o/s:/Cmppag:(14)S22903927188/88</t>
        </is>
      </c>
      <c r="F1417" s="34" t="n">
        <v>45920</v>
      </c>
      <c r="G1417">
        <f>IF(MID(BD[[#This Row],[Suc - Tipo - Nro]],8,2)="11",LEFT(BD[[#This Row],[REGIMEN]], 1) &amp; LEFT(RIGHT(BD[[#This Row],[REGIMEN]], LEN(BD[[#This Row],[REGIMEN]]) - FIND(" ", BD[[#This Row],[REGIMEN]])), 1),"")</f>
        <v/>
      </c>
      <c r="H1417">
        <f>IF(MID(BD[[#This Row],[Suc - Tipo - Nro]],8,2)="11",TRIM(RIGHT(SUBSTITUTE(BD[[#This Row],[Glosa / Proveedor]]," ",REPT(" ",LEN(BD[[#This Row],[Glosa / Proveedor]]))),LEN(BD[[#This Row],[Glosa / Proveedor]])*2)),"")</f>
        <v/>
      </c>
      <c r="I1417" s="33" t="inlineStr">
        <is>
          <t>ELECTRO ORIENTE S.A. SERVICIO DE CONSUMO DE ENERGÃA ELÃ‰CTRICA DE LA PLANTA DE TRATAMIENTO. CORRESPONDIENTE AL MES DE AGOSTO DEL 2025 SEGUN CENTRO DE COSTO PRINCIPAL PLANTA DE TRATAMIENTO</t>
        </is>
      </c>
      <c r="J1417" s="35" t="n">
        <v>90</v>
      </c>
      <c r="K1417" s="22">
        <f>IF('BD6'!J1417=90,"AGUA",IF('BD6'!J1417=91,"ALCANTARILLADO",IF('BD6'!J1417=93,"ALCANTARILLADO",IF('BD6'!J1417=95,"ADMIN",IF('BD6'!J1417=96,"COMERCIAL","G_Finan")))))</f>
        <v/>
      </c>
      <c r="L1417" s="49" t="n">
        <v>2217.5</v>
      </c>
      <c r="M1417" s="37" t="n"/>
      <c r="N1417" s="51" t="n"/>
      <c r="O1417" s="51" t="n"/>
    </row>
    <row r="1418">
      <c r="A1418" s="42">
        <f>IFERROR(VLOOKUP(BD[[#This Row],[BK]],DICT[[EEFF]:[Ppto]],2,FALSE),"No Encontrado")</f>
        <v/>
      </c>
      <c r="B1418">
        <f>MID(BD[[#This Row],[SUC]],2,1)&amp;"-"&amp;BD[[#This Row],[CC]]&amp;"-"&amp;BD[[#This Row],[REGI_RES]]&amp;"-"&amp;MID(BD[[#This Row],[CTA]],1,9)</f>
        <v/>
      </c>
      <c r="C1418" t="inlineStr">
        <is>
          <t>636100000 - ENERGIA ELECTRICA</t>
        </is>
      </c>
      <c r="D1418">
        <f>TRIM(MID('BD6'!E1418,3,2))</f>
        <v/>
      </c>
      <c r="E1418" s="33" t="inlineStr">
        <is>
          <t xml:space="preserve">  07 - 3 - o/s:/Cmppag:(14)S22903927001/89</t>
        </is>
      </c>
      <c r="F1418" s="32" t="n">
        <v>45920</v>
      </c>
      <c r="G1418">
        <f>IF(MID(BD[[#This Row],[Suc - Tipo - Nro]],8,2)="11",LEFT(BD[[#This Row],[REGIMEN]], 1) &amp; LEFT(RIGHT(BD[[#This Row],[REGIMEN]], LEN(BD[[#This Row],[REGIMEN]]) - FIND(" ", BD[[#This Row],[REGIMEN]])), 1),"")</f>
        <v/>
      </c>
      <c r="H1418">
        <f>IF(MID(BD[[#This Row],[Suc - Tipo - Nro]],8,2)="11",TRIM(RIGHT(SUBSTITUTE(BD[[#This Row],[Glosa / Proveedor]]," ",REPT(" ",LEN(BD[[#This Row],[Glosa / Proveedor]]))),LEN(BD[[#This Row],[Glosa / Proveedor]])*2)),"")</f>
        <v/>
      </c>
      <c r="I1418" s="31" t="inlineStr">
        <is>
          <t>ELECTRO ORIENTE S.A. CONSUMO DE ENERGÃA ELÃ‰CTRICA CORRESPONDIENTE AL MES DE AGOSTO 2025</t>
        </is>
      </c>
      <c r="J1418" s="38" t="n">
        <v>90</v>
      </c>
      <c r="K1418" s="22">
        <f>IF('BD6'!J1418=90,"AGUA",IF('BD6'!J1418=91,"ALCANTARILLADO",IF('BD6'!J1418=93,"ALCANTARILLADO",IF('BD6'!J1418=95,"ADMIN",IF('BD6'!J1418=96,"COMERCIAL","G_Finan")))))</f>
        <v/>
      </c>
      <c r="L1418" s="49" t="n">
        <v>464.5</v>
      </c>
      <c r="M1418" s="37" t="n"/>
      <c r="N1418" s="51" t="n"/>
      <c r="O1418" s="51" t="n"/>
    </row>
    <row r="1419">
      <c r="A1419">
        <f>IFERROR(VLOOKUP(BD[[#This Row],[BK]],DICT[[EEFF]:[Ppto]],2,FALSE),"No Encontrado")</f>
        <v/>
      </c>
      <c r="B1419">
        <f>MID(BD[[#This Row],[SUC]],2,1)&amp;"-"&amp;BD[[#This Row],[CC]]&amp;"-"&amp;BD[[#This Row],[REGI_RES]]&amp;"-"&amp;MID(BD[[#This Row],[CTA]],1,9)</f>
        <v/>
      </c>
      <c r="C1419" t="inlineStr">
        <is>
          <t>636100000 - ENERGIA ELECTRICA</t>
        </is>
      </c>
      <c r="D1419">
        <f>TRIM(MID('BD6'!E1419,3,2))</f>
        <v/>
      </c>
      <c r="E1419" s="33" t="inlineStr">
        <is>
          <t xml:space="preserve">  07 - 3 - o/s:/Cmppag:(14)S22903925940/90</t>
        </is>
      </c>
      <c r="F1419" s="32" t="n">
        <v>45920</v>
      </c>
      <c r="G1419">
        <f>IF(MID(BD[[#This Row],[Suc - Tipo - Nro]],8,2)="11",LEFT(BD[[#This Row],[REGIMEN]], 1) &amp; LEFT(RIGHT(BD[[#This Row],[REGIMEN]], LEN(BD[[#This Row],[REGIMEN]]) - FIND(" ", BD[[#This Row],[REGIMEN]])), 1),"")</f>
        <v/>
      </c>
      <c r="H1419">
        <f>IF(MID(BD[[#This Row],[Suc - Tipo - Nro]],8,2)="11",TRIM(RIGHT(SUBSTITUTE(BD[[#This Row],[Glosa / Proveedor]]," ",REPT(" ",LEN(BD[[#This Row],[Glosa / Proveedor]]))),LEN(BD[[#This Row],[Glosa / Proveedor]])*2)),"")</f>
        <v/>
      </c>
      <c r="I1419" s="31" t="inlineStr">
        <is>
          <t>ELECTRO ORIENTE S.A. SERVICIO DE CONSUMO DE ENERGÃA ELÃ‰CTRICA DE LA PLANTA DE TRATAMIENTO. CORRESPONDIENTE AL MES DE AGOSTO DEL 2025 SEGUN CENTRO DE COSTO PRINCIPAL PLANTA DE TRATAMIENTO</t>
        </is>
      </c>
      <c r="J1419" s="38" t="n">
        <v>90</v>
      </c>
      <c r="K1419" s="22">
        <f>IF('BD6'!J1419=90,"AGUA",IF('BD6'!J1419=91,"ALCANTARILLADO",IF('BD6'!J1419=93,"ALCANTARILLADO",IF('BD6'!J1419=95,"ADMIN",IF('BD6'!J1419=96,"COMERCIAL","G_Finan")))))</f>
        <v/>
      </c>
      <c r="L1419" s="49" t="n">
        <v>552.25</v>
      </c>
      <c r="M1419" s="37" t="n"/>
      <c r="N1419" s="51" t="n"/>
      <c r="O1419" s="51" t="n"/>
    </row>
    <row r="1420">
      <c r="A1420" s="10">
        <f>IFERROR(VLOOKUP(BD[[#This Row],[BK]],DICT[[EEFF]:[Ppto]],2,FALSE),"No Encontrado")</f>
        <v/>
      </c>
      <c r="B1420" s="54">
        <f>MID(BD[[#This Row],[SUC]],2,1)&amp;"-"&amp;BD[[#This Row],[CC]]&amp;"-"&amp;BD[[#This Row],[REGI_RES]]&amp;"-"&amp;MID(BD[[#This Row],[CTA]],1,9)</f>
        <v/>
      </c>
      <c r="C1420" t="inlineStr">
        <is>
          <t>636100000 - ENERGIA ELECTRICA</t>
        </is>
      </c>
      <c r="D1420" s="54">
        <f>TRIM(MID('BD6'!E1420,3,2))</f>
        <v/>
      </c>
      <c r="E1420" s="33" t="inlineStr">
        <is>
          <t xml:space="preserve">  07 - 3 - o/s:/Cmppag:(14)S22903925940/90</t>
        </is>
      </c>
      <c r="F1420" s="34" t="n">
        <v>45920</v>
      </c>
      <c r="G1420" s="54">
        <f>IF(MID(BD[[#This Row],[Suc - Tipo - Nro]],8,2)="11",LEFT(BD[[#This Row],[REGIMEN]], 1) &amp; LEFT(RIGHT(BD[[#This Row],[REGIMEN]], LEN(BD[[#This Row],[REGIMEN]]) - FIND(" ", BD[[#This Row],[REGIMEN]])), 1),"")</f>
        <v/>
      </c>
      <c r="H1420" s="54">
        <f>IF(MID(BD[[#This Row],[Suc - Tipo - Nro]],8,2)="11",TRIM(RIGHT(SUBSTITUTE(BD[[#This Row],[Glosa / Proveedor]]," ",REPT(" ",LEN(BD[[#This Row],[Glosa / Proveedor]]))),LEN(BD[[#This Row],[Glosa / Proveedor]])*2)),"")</f>
        <v/>
      </c>
      <c r="I1420" s="33" t="inlineStr">
        <is>
          <t>ELECTRO ORIENTE S.A. SERVICIO DE CONSUMO DE ENERGÃA ELÃ‰CTRICA DE LA PLANTA DE TRATAMIENTO. CORRESPONDIENTE AL MES DE AGOSTO DEL 2025 SEGUN CENTRO DE COSTO PRINCIPAL PLANTA DE TRATAMIENTO</t>
        </is>
      </c>
      <c r="J1420" s="35" t="n">
        <v>90</v>
      </c>
      <c r="K1420" s="36">
        <f>IF('BD6'!J1420=90,"AGUA",IF('BD6'!J1420=91,"ALCANTARILLADO",IF('BD6'!J1420=93,"ALCANTARILLADO",IF('BD6'!J1420=95,"ADMIN",IF('BD6'!J1420=96,"COMERCIAL","G_Finan")))))</f>
        <v/>
      </c>
      <c r="L1420" s="40" t="n">
        <v>552.25</v>
      </c>
      <c r="M1420" s="37" t="n"/>
      <c r="N1420" s="51" t="n"/>
      <c r="O1420" s="51" t="n"/>
    </row>
    <row r="1421">
      <c r="A1421">
        <f>IFERROR(VLOOKUP(BD[[#This Row],[BK]],DICT[[EEFF]:[Ppto]],2,FALSE),"No Encontrado")</f>
        <v/>
      </c>
      <c r="B1421">
        <f>MID(BD[[#This Row],[SUC]],2,1)&amp;"-"&amp;BD[[#This Row],[CC]]&amp;"-"&amp;BD[[#This Row],[REGI_RES]]&amp;"-"&amp;MID(BD[[#This Row],[CTA]],1,9)</f>
        <v/>
      </c>
      <c r="C1421" t="inlineStr">
        <is>
          <t>636100000 - ENERGIA ELECTRICA</t>
        </is>
      </c>
      <c r="D1421">
        <f>TRIM(MID('BD6'!E1421,3,2))</f>
        <v/>
      </c>
      <c r="E1421" s="33" t="inlineStr">
        <is>
          <t xml:space="preserve">  08 - 3 - o/s:/Cmppag:(14)S22903930595/65</t>
        </is>
      </c>
      <c r="F1421" s="32" t="n">
        <v>45920</v>
      </c>
      <c r="G1421">
        <f>IF(MID(BD[[#This Row],[Suc - Tipo - Nro]],8,2)="11",LEFT(BD[[#This Row],[REGIMEN]], 1) &amp; LEFT(RIGHT(BD[[#This Row],[REGIMEN]], LEN(BD[[#This Row],[REGIMEN]]) - FIND(" ", BD[[#This Row],[REGIMEN]])), 1),"")</f>
        <v/>
      </c>
      <c r="H1421">
        <f>IF(MID(BD[[#This Row],[Suc - Tipo - Nro]],8,2)="11",TRIM(RIGHT(SUBSTITUTE(BD[[#This Row],[Glosa / Proveedor]]," ",REPT(" ",LEN(BD[[#This Row],[Glosa / Proveedor]]))),LEN(BD[[#This Row],[Glosa / Proveedor]])*2)),"")</f>
        <v/>
      </c>
      <c r="I1421" s="31" t="inlineStr">
        <is>
          <t>ELECTRO ORIENTE S.A. SERVICIO DE CONSUMO DE ENERGIA ELECTRICA DE LA PLANTA DE TRATAMIENTO CORRESPONDIENTE AL MES DEAGOSTO DEL 2025</t>
        </is>
      </c>
      <c r="J1421" s="38" t="n">
        <v>90</v>
      </c>
      <c r="K1421" s="22">
        <f>IF('BD6'!J1421=90,"AGUA",IF('BD6'!J1421=91,"ALCANTARILLADO",IF('BD6'!J1421=93,"ALCANTARILLADO",IF('BD6'!J1421=95,"ADMIN",IF('BD6'!J1421=96,"COMERCIAL","G_Finan")))))</f>
        <v/>
      </c>
      <c r="L1421" s="49" t="n">
        <v>277</v>
      </c>
      <c r="M1421" s="37" t="n"/>
      <c r="N1421" s="51" t="n"/>
      <c r="O1421" s="51" t="n"/>
    </row>
    <row r="1422">
      <c r="A1422" s="39">
        <f>IFERROR(VLOOKUP(BD[[#This Row],[BK]],DICT[[EEFF]:[Ppto]],2,FALSE),"No Encontrado")</f>
        <v/>
      </c>
      <c r="B1422">
        <f>MID(BD[[#This Row],[SUC]],2,1)&amp;"-"&amp;BD[[#This Row],[CC]]&amp;"-"&amp;BD[[#This Row],[REGI_RES]]&amp;"-"&amp;MID(BD[[#This Row],[CTA]],1,9)</f>
        <v/>
      </c>
      <c r="C1422" t="inlineStr">
        <is>
          <t>636100000 - ENERGIA ELECTRICA</t>
        </is>
      </c>
      <c r="D1422">
        <f>TRIM(MID('BD6'!E1422,3,2))</f>
        <v/>
      </c>
      <c r="E1422" s="33" t="inlineStr">
        <is>
          <t xml:space="preserve">  08 - 3 - o/s:/Cmppag:(14)S22903930057/66</t>
        </is>
      </c>
      <c r="F1422" s="34" t="n">
        <v>45920</v>
      </c>
      <c r="G1422">
        <f>IF(MID(BD[[#This Row],[Suc - Tipo - Nro]],8,2)="11",LEFT(BD[[#This Row],[REGIMEN]], 1) &amp; LEFT(RIGHT(BD[[#This Row],[REGIMEN]], LEN(BD[[#This Row],[REGIMEN]]) - FIND(" ", BD[[#This Row],[REGIMEN]])), 1),"")</f>
        <v/>
      </c>
      <c r="H1422">
        <f>IF(MID(BD[[#This Row],[Suc - Tipo - Nro]],8,2)="11",TRIM(RIGHT(SUBSTITUTE(BD[[#This Row],[Glosa / Proveedor]]," ",REPT(" ",LEN(BD[[#This Row],[Glosa / Proveedor]]))),LEN(BD[[#This Row],[Glosa / Proveedor]])*2)),"")</f>
        <v/>
      </c>
      <c r="I1422" s="33" t="inlineStr">
        <is>
          <t>ELECTRO ORIENTE S.A. SERVICIO DE CONSUMO DE ENERGIA ELECTRICA DE LA OFICINA ADMINISTRATIVA Y COMERCIAL CORRESPONDIENTE ALMES DE AGOSTO 2025</t>
        </is>
      </c>
      <c r="J1422" s="35" t="n">
        <v>96</v>
      </c>
      <c r="K1422" s="22">
        <f>IF('BD6'!J1422=90,"AGUA",IF('BD6'!J1422=91,"ALCANTARILLADO",IF('BD6'!J1422=93,"ALCANTARILLADO",IF('BD6'!J1422=95,"ADMIN",IF('BD6'!J1422=96,"COMERCIAL","G_Finan")))))</f>
        <v/>
      </c>
      <c r="L1422" s="49" t="n">
        <v>28.25</v>
      </c>
      <c r="M1422" s="37" t="n"/>
      <c r="N1422" s="51" t="n"/>
      <c r="O1422" s="51" t="n"/>
    </row>
    <row r="1423">
      <c r="A1423" s="10">
        <f>IFERROR(VLOOKUP(BD[[#This Row],[BK]],DICT[[EEFF]:[Ppto]],2,FALSE),"No Encontrado")</f>
        <v/>
      </c>
      <c r="B1423" s="54">
        <f>MID(BD[[#This Row],[SUC]],2,1)&amp;"-"&amp;BD[[#This Row],[CC]]&amp;"-"&amp;BD[[#This Row],[REGI_RES]]&amp;"-"&amp;MID(BD[[#This Row],[CTA]],1,9)</f>
        <v/>
      </c>
      <c r="C1423" t="inlineStr">
        <is>
          <t>636100000 - ENERGIA ELECTRICA</t>
        </is>
      </c>
      <c r="D1423" s="54">
        <f>TRIM(MID('BD6'!E1423,3,2))</f>
        <v/>
      </c>
      <c r="E1423" s="33" t="inlineStr">
        <is>
          <t xml:space="preserve">  08 - 3 - o/s:/Cmppag:(14)S22903930057/66</t>
        </is>
      </c>
      <c r="F1423" s="34" t="n">
        <v>45920</v>
      </c>
      <c r="G1423" s="54">
        <f>IF(MID(BD[[#This Row],[Suc - Tipo - Nro]],8,2)="11",LEFT(BD[[#This Row],[REGIMEN]], 1) &amp; LEFT(RIGHT(BD[[#This Row],[REGIMEN]], LEN(BD[[#This Row],[REGIMEN]]) - FIND(" ", BD[[#This Row],[REGIMEN]])), 1),"")</f>
        <v/>
      </c>
      <c r="H1423" s="54">
        <f>IF(MID(BD[[#This Row],[Suc - Tipo - Nro]],8,2)="11",TRIM(RIGHT(SUBSTITUTE(BD[[#This Row],[Glosa / Proveedor]]," ",REPT(" ",LEN(BD[[#This Row],[Glosa / Proveedor]]))),LEN(BD[[#This Row],[Glosa / Proveedor]])*2)),"")</f>
        <v/>
      </c>
      <c r="I1423" s="33" t="inlineStr">
        <is>
          <t>ELECTRO ORIENTE S.A. SERVICIO DE CONSUMO DE ENERGIA ELECTRICA DE LA OFICINA ADMINISTRATIVA Y COMERCIAL CORRESPONDIENTE ALMES DE AGOSTO 2025</t>
        </is>
      </c>
      <c r="J1423" s="35" t="n">
        <v>95</v>
      </c>
      <c r="K1423" s="36">
        <f>IF('BD6'!J1423=90,"AGUA",IF('BD6'!J1423=91,"ALCANTARILLADO",IF('BD6'!J1423=93,"ALCANTARILLADO",IF('BD6'!J1423=95,"ADMIN",IF('BD6'!J1423=96,"COMERCIAL","G_Finan")))))</f>
        <v/>
      </c>
      <c r="L1423" s="40" t="n">
        <v>28.25</v>
      </c>
      <c r="M1423" s="37" t="n"/>
      <c r="N1423" s="51" t="n"/>
      <c r="O1423" s="51" t="n"/>
    </row>
    <row r="1424">
      <c r="A1424" s="10">
        <f>IFERROR(VLOOKUP(BD[[#This Row],[BK]],DICT[[EEFF]:[Ppto]],2,FALSE),"No Encontrado")</f>
        <v/>
      </c>
      <c r="B1424" s="54">
        <f>MID(BD[[#This Row],[SUC]],2,1)&amp;"-"&amp;BD[[#This Row],[CC]]&amp;"-"&amp;BD[[#This Row],[REGI_RES]]&amp;"-"&amp;MID(BD[[#This Row],[CTA]],1,9)</f>
        <v/>
      </c>
      <c r="C1424" t="inlineStr">
        <is>
          <t>636100000 - ENERGIA ELECTRICA</t>
        </is>
      </c>
      <c r="D1424" s="54">
        <f>TRIM(MID('BD6'!E1424,3,2))</f>
        <v/>
      </c>
      <c r="E1424" s="33" t="inlineStr">
        <is>
          <t xml:space="preserve">  08 - 3 - o/s:/Cmppag:(14)S22903930003/67</t>
        </is>
      </c>
      <c r="F1424" s="34" t="n">
        <v>45920</v>
      </c>
      <c r="G1424" s="54">
        <f>IF(MID(BD[[#This Row],[Suc - Tipo - Nro]],8,2)="11",LEFT(BD[[#This Row],[REGIMEN]], 1) &amp; LEFT(RIGHT(BD[[#This Row],[REGIMEN]], LEN(BD[[#This Row],[REGIMEN]]) - FIND(" ", BD[[#This Row],[REGIMEN]])), 1),"")</f>
        <v/>
      </c>
      <c r="H1424" s="54">
        <f>IF(MID(BD[[#This Row],[Suc - Tipo - Nro]],8,2)="11",TRIM(RIGHT(SUBSTITUTE(BD[[#This Row],[Glosa / Proveedor]]," ",REPT(" ",LEN(BD[[#This Row],[Glosa / Proveedor]]))),LEN(BD[[#This Row],[Glosa / Proveedor]])*2)),"")</f>
        <v/>
      </c>
      <c r="I1424" s="33" t="inlineStr">
        <is>
          <t>ELECTRO ORIENTE S.A. SERVICIO DE CONSUMO DE ENERGIA ELECTRICA DE LA PLANTA DE TRATAMIENTO DE AGUA POTABLECORRESPONDIENTE AL MES DE AGOSTO 2025</t>
        </is>
      </c>
      <c r="J1424" s="35" t="n">
        <v>90</v>
      </c>
      <c r="K1424" s="36">
        <f>IF('BD6'!J1424=90,"AGUA",IF('BD6'!J1424=91,"ALCANTARILLADO",IF('BD6'!J1424=93,"ALCANTARILLADO",IF('BD6'!J1424=95,"ADMIN",IF('BD6'!J1424=96,"COMERCIAL","G_Finan")))))</f>
        <v/>
      </c>
      <c r="L1424" s="40" t="n">
        <v>4027</v>
      </c>
      <c r="M1424" s="37" t="n"/>
      <c r="N1424" s="51" t="n"/>
      <c r="O1424" s="51" t="n"/>
    </row>
    <row r="1425">
      <c r="A1425" s="10">
        <f>IFERROR(VLOOKUP(BD[[#This Row],[BK]],DICT[[EEFF]:[Ppto]],2,FALSE),"No Encontrado")</f>
        <v/>
      </c>
      <c r="B1425" s="54">
        <f>MID(BD[[#This Row],[SUC]],2,1)&amp;"-"&amp;BD[[#This Row],[CC]]&amp;"-"&amp;BD[[#This Row],[REGI_RES]]&amp;"-"&amp;MID(BD[[#This Row],[CTA]],1,9)</f>
        <v/>
      </c>
      <c r="C1425" t="inlineStr">
        <is>
          <t>636100000 - ENERGIA ELECTRICA</t>
        </is>
      </c>
      <c r="D1425" s="54">
        <f>TRIM(MID('BD6'!E1425,3,2))</f>
        <v/>
      </c>
      <c r="E1425" s="33" t="inlineStr">
        <is>
          <t xml:space="preserve">  09 - 3 - o/s:/Cmppag:(14)S22903948762/78</t>
        </is>
      </c>
      <c r="F1425" s="34" t="n">
        <v>45920</v>
      </c>
      <c r="G1425" s="54">
        <f>IF(MID(BD[[#This Row],[Suc - Tipo - Nro]],8,2)="11",LEFT(BD[[#This Row],[REGIMEN]], 1) &amp; LEFT(RIGHT(BD[[#This Row],[REGIMEN]], LEN(BD[[#This Row],[REGIMEN]]) - FIND(" ", BD[[#This Row],[REGIMEN]])), 1),"")</f>
        <v/>
      </c>
      <c r="H1425" s="54">
        <f>IF(MID(BD[[#This Row],[Suc - Tipo - Nro]],8,2)="11",TRIM(RIGHT(SUBSTITUTE(BD[[#This Row],[Glosa / Proveedor]]," ",REPT(" ",LEN(BD[[#This Row],[Glosa / Proveedor]]))),LEN(BD[[#This Row],[Glosa / Proveedor]])*2)),"")</f>
        <v/>
      </c>
      <c r="I1425" s="33" t="inlineStr">
        <is>
          <t>ELECTRO ORIENTE S.A. SERVICIO DE CONSUMO DE ENERGIA ELECTRICA MES DE AGOSTO 2025-DE LA OFICINA ADMINISTRATIVA Y COMERCIAL</t>
        </is>
      </c>
      <c r="J1425" s="35" t="n">
        <v>95</v>
      </c>
      <c r="K1425" s="36">
        <f>IF('BD6'!J1425=90,"AGUA",IF('BD6'!J1425=91,"ALCANTARILLADO",IF('BD6'!J1425=93,"ALCANTARILLADO",IF('BD6'!J1425=95,"ADMIN",IF('BD6'!J1425=96,"COMERCIAL","G_Finan")))))</f>
        <v/>
      </c>
      <c r="L1425" s="40" t="n">
        <v>42.25</v>
      </c>
      <c r="M1425" s="37" t="n"/>
      <c r="N1425" s="51" t="n"/>
      <c r="O1425" s="51" t="n"/>
    </row>
    <row r="1426">
      <c r="A1426" s="10">
        <f>IFERROR(VLOOKUP(BD[[#This Row],[BK]],DICT[[EEFF]:[Ppto]],2,FALSE),"No Encontrado")</f>
        <v/>
      </c>
      <c r="B1426" s="54">
        <f>MID(BD[[#This Row],[SUC]],2,1)&amp;"-"&amp;BD[[#This Row],[CC]]&amp;"-"&amp;BD[[#This Row],[REGI_RES]]&amp;"-"&amp;MID(BD[[#This Row],[CTA]],1,9)</f>
        <v/>
      </c>
      <c r="C1426" t="inlineStr">
        <is>
          <t>636100000 - ENERGIA ELECTRICA</t>
        </is>
      </c>
      <c r="D1426" s="54">
        <f>TRIM(MID('BD6'!E1426,3,2))</f>
        <v/>
      </c>
      <c r="E1426" s="33" t="inlineStr">
        <is>
          <t xml:space="preserve">  09 - 3 - o/s:/Cmppag:(14)S22903948762/78</t>
        </is>
      </c>
      <c r="F1426" s="34" t="n">
        <v>45920</v>
      </c>
      <c r="G1426" s="54">
        <f>IF(MID(BD[[#This Row],[Suc - Tipo - Nro]],8,2)="11",LEFT(BD[[#This Row],[REGIMEN]], 1) &amp; LEFT(RIGHT(BD[[#This Row],[REGIMEN]], LEN(BD[[#This Row],[REGIMEN]]) - FIND(" ", BD[[#This Row],[REGIMEN]])), 1),"")</f>
        <v/>
      </c>
      <c r="H1426" s="54">
        <f>IF(MID(BD[[#This Row],[Suc - Tipo - Nro]],8,2)="11",TRIM(RIGHT(SUBSTITUTE(BD[[#This Row],[Glosa / Proveedor]]," ",REPT(" ",LEN(BD[[#This Row],[Glosa / Proveedor]]))),LEN(BD[[#This Row],[Glosa / Proveedor]])*2)),"")</f>
        <v/>
      </c>
      <c r="I1426" s="33" t="inlineStr">
        <is>
          <t>ELECTRO ORIENTE S.A. SERVICIO DE CONSUMO DE ENERGIA ELECTRICA MES DE AGOSTO 2025-DE LA OFICINA ADMINISTRATIVA Y COMERCIAL</t>
        </is>
      </c>
      <c r="J1426" s="35" t="n">
        <v>96</v>
      </c>
      <c r="K1426" s="36">
        <f>IF('BD6'!J1426=90,"AGUA",IF('BD6'!J1426=91,"ALCANTARILLADO",IF('BD6'!J1426=93,"ALCANTARILLADO",IF('BD6'!J1426=95,"ADMIN",IF('BD6'!J1426=96,"COMERCIAL","G_Finan")))))</f>
        <v/>
      </c>
      <c r="L1426" s="40" t="n">
        <v>42.25</v>
      </c>
      <c r="M1426" s="37" t="n"/>
      <c r="N1426" s="51" t="n"/>
      <c r="O1426" s="51" t="n"/>
    </row>
    <row r="1427">
      <c r="A1427" s="39">
        <f>IFERROR(VLOOKUP(BD[[#This Row],[BK]],DICT[[EEFF]:[Ppto]],2,FALSE),"No Encontrado")</f>
        <v/>
      </c>
      <c r="B1427">
        <f>MID(BD[[#This Row],[SUC]],2,1)&amp;"-"&amp;BD[[#This Row],[CC]]&amp;"-"&amp;BD[[#This Row],[REGI_RES]]&amp;"-"&amp;MID(BD[[#This Row],[CTA]],1,9)</f>
        <v/>
      </c>
      <c r="C1427" t="inlineStr">
        <is>
          <t>636100000 - ENERGIA ELECTRICA</t>
        </is>
      </c>
      <c r="D1427">
        <f>TRIM(MID('BD6'!E1427,3,2))</f>
        <v/>
      </c>
      <c r="E1427" s="33" t="inlineStr">
        <is>
          <t xml:space="preserve">  09 - 3 - o/s:/Cmppag:(14)S22903949816/80</t>
        </is>
      </c>
      <c r="F1427" s="34" t="n">
        <v>45920</v>
      </c>
      <c r="G1427">
        <f>IF(MID(BD[[#This Row],[Suc - Tipo - Nro]],8,2)="11",LEFT(BD[[#This Row],[REGIMEN]], 1) &amp; LEFT(RIGHT(BD[[#This Row],[REGIMEN]], LEN(BD[[#This Row],[REGIMEN]]) - FIND(" ", BD[[#This Row],[REGIMEN]])), 1),"")</f>
        <v/>
      </c>
      <c r="H1427">
        <f>IF(MID(BD[[#This Row],[Suc - Tipo - Nro]],8,2)="11",TRIM(RIGHT(SUBSTITUTE(BD[[#This Row],[Glosa / Proveedor]]," ",REPT(" ",LEN(BD[[#This Row],[Glosa / Proveedor]]))),LEN(BD[[#This Row],[Glosa / Proveedor]])*2)),"")</f>
        <v/>
      </c>
      <c r="I1427" s="33" t="inlineStr">
        <is>
          <t>ELECTRO ORIENTE S.A. SERVICIO DE CONSUMO DE ENERGIA ELECTRICA MES DE AGOSTO 2025-LOCAL RESERVORIO 1100M3</t>
        </is>
      </c>
      <c r="J1427" s="35" t="n">
        <v>90</v>
      </c>
      <c r="K1427" s="22">
        <f>IF('BD6'!J1427=90,"AGUA",IF('BD6'!J1427=91,"ALCANTARILLADO",IF('BD6'!J1427=93,"ALCANTARILLADO",IF('BD6'!J1427=95,"ADMIN",IF('BD6'!J1427=96,"COMERCIAL","G_Finan")))))</f>
        <v/>
      </c>
      <c r="L1427" s="49" t="n">
        <v>7.5</v>
      </c>
      <c r="M1427" s="37" t="n"/>
      <c r="N1427" s="51" t="n"/>
      <c r="O1427" s="51" t="n"/>
    </row>
    <row r="1428">
      <c r="A1428" s="39">
        <f>IFERROR(VLOOKUP(BD[[#This Row],[BK]],DICT[[EEFF]:[Ppto]],2,FALSE),"No Encontrado")</f>
        <v/>
      </c>
      <c r="B1428">
        <f>MID(BD[[#This Row],[SUC]],2,1)&amp;"-"&amp;BD[[#This Row],[CC]]&amp;"-"&amp;BD[[#This Row],[REGI_RES]]&amp;"-"&amp;MID(BD[[#This Row],[CTA]],1,9)</f>
        <v/>
      </c>
      <c r="C1428" t="inlineStr">
        <is>
          <t>636100000 - ENERGIA ELECTRICA</t>
        </is>
      </c>
      <c r="D1428">
        <f>TRIM(MID('BD6'!E1428,3,2))</f>
        <v/>
      </c>
      <c r="E1428" s="33" t="inlineStr">
        <is>
          <t xml:space="preserve">  09 - 3 - o/s:/Cmppag:(14)S22903946448/81</t>
        </is>
      </c>
      <c r="F1428" s="34" t="n">
        <v>45920</v>
      </c>
      <c r="G1428">
        <f>IF(MID(BD[[#This Row],[Suc - Tipo - Nro]],8,2)="11",LEFT(BD[[#This Row],[REGIMEN]], 1) &amp; LEFT(RIGHT(BD[[#This Row],[REGIMEN]], LEN(BD[[#This Row],[REGIMEN]]) - FIND(" ", BD[[#This Row],[REGIMEN]])), 1),"")</f>
        <v/>
      </c>
      <c r="H1428">
        <f>IF(MID(BD[[#This Row],[Suc - Tipo - Nro]],8,2)="11",TRIM(RIGHT(SUBSTITUTE(BD[[#This Row],[Glosa / Proveedor]]," ",REPT(" ",LEN(BD[[#This Row],[Glosa / Proveedor]]))),LEN(BD[[#This Row],[Glosa / Proveedor]])*2)),"")</f>
        <v/>
      </c>
      <c r="I1428" s="33" t="inlineStr">
        <is>
          <t>ELECTRO ORIENTE S.A. SERVICIO DE CONSUMO DE ENERGIA ELECTRICA MES DE AGOSTO 2025-LOCAL BOMBEO DESAGUE LIMON</t>
        </is>
      </c>
      <c r="J1428" s="35" t="n">
        <v>91</v>
      </c>
      <c r="K1428" s="22">
        <f>IF('BD6'!J1428=90,"AGUA",IF('BD6'!J1428=91,"ALCANTARILLADO",IF('BD6'!J1428=93,"ALCANTARILLADO",IF('BD6'!J1428=95,"ADMIN",IF('BD6'!J1428=96,"COMERCIAL","G_Finan")))))</f>
        <v/>
      </c>
      <c r="L1428" s="49" t="n">
        <v>7.5</v>
      </c>
      <c r="M1428" s="37" t="n"/>
      <c r="N1428" s="51" t="n"/>
      <c r="O1428" s="51" t="n"/>
    </row>
    <row r="1429">
      <c r="A1429" s="10">
        <f>IFERROR(VLOOKUP(BD[[#This Row],[BK]],DICT[[EEFF]:[Ppto]],2,FALSE),"No Encontrado")</f>
        <v/>
      </c>
      <c r="B1429" s="54">
        <f>MID(BD[[#This Row],[SUC]],2,1)&amp;"-"&amp;BD[[#This Row],[CC]]&amp;"-"&amp;BD[[#This Row],[REGI_RES]]&amp;"-"&amp;MID(BD[[#This Row],[CTA]],1,9)</f>
        <v/>
      </c>
      <c r="C1429" t="inlineStr">
        <is>
          <t>636100000 - ENERGIA ELECTRICA</t>
        </is>
      </c>
      <c r="D1429" s="54">
        <f>TRIM(MID('BD6'!E1429,3,2))</f>
        <v/>
      </c>
      <c r="E1429" s="33" t="inlineStr">
        <is>
          <t xml:space="preserve">  09 - 3 - o/s:/Cmppag:(14)S22903948416/82</t>
        </is>
      </c>
      <c r="F1429" s="34" t="n">
        <v>45920</v>
      </c>
      <c r="G1429" s="54">
        <f>IF(MID(BD[[#This Row],[Suc - Tipo - Nro]],8,2)="11",LEFT(BD[[#This Row],[REGIMEN]], 1) &amp; LEFT(RIGHT(BD[[#This Row],[REGIMEN]], LEN(BD[[#This Row],[REGIMEN]]) - FIND(" ", BD[[#This Row],[REGIMEN]])), 1),"")</f>
        <v/>
      </c>
      <c r="H1429" s="54">
        <f>IF(MID(BD[[#This Row],[Suc - Tipo - Nro]],8,2)="11",TRIM(RIGHT(SUBSTITUTE(BD[[#This Row],[Glosa / Proveedor]]," ",REPT(" ",LEN(BD[[#This Row],[Glosa / Proveedor]]))),LEN(BD[[#This Row],[Glosa / Proveedor]])*2)),"")</f>
        <v/>
      </c>
      <c r="I1429" s="33" t="inlineStr">
        <is>
          <t>ELECTRO ORIENTE S.A. SERVICIO DE CONSUMO DE ENERGIA ELECTRICA MES DE AGOSTO 2025-LOCAL BOMBEO DESAGUE MARISCAL CACERESCON LEGUIA</t>
        </is>
      </c>
      <c r="J1429" s="35" t="n">
        <v>91</v>
      </c>
      <c r="K1429" s="36">
        <f>IF('BD6'!J1429=90,"AGUA",IF('BD6'!J1429=91,"ALCANTARILLADO",IF('BD6'!J1429=93,"ALCANTARILLADO",IF('BD6'!J1429=95,"ADMIN",IF('BD6'!J1429=96,"COMERCIAL","G_Finan")))))</f>
        <v/>
      </c>
      <c r="L1429" s="40" t="n">
        <v>496</v>
      </c>
      <c r="M1429" s="37" t="n"/>
      <c r="N1429" s="51" t="n"/>
      <c r="O1429" s="51" t="n"/>
    </row>
    <row r="1430">
      <c r="A1430" s="10">
        <f>IFERROR(VLOOKUP(BD[[#This Row],[BK]],DICT[[EEFF]:[Ppto]],2,FALSE),"No Encontrado")</f>
        <v/>
      </c>
      <c r="B1430" s="54">
        <f>MID(BD[[#This Row],[SUC]],2,1)&amp;"-"&amp;BD[[#This Row],[CC]]&amp;"-"&amp;BD[[#This Row],[REGI_RES]]&amp;"-"&amp;MID(BD[[#This Row],[CTA]],1,9)</f>
        <v/>
      </c>
      <c r="C1430" t="inlineStr">
        <is>
          <t>636100000 - ENERGIA ELECTRICA</t>
        </is>
      </c>
      <c r="D1430" s="54">
        <f>TRIM(MID('BD6'!E1430,3,2))</f>
        <v/>
      </c>
      <c r="E1430" s="33" t="inlineStr">
        <is>
          <t xml:space="preserve">  09 - 3 - o/s:/Cmppag:(14)S29903948422/83</t>
        </is>
      </c>
      <c r="F1430" s="34" t="n">
        <v>45920</v>
      </c>
      <c r="G1430" s="54">
        <f>IF(MID(BD[[#This Row],[Suc - Tipo - Nro]],8,2)="11",LEFT(BD[[#This Row],[REGIMEN]], 1) &amp; LEFT(RIGHT(BD[[#This Row],[REGIMEN]], LEN(BD[[#This Row],[REGIMEN]]) - FIND(" ", BD[[#This Row],[REGIMEN]])), 1),"")</f>
        <v/>
      </c>
      <c r="H1430" s="54">
        <f>IF(MID(BD[[#This Row],[Suc - Tipo - Nro]],8,2)="11",TRIM(RIGHT(SUBSTITUTE(BD[[#This Row],[Glosa / Proveedor]]," ",REPT(" ",LEN(BD[[#This Row],[Glosa / Proveedor]]))),LEN(BD[[#This Row],[Glosa / Proveedor]])*2)),"")</f>
        <v/>
      </c>
      <c r="I1430" s="33" t="inlineStr">
        <is>
          <t>ELECTRO ORIENTE S.A. SERVICIO DE CONSUMO DE ENERGIA ELECTRICA MES DE AGOSTO 2025-LOCAL PLANTA DE TRATAMIENTO</t>
        </is>
      </c>
      <c r="J1430" s="35" t="n">
        <v>90</v>
      </c>
      <c r="K1430" s="36">
        <f>IF('BD6'!J1430=90,"AGUA",IF('BD6'!J1430=91,"ALCANTARILLADO",IF('BD6'!J1430=93,"ALCANTARILLADO",IF('BD6'!J1430=95,"ADMIN",IF('BD6'!J1430=96,"COMERCIAL","G_Finan")))))</f>
        <v/>
      </c>
      <c r="L1430" s="40" t="n">
        <v>23033</v>
      </c>
      <c r="M1430" s="37" t="n"/>
      <c r="N1430" s="51" t="n"/>
      <c r="O1430" s="51" t="n"/>
    </row>
    <row r="1431">
      <c r="A1431" s="10">
        <f>IFERROR(VLOOKUP(BD[[#This Row],[BK]],DICT[[EEFF]:[Ppto]],2,FALSE),"No Encontrado")</f>
        <v/>
      </c>
      <c r="B1431" s="54">
        <f>MID(BD[[#This Row],[SUC]],2,1)&amp;"-"&amp;BD[[#This Row],[CC]]&amp;"-"&amp;BD[[#This Row],[REGI_RES]]&amp;"-"&amp;MID(BD[[#This Row],[CTA]],1,9)</f>
        <v/>
      </c>
      <c r="C1431" t="inlineStr">
        <is>
          <t>636100000 - ENERGIA ELECTRICA</t>
        </is>
      </c>
      <c r="D1431" s="54">
        <f>TRIM(MID('BD6'!E1431,3,2))</f>
        <v/>
      </c>
      <c r="E1431" s="33" t="inlineStr">
        <is>
          <t xml:space="preserve">  09 - 3 - o/s:/Cmppag:(14)S22903950200/84</t>
        </is>
      </c>
      <c r="F1431" s="34" t="n">
        <v>45920</v>
      </c>
      <c r="G1431" s="54">
        <f>IF(MID(BD[[#This Row],[Suc - Tipo - Nro]],8,2)="11",LEFT(BD[[#This Row],[REGIMEN]], 1) &amp; LEFT(RIGHT(BD[[#This Row],[REGIMEN]], LEN(BD[[#This Row],[REGIMEN]]) - FIND(" ", BD[[#This Row],[REGIMEN]])), 1),"")</f>
        <v/>
      </c>
      <c r="H1431" s="54">
        <f>IF(MID(BD[[#This Row],[Suc - Tipo - Nro]],8,2)="11",TRIM(RIGHT(SUBSTITUTE(BD[[#This Row],[Glosa / Proveedor]]," ",REPT(" ",LEN(BD[[#This Row],[Glosa / Proveedor]]))),LEN(BD[[#This Row],[Glosa / Proveedor]])*2)),"")</f>
        <v/>
      </c>
      <c r="I1431" s="33" t="inlineStr">
        <is>
          <t>ELECTRO ORIENTE S.A. SERVICIO DE CONSUMO DE ENERGIA ELECTRICA MES DE AGOSTO 2025-LOCAL CAMARA DE BOMBEO SECTOR PORVENIR</t>
        </is>
      </c>
      <c r="J1431" s="35" t="n">
        <v>91</v>
      </c>
      <c r="K1431" s="36">
        <f>IF('BD6'!J1431=90,"AGUA",IF('BD6'!J1431=91,"ALCANTARILLADO",IF('BD6'!J1431=93,"ALCANTARILLADO",IF('BD6'!J1431=95,"ADMIN",IF('BD6'!J1431=96,"COMERCIAL","G_Finan")))))</f>
        <v/>
      </c>
      <c r="L1431" s="40" t="n">
        <v>17</v>
      </c>
      <c r="M1431" s="37" t="n"/>
      <c r="N1431" s="51" t="n"/>
      <c r="O1431" s="51" t="n"/>
    </row>
    <row r="1432">
      <c r="A1432" s="42">
        <f>IFERROR(VLOOKUP(BD[[#This Row],[BK]],DICT[[EEFF]:[Ppto]],2,FALSE),"No Encontrado")</f>
        <v/>
      </c>
      <c r="B1432">
        <f>MID(BD[[#This Row],[SUC]],2,1)&amp;"-"&amp;BD[[#This Row],[CC]]&amp;"-"&amp;BD[[#This Row],[REGI_RES]]&amp;"-"&amp;MID(BD[[#This Row],[CTA]],1,9)</f>
        <v/>
      </c>
      <c r="C1432" t="inlineStr">
        <is>
          <t>636300000 - AGUA</t>
        </is>
      </c>
      <c r="D1432">
        <f>TRIM(MID('BD6'!E1432,3,2))</f>
        <v/>
      </c>
      <c r="E1432" s="33" t="inlineStr">
        <is>
          <t xml:space="preserve">  05 - 3 - o/s:/Cmppag:(14)S0012735739/95</t>
        </is>
      </c>
      <c r="F1432" s="32" t="n">
        <v>45930</v>
      </c>
      <c r="G1432">
        <f>IF(MID(BD[[#This Row],[Suc - Tipo - Nro]],8,2)="11",LEFT(BD[[#This Row],[REGIMEN]], 1) &amp; LEFT(RIGHT(BD[[#This Row],[REGIMEN]], LEN(BD[[#This Row],[REGIMEN]]) - FIND(" ", BD[[#This Row],[REGIMEN]])), 1),"")</f>
        <v/>
      </c>
      <c r="H1432">
        <f>IF(MID(BD[[#This Row],[Suc - Tipo - Nro]],8,2)="11",TRIM(RIGHT(SUBSTITUTE(BD[[#This Row],[Glosa / Proveedor]]," ",REPT(" ",LEN(BD[[#This Row],[Glosa / Proveedor]]))),LEN(BD[[#This Row],[Glosa / Proveedor]])*2)),"")</f>
        <v/>
      </c>
      <c r="I1432" s="31" t="inlineStr">
        <is>
          <t>EMAPA SAN MARTIN S.A. PRESTACION DE SERVICIOS DE AGUA POTABLE PARA LA OFICINA COMERCIAL Y ADMINISTRATIVA DE LA OFICINA ZONAL DE LAMAS, CORRESPONDIENTE AL CONSUMO DEL MES DE AGOSTO DEL 2025</t>
        </is>
      </c>
      <c r="J1432" s="38" t="n">
        <v>96</v>
      </c>
      <c r="K1432" s="22">
        <f>IF('BD6'!J1432=90,"AGUA",IF('BD6'!J1432=91,"ALCANTARILLADO",IF('BD6'!J1432=93,"ALCANTARILLADO",IF('BD6'!J1432=95,"ADMIN",IF('BD6'!J1432=96,"COMERCIAL","G_Finan")))))</f>
        <v/>
      </c>
      <c r="L1432" s="49" t="n">
        <v>4.2</v>
      </c>
      <c r="M1432" s="37" t="n"/>
      <c r="N1432" s="51" t="n"/>
      <c r="O1432" s="51" t="n"/>
    </row>
    <row r="1433">
      <c r="A1433" s="42">
        <f>IFERROR(VLOOKUP(BD[[#This Row],[BK]],DICT[[EEFF]:[Ppto]],2,FALSE),"No Encontrado")</f>
        <v/>
      </c>
      <c r="B1433">
        <f>MID(BD[[#This Row],[SUC]],2,1)&amp;"-"&amp;BD[[#This Row],[CC]]&amp;"-"&amp;BD[[#This Row],[REGI_RES]]&amp;"-"&amp;MID(BD[[#This Row],[CTA]],1,9)</f>
        <v/>
      </c>
      <c r="C1433" t="inlineStr">
        <is>
          <t>636300000 - AGUA</t>
        </is>
      </c>
      <c r="D1433">
        <f>TRIM(MID('BD6'!E1433,3,2))</f>
        <v/>
      </c>
      <c r="E1433" s="33" t="inlineStr">
        <is>
          <t xml:space="preserve">  05 - 3 - o/s:/Cmppag:(14)S0012735739/95</t>
        </is>
      </c>
      <c r="F1433" s="32" t="n">
        <v>45930</v>
      </c>
      <c r="G1433">
        <f>IF(MID(BD[[#This Row],[Suc - Tipo - Nro]],8,2)="11",LEFT(BD[[#This Row],[REGIMEN]], 1) &amp; LEFT(RIGHT(BD[[#This Row],[REGIMEN]], LEN(BD[[#This Row],[REGIMEN]]) - FIND(" ", BD[[#This Row],[REGIMEN]])), 1),"")</f>
        <v/>
      </c>
      <c r="H1433">
        <f>IF(MID(BD[[#This Row],[Suc - Tipo - Nro]],8,2)="11",TRIM(RIGHT(SUBSTITUTE(BD[[#This Row],[Glosa / Proveedor]]," ",REPT(" ",LEN(BD[[#This Row],[Glosa / Proveedor]]))),LEN(BD[[#This Row],[Glosa / Proveedor]])*2)),"")</f>
        <v/>
      </c>
      <c r="I1433" s="31" t="inlineStr">
        <is>
          <t>EMAPA SAN MARTIN S.A. PRESTACION DE SERVICIOS DE AGUA POTABLE PARA LA OFICINA COMERCIAL Y ADMINISTRATIVA DE LA OFICINA ZONAL DE LAMAS, CORRESPONDIENTE AL CONSUMO DEL MES DE AGOSTO DEL 2025</t>
        </is>
      </c>
      <c r="J1433" s="38" t="n">
        <v>95</v>
      </c>
      <c r="K1433" s="22">
        <f>IF('BD6'!J1433=90,"AGUA",IF('BD6'!J1433=91,"ALCANTARILLADO",IF('BD6'!J1433=93,"ALCANTARILLADO",IF('BD6'!J1433=95,"ADMIN",IF('BD6'!J1433=96,"COMERCIAL","G_Finan")))))</f>
        <v/>
      </c>
      <c r="L1433" s="49" t="n">
        <v>4.2</v>
      </c>
      <c r="M1433" s="37" t="n"/>
      <c r="N1433" s="51" t="n"/>
      <c r="O1433" s="51" t="n"/>
    </row>
    <row r="1434">
      <c r="A1434">
        <f>IFERROR(VLOOKUP(BD[[#This Row],[BK]],DICT[[EEFF]:[Ppto]],2,FALSE),"No Encontrado")</f>
        <v/>
      </c>
      <c r="B1434">
        <f>MID(BD[[#This Row],[SUC]],2,1)&amp;"-"&amp;BD[[#This Row],[CC]]&amp;"-"&amp;BD[[#This Row],[REGI_RES]]&amp;"-"&amp;MID(BD[[#This Row],[CTA]],1,9)</f>
        <v/>
      </c>
      <c r="C1434" t="inlineStr">
        <is>
          <t>636300000 - AGUA</t>
        </is>
      </c>
      <c r="D1434">
        <f>TRIM(MID('BD6'!E1434,3,2))</f>
        <v/>
      </c>
      <c r="E1434" s="33" t="inlineStr">
        <is>
          <t xml:space="preserve">  07 - 3 - o/s:/Cmppag:(14)S0012740412/85</t>
        </is>
      </c>
      <c r="F1434" s="32" t="n">
        <v>45930</v>
      </c>
      <c r="G1434">
        <f>IF(MID(BD[[#This Row],[Suc - Tipo - Nro]],8,2)="11",LEFT(BD[[#This Row],[REGIMEN]], 1) &amp; LEFT(RIGHT(BD[[#This Row],[REGIMEN]], LEN(BD[[#This Row],[REGIMEN]]) - FIND(" ", BD[[#This Row],[REGIMEN]])), 1),"")</f>
        <v/>
      </c>
      <c r="H1434">
        <f>IF(MID(BD[[#This Row],[Suc - Tipo - Nro]],8,2)="11",TRIM(RIGHT(SUBSTITUTE(BD[[#This Row],[Glosa / Proveedor]]," ",REPT(" ",LEN(BD[[#This Row],[Glosa / Proveedor]]))),LEN(BD[[#This Row],[Glosa / Proveedor]])*2)),"")</f>
        <v/>
      </c>
      <c r="I1434" s="31" t="inlineStr">
        <is>
          <t>EMAPA SAN MARTIN S.A. CONSUMO DE AGUA POTABLE EN LA OFICINA ZONAL PICOTA, CORRESPONDIENTE AL MES DE AGOSTO DEL 2025</t>
        </is>
      </c>
      <c r="J1434" s="38" t="n">
        <v>95</v>
      </c>
      <c r="K1434" s="22">
        <f>IF('BD6'!J1434=90,"AGUA",IF('BD6'!J1434=91,"ALCANTARILLADO",IF('BD6'!J1434=93,"ALCANTARILLADO",IF('BD6'!J1434=95,"ADMIN",IF('BD6'!J1434=96,"COMERCIAL","G_Finan")))))</f>
        <v/>
      </c>
      <c r="L1434" s="49" t="n">
        <v>21</v>
      </c>
      <c r="M1434" s="37" t="n"/>
      <c r="N1434" s="51" t="n"/>
      <c r="O1434" s="51" t="n"/>
    </row>
    <row r="1435">
      <c r="A1435">
        <f>IFERROR(VLOOKUP(BD[[#This Row],[BK]],DICT[[EEFF]:[Ppto]],2,FALSE),"No Encontrado")</f>
        <v/>
      </c>
      <c r="B1435">
        <f>MID(BD[[#This Row],[SUC]],2,1)&amp;"-"&amp;BD[[#This Row],[CC]]&amp;"-"&amp;BD[[#This Row],[REGI_RES]]&amp;"-"&amp;MID(BD[[#This Row],[CTA]],1,9)</f>
        <v/>
      </c>
      <c r="C1435" t="inlineStr">
        <is>
          <t>636300000 - AGUA</t>
        </is>
      </c>
      <c r="D1435">
        <f>TRIM(MID('BD6'!E1435,3,2))</f>
        <v/>
      </c>
      <c r="E1435" s="33" t="inlineStr">
        <is>
          <t xml:space="preserve">  07 - 3 - o/s:/Cmppag:(14)S0012740412/85</t>
        </is>
      </c>
      <c r="F1435" s="32" t="n">
        <v>45930</v>
      </c>
      <c r="G1435">
        <f>IF(MID(BD[[#This Row],[Suc - Tipo - Nro]],8,2)="11",LEFT(BD[[#This Row],[REGIMEN]], 1) &amp; LEFT(RIGHT(BD[[#This Row],[REGIMEN]], LEN(BD[[#This Row],[REGIMEN]]) - FIND(" ", BD[[#This Row],[REGIMEN]])), 1),"")</f>
        <v/>
      </c>
      <c r="H1435">
        <f>IF(MID(BD[[#This Row],[Suc - Tipo - Nro]],8,2)="11",TRIM(RIGHT(SUBSTITUTE(BD[[#This Row],[Glosa / Proveedor]]," ",REPT(" ",LEN(BD[[#This Row],[Glosa / Proveedor]]))),LEN(BD[[#This Row],[Glosa / Proveedor]])*2)),"")</f>
        <v/>
      </c>
      <c r="I1435" s="31" t="inlineStr">
        <is>
          <t>EMAPA SAN MARTIN S.A. CONSUMO DE AGUA POTABLE EN LA OFICINA ZONAL PICOTA, CORRESPONDIENTE AL MES DE AGOSTO DEL 2025</t>
        </is>
      </c>
      <c r="J1435" s="38" t="n">
        <v>96</v>
      </c>
      <c r="K1435" s="22">
        <f>IF('BD6'!J1435=90,"AGUA",IF('BD6'!J1435=91,"ALCANTARILLADO",IF('BD6'!J1435=93,"ALCANTARILLADO",IF('BD6'!J1435=95,"ADMIN",IF('BD6'!J1435=96,"COMERCIAL","G_Finan")))))</f>
        <v/>
      </c>
      <c r="L1435" s="49" t="n">
        <v>21</v>
      </c>
      <c r="M1435" s="37" t="n"/>
      <c r="N1435" s="51" t="n"/>
      <c r="O1435" s="51" t="n"/>
    </row>
    <row r="1436">
      <c r="A1436">
        <f>IFERROR(VLOOKUP(BD[[#This Row],[BK]],DICT[[EEFF]:[Ppto]],2,FALSE),"No Encontrado")</f>
        <v/>
      </c>
      <c r="B1436">
        <f>MID(BD[[#This Row],[SUC]],2,1)&amp;"-"&amp;BD[[#This Row],[CC]]&amp;"-"&amp;BD[[#This Row],[REGI_RES]]&amp;"-"&amp;MID(BD[[#This Row],[CTA]],1,9)</f>
        <v/>
      </c>
      <c r="D1436">
        <f>TRIM(MID('BD6'!E1436,3,2))</f>
        <v/>
      </c>
      <c r="E1436" s="33" t="n"/>
      <c r="F1436" s="32" t="n"/>
      <c r="G1436">
        <f>IF(MID(BD[[#This Row],[Suc - Tipo - Nro]],8,2)="11",LEFT(BD[[#This Row],[REGIMEN]], 1) &amp; LEFT(RIGHT(BD[[#This Row],[REGIMEN]], LEN(BD[[#This Row],[REGIMEN]]) - FIND(" ", BD[[#This Row],[REGIMEN]])), 1),"")</f>
        <v/>
      </c>
      <c r="H1436">
        <f>IF(MID(BD[[#This Row],[Suc - Tipo - Nro]],8,2)="11",TRIM(RIGHT(SUBSTITUTE(BD[[#This Row],[Glosa / Proveedor]]," ",REPT(" ",LEN(BD[[#This Row],[Glosa / Proveedor]]))),LEN(BD[[#This Row],[Glosa / Proveedor]])*2)),"")</f>
        <v/>
      </c>
      <c r="I1436" s="31" t="n"/>
      <c r="J1436" s="38" t="n"/>
      <c r="K1436" s="22">
        <f>IF('BD6'!J1436=90,"AGUA",IF('BD6'!J1436=91,"ALCANTARILLADO",IF('BD6'!J1436=93,"ALCANTARILLADO",IF('BD6'!J1436=95,"ADMIN",IF('BD6'!J1436=96,"COMERCIAL","G_Finan")))))</f>
        <v/>
      </c>
      <c r="L1436" s="49" t="n"/>
      <c r="M1436" s="37" t="n"/>
      <c r="N1436" s="51" t="n"/>
      <c r="O1436" s="51" t="n"/>
    </row>
    <row r="1437">
      <c r="A1437">
        <f>IFERROR(VLOOKUP(BD[[#This Row],[BK]],DICT[[EEFF]:[Ppto]],2,FALSE),"No Encontrado")</f>
        <v/>
      </c>
      <c r="B1437">
        <f>MID(BD[[#This Row],[SUC]],2,1)&amp;"-"&amp;BD[[#This Row],[CC]]&amp;"-"&amp;BD[[#This Row],[REGI_RES]]&amp;"-"&amp;MID(BD[[#This Row],[CTA]],1,9)</f>
        <v/>
      </c>
      <c r="D1437">
        <f>TRIM(MID('BD6'!E1437,3,2))</f>
        <v/>
      </c>
      <c r="E1437" s="33" t="n"/>
      <c r="F1437" s="32" t="n"/>
      <c r="G1437">
        <f>IF(MID(BD[[#This Row],[Suc - Tipo - Nro]],8,2)="11",LEFT(BD[[#This Row],[REGIMEN]], 1) &amp; LEFT(RIGHT(BD[[#This Row],[REGIMEN]], LEN(BD[[#This Row],[REGIMEN]]) - FIND(" ", BD[[#This Row],[REGIMEN]])), 1),"")</f>
        <v/>
      </c>
      <c r="H1437">
        <f>IF(MID(BD[[#This Row],[Suc - Tipo - Nro]],8,2)="11",TRIM(RIGHT(SUBSTITUTE(BD[[#This Row],[Glosa / Proveedor]]," ",REPT(" ",LEN(BD[[#This Row],[Glosa / Proveedor]]))),LEN(BD[[#This Row],[Glosa / Proveedor]])*2)),"")</f>
        <v/>
      </c>
      <c r="I1437" s="31" t="n"/>
      <c r="J1437" s="38" t="n"/>
      <c r="K1437" s="22">
        <f>IF('BD6'!J1437=90,"AGUA",IF('BD6'!J1437=91,"ALCANTARILLADO",IF('BD6'!J1437=93,"ALCANTARILLADO",IF('BD6'!J1437=95,"ADMIN",IF('BD6'!J1437=96,"COMERCIAL","G_Finan")))))</f>
        <v/>
      </c>
      <c r="L1437" s="49" t="n"/>
      <c r="M1437" s="37" t="n"/>
      <c r="N1437" s="51" t="n"/>
      <c r="O1437" s="51" t="n"/>
    </row>
    <row r="1438">
      <c r="A1438" s="42">
        <f>IFERROR(VLOOKUP(BD[[#This Row],[BK]],DICT[[EEFF]:[Ppto]],2,FALSE),"No Encontrado")</f>
        <v/>
      </c>
      <c r="B1438">
        <f>MID(BD[[#This Row],[SUC]],2,1)&amp;"-"&amp;BD[[#This Row],[CC]]&amp;"-"&amp;BD[[#This Row],[REGI_RES]]&amp;"-"&amp;MID(BD[[#This Row],[CTA]],1,9)</f>
        <v/>
      </c>
      <c r="D1438">
        <f>TRIM(MID('BD6'!E1438,3,2))</f>
        <v/>
      </c>
      <c r="E1438" s="33" t="n"/>
      <c r="F1438" s="32" t="n"/>
      <c r="G1438">
        <f>IF(MID(BD[[#This Row],[Suc - Tipo - Nro]],8,2)="11",LEFT(BD[[#This Row],[REGIMEN]], 1) &amp; LEFT(RIGHT(BD[[#This Row],[REGIMEN]], LEN(BD[[#This Row],[REGIMEN]]) - FIND(" ", BD[[#This Row],[REGIMEN]])), 1),"")</f>
        <v/>
      </c>
      <c r="H1438">
        <f>IF(MID(BD[[#This Row],[Suc - Tipo - Nro]],8,2)="11",TRIM(RIGHT(SUBSTITUTE(BD[[#This Row],[Glosa / Proveedor]]," ",REPT(" ",LEN(BD[[#This Row],[Glosa / Proveedor]]))),LEN(BD[[#This Row],[Glosa / Proveedor]])*2)),"")</f>
        <v/>
      </c>
      <c r="I1438" s="31" t="n"/>
      <c r="J1438" s="38" t="n"/>
      <c r="K1438" s="22">
        <f>IF('BD6'!J1438=90,"AGUA",IF('BD6'!J1438=91,"ALCANTARILLADO",IF('BD6'!J1438=93,"ALCANTARILLADO",IF('BD6'!J1438=95,"ADMIN",IF('BD6'!J1438=96,"COMERCIAL","G_Finan")))))</f>
        <v/>
      </c>
      <c r="L1438" s="49" t="n"/>
      <c r="M1438" s="37" t="n"/>
      <c r="N1438" s="51" t="n"/>
      <c r="O1438" s="51" t="n"/>
    </row>
    <row r="1439">
      <c r="A1439" s="42">
        <f>IFERROR(VLOOKUP(BD[[#This Row],[BK]],DICT[[EEFF]:[Ppto]],2,FALSE),"No Encontrado")</f>
        <v/>
      </c>
      <c r="B1439">
        <f>MID(BD[[#This Row],[SUC]],2,1)&amp;"-"&amp;BD[[#This Row],[CC]]&amp;"-"&amp;BD[[#This Row],[REGI_RES]]&amp;"-"&amp;MID(BD[[#This Row],[CTA]],1,9)</f>
        <v/>
      </c>
      <c r="D1439">
        <f>TRIM(MID('BD6'!E1439,3,2))</f>
        <v/>
      </c>
      <c r="E1439" s="33" t="n"/>
      <c r="F1439" s="32" t="n"/>
      <c r="G1439">
        <f>IF(MID(BD[[#This Row],[Suc - Tipo - Nro]],8,2)="11",LEFT(BD[[#This Row],[REGIMEN]], 1) &amp; LEFT(RIGHT(BD[[#This Row],[REGIMEN]], LEN(BD[[#This Row],[REGIMEN]]) - FIND(" ", BD[[#This Row],[REGIMEN]])), 1),"")</f>
        <v/>
      </c>
      <c r="H1439">
        <f>IF(MID(BD[[#This Row],[Suc - Tipo - Nro]],8,2)="11",TRIM(RIGHT(SUBSTITUTE(BD[[#This Row],[Glosa / Proveedor]]," ",REPT(" ",LEN(BD[[#This Row],[Glosa / Proveedor]]))),LEN(BD[[#This Row],[Glosa / Proveedor]])*2)),"")</f>
        <v/>
      </c>
      <c r="I1439" s="31" t="n"/>
      <c r="J1439" s="38" t="n"/>
      <c r="K1439" s="22">
        <f>IF('BD6'!J1439=90,"AGUA",IF('BD6'!J1439=91,"ALCANTARILLADO",IF('BD6'!J1439=93,"ALCANTARILLADO",IF('BD6'!J1439=95,"ADMIN",IF('BD6'!J1439=96,"COMERCIAL","G_Finan")))))</f>
        <v/>
      </c>
      <c r="L1439" s="49" t="n"/>
      <c r="M1439" s="37" t="n"/>
      <c r="N1439" s="51" t="n"/>
      <c r="O1439" s="51" t="n"/>
    </row>
    <row r="1440">
      <c r="A1440">
        <f>IFERROR(VLOOKUP(BD[[#This Row],[BK]],DICT[[EEFF]:[Ppto]],2,FALSE),"No Encontrado")</f>
        <v/>
      </c>
      <c r="B1440">
        <f>MID(BD[[#This Row],[SUC]],2,1)&amp;"-"&amp;BD[[#This Row],[CC]]&amp;"-"&amp;BD[[#This Row],[REGI_RES]]&amp;"-"&amp;MID(BD[[#This Row],[CTA]],1,9)</f>
        <v/>
      </c>
      <c r="D1440">
        <f>TRIM(MID('BD6'!E1440,3,2))</f>
        <v/>
      </c>
      <c r="E1440" s="33" t="n"/>
      <c r="F1440" s="32" t="n"/>
      <c r="G1440">
        <f>IF(MID(BD[[#This Row],[Suc - Tipo - Nro]],8,2)="11",LEFT(BD[[#This Row],[REGIMEN]], 1) &amp; LEFT(RIGHT(BD[[#This Row],[REGIMEN]], LEN(BD[[#This Row],[REGIMEN]]) - FIND(" ", BD[[#This Row],[REGIMEN]])), 1),"")</f>
        <v/>
      </c>
      <c r="H1440">
        <f>IF(MID(BD[[#This Row],[Suc - Tipo - Nro]],8,2)="11",TRIM(RIGHT(SUBSTITUTE(BD[[#This Row],[Glosa / Proveedor]]," ",REPT(" ",LEN(BD[[#This Row],[Glosa / Proveedor]]))),LEN(BD[[#This Row],[Glosa / Proveedor]])*2)),"")</f>
        <v/>
      </c>
      <c r="I1440" s="31" t="n"/>
      <c r="J1440" s="38" t="n"/>
      <c r="K1440" s="22">
        <f>IF('BD6'!J1440=90,"AGUA",IF('BD6'!J1440=91,"ALCANTARILLADO",IF('BD6'!J1440=93,"ALCANTARILLADO",IF('BD6'!J1440=95,"ADMIN",IF('BD6'!J1440=96,"COMERCIAL","G_Finan")))))</f>
        <v/>
      </c>
      <c r="L1440" s="49" t="n"/>
      <c r="M1440" s="37" t="n"/>
      <c r="N1440" s="51" t="n"/>
      <c r="O1440" s="51" t="n"/>
    </row>
    <row r="1441">
      <c r="A1441" s="10">
        <f>IFERROR(VLOOKUP(BD[[#This Row],[BK]],DICT[[EEFF]:[Ppto]],2,FALSE),"No Encontrado")</f>
        <v/>
      </c>
      <c r="B1441" s="54">
        <f>MID(BD[[#This Row],[SUC]],2,1)&amp;"-"&amp;BD[[#This Row],[CC]]&amp;"-"&amp;BD[[#This Row],[REGI_RES]]&amp;"-"&amp;MID(BD[[#This Row],[CTA]],1,9)</f>
        <v/>
      </c>
      <c r="D1441" s="54">
        <f>TRIM(MID('BD6'!E1441,3,2))</f>
        <v/>
      </c>
      <c r="E1441" s="33" t="n"/>
      <c r="F1441" s="34" t="n"/>
      <c r="G1441" s="54">
        <f>IF(MID(BD[[#This Row],[Suc - Tipo - Nro]],8,2)="11",LEFT(BD[[#This Row],[REGIMEN]], 1) &amp; LEFT(RIGHT(BD[[#This Row],[REGIMEN]], LEN(BD[[#This Row],[REGIMEN]]) - FIND(" ", BD[[#This Row],[REGIMEN]])), 1),"")</f>
        <v/>
      </c>
      <c r="H1441" s="54">
        <f>IF(MID(BD[[#This Row],[Suc - Tipo - Nro]],8,2)="11",TRIM(RIGHT(SUBSTITUTE(BD[[#This Row],[Glosa / Proveedor]]," ",REPT(" ",LEN(BD[[#This Row],[Glosa / Proveedor]]))),LEN(BD[[#This Row],[Glosa / Proveedor]])*2)),"")</f>
        <v/>
      </c>
      <c r="I1441" s="33" t="n"/>
      <c r="J1441" s="35" t="n"/>
      <c r="K1441" s="36">
        <f>IF('BD6'!J1441=90,"AGUA",IF('BD6'!J1441=91,"ALCANTARILLADO",IF('BD6'!J1441=93,"ALCANTARILLADO",IF('BD6'!J1441=95,"ADMIN",IF('BD6'!J1441=96,"COMERCIAL","G_Finan")))))</f>
        <v/>
      </c>
      <c r="L1441" s="40" t="n"/>
      <c r="M1441" s="37" t="n"/>
      <c r="N1441" s="51" t="n"/>
      <c r="O1441" s="51" t="n"/>
    </row>
    <row r="1442">
      <c r="A1442" s="10">
        <f>IFERROR(VLOOKUP(BD[[#This Row],[BK]],DICT[[EEFF]:[Ppto]],2,FALSE),"No Encontrado")</f>
        <v/>
      </c>
      <c r="B1442" s="54">
        <f>MID(BD[[#This Row],[SUC]],2,1)&amp;"-"&amp;BD[[#This Row],[CC]]&amp;"-"&amp;BD[[#This Row],[REGI_RES]]&amp;"-"&amp;MID(BD[[#This Row],[CTA]],1,9)</f>
        <v/>
      </c>
      <c r="D1442" s="54">
        <f>TRIM(MID('BD6'!E1442,3,2))</f>
        <v/>
      </c>
      <c r="E1442" s="33" t="n"/>
      <c r="F1442" s="34" t="n"/>
      <c r="G1442" s="54">
        <f>IF(MID(BD[[#This Row],[Suc - Tipo - Nro]],8,2)="11",LEFT(BD[[#This Row],[REGIMEN]], 1) &amp; LEFT(RIGHT(BD[[#This Row],[REGIMEN]], LEN(BD[[#This Row],[REGIMEN]]) - FIND(" ", BD[[#This Row],[REGIMEN]])), 1),"")</f>
        <v/>
      </c>
      <c r="H1442" s="54">
        <f>IF(MID(BD[[#This Row],[Suc - Tipo - Nro]],8,2)="11",TRIM(RIGHT(SUBSTITUTE(BD[[#This Row],[Glosa / Proveedor]]," ",REPT(" ",LEN(BD[[#This Row],[Glosa / Proveedor]]))),LEN(BD[[#This Row],[Glosa / Proveedor]])*2)),"")</f>
        <v/>
      </c>
      <c r="I1442" s="33" t="n"/>
      <c r="J1442" s="35" t="n"/>
      <c r="K1442" s="36">
        <f>IF('BD6'!J1442=90,"AGUA",IF('BD6'!J1442=91,"ALCANTARILLADO",IF('BD6'!J1442=93,"ALCANTARILLADO",IF('BD6'!J1442=95,"ADMIN",IF('BD6'!J1442=96,"COMERCIAL","G_Finan")))))</f>
        <v/>
      </c>
      <c r="L1442" s="40" t="n"/>
      <c r="M1442" s="37" t="n"/>
      <c r="N1442" s="51" t="n"/>
      <c r="O1442" s="51" t="n"/>
    </row>
    <row r="1443">
      <c r="A1443">
        <f>IFERROR(VLOOKUP(BD[[#This Row],[BK]],DICT[[EEFF]:[Ppto]],2,FALSE),"No Encontrado")</f>
        <v/>
      </c>
      <c r="B1443">
        <f>MID(BD[[#This Row],[SUC]],2,1)&amp;"-"&amp;BD[[#This Row],[CC]]&amp;"-"&amp;BD[[#This Row],[REGI_RES]]&amp;"-"&amp;MID(BD[[#This Row],[CTA]],1,9)</f>
        <v/>
      </c>
      <c r="D1443">
        <f>TRIM(MID('BD6'!E1443,3,2))</f>
        <v/>
      </c>
      <c r="E1443" s="33" t="n"/>
      <c r="F1443" s="32" t="n"/>
      <c r="G1443">
        <f>IF(MID(BD[[#This Row],[Suc - Tipo - Nro]],8,2)="11",LEFT(BD[[#This Row],[REGIMEN]], 1) &amp; LEFT(RIGHT(BD[[#This Row],[REGIMEN]], LEN(BD[[#This Row],[REGIMEN]]) - FIND(" ", BD[[#This Row],[REGIMEN]])), 1),"")</f>
        <v/>
      </c>
      <c r="H1443">
        <f>IF(MID(BD[[#This Row],[Suc - Tipo - Nro]],8,2)="11",TRIM(RIGHT(SUBSTITUTE(BD[[#This Row],[Glosa / Proveedor]]," ",REPT(" ",LEN(BD[[#This Row],[Glosa / Proveedor]]))),LEN(BD[[#This Row],[Glosa / Proveedor]])*2)),"")</f>
        <v/>
      </c>
      <c r="I1443" s="31" t="n"/>
      <c r="J1443" s="38" t="n"/>
      <c r="K1443" s="22">
        <f>IF('BD6'!J1443=90,"AGUA",IF('BD6'!J1443=91,"ALCANTARILLADO",IF('BD6'!J1443=93,"ALCANTARILLADO",IF('BD6'!J1443=95,"ADMIN",IF('BD6'!J1443=96,"COMERCIAL","G_Finan")))))</f>
        <v/>
      </c>
      <c r="L1443" s="49" t="n"/>
      <c r="M1443" s="37" t="n"/>
      <c r="N1443" s="51" t="n"/>
      <c r="O1443" s="51" t="n"/>
    </row>
    <row r="1444">
      <c r="A1444">
        <f>IFERROR(VLOOKUP(BD[[#This Row],[BK]],DICT[[EEFF]:[Ppto]],2,FALSE),"No Encontrado")</f>
        <v/>
      </c>
      <c r="B1444">
        <f>MID(BD[[#This Row],[SUC]],2,1)&amp;"-"&amp;BD[[#This Row],[CC]]&amp;"-"&amp;BD[[#This Row],[REGI_RES]]&amp;"-"&amp;MID(BD[[#This Row],[CTA]],1,9)</f>
        <v/>
      </c>
      <c r="D1444">
        <f>TRIM(MID('BD6'!E1444,3,2))</f>
        <v/>
      </c>
      <c r="E1444" s="33" t="n"/>
      <c r="F1444" s="32" t="n"/>
      <c r="G1444">
        <f>IF(MID(BD[[#This Row],[Suc - Tipo - Nro]],8,2)="11",LEFT(BD[[#This Row],[REGIMEN]], 1) &amp; LEFT(RIGHT(BD[[#This Row],[REGIMEN]], LEN(BD[[#This Row],[REGIMEN]]) - FIND(" ", BD[[#This Row],[REGIMEN]])), 1),"")</f>
        <v/>
      </c>
      <c r="H1444">
        <f>IF(MID(BD[[#This Row],[Suc - Tipo - Nro]],8,2)="11",TRIM(RIGHT(SUBSTITUTE(BD[[#This Row],[Glosa / Proveedor]]," ",REPT(" ",LEN(BD[[#This Row],[Glosa / Proveedor]]))),LEN(BD[[#This Row],[Glosa / Proveedor]])*2)),"")</f>
        <v/>
      </c>
      <c r="I1444" s="31" t="n"/>
      <c r="J1444" s="38" t="n"/>
      <c r="K1444" s="22">
        <f>IF('BD6'!J1444=90,"AGUA",IF('BD6'!J1444=91,"ALCANTARILLADO",IF('BD6'!J1444=93,"ALCANTARILLADO",IF('BD6'!J1444=95,"ADMIN",IF('BD6'!J1444=96,"COMERCIAL","G_Finan")))))</f>
        <v/>
      </c>
      <c r="L1444" s="49" t="n"/>
      <c r="M1444" s="37" t="n"/>
      <c r="N1444" s="51" t="n"/>
      <c r="O1444" s="51" t="n"/>
    </row>
    <row r="1445">
      <c r="A1445">
        <f>IFERROR(VLOOKUP(BD[[#This Row],[BK]],DICT[[EEFF]:[Ppto]],2,FALSE),"No Encontrado")</f>
        <v/>
      </c>
      <c r="B1445">
        <f>MID(BD[[#This Row],[SUC]],2,1)&amp;"-"&amp;BD[[#This Row],[CC]]&amp;"-"&amp;BD[[#This Row],[REGI_RES]]&amp;"-"&amp;MID(BD[[#This Row],[CTA]],1,9)</f>
        <v/>
      </c>
      <c r="D1445">
        <f>TRIM(MID('BD6'!E1445,3,2))</f>
        <v/>
      </c>
      <c r="E1445" s="33" t="n"/>
      <c r="F1445" s="32" t="n"/>
      <c r="G1445">
        <f>IF(MID(BD[[#This Row],[Suc - Tipo - Nro]],8,2)="11",LEFT(BD[[#This Row],[REGIMEN]], 1) &amp; LEFT(RIGHT(BD[[#This Row],[REGIMEN]], LEN(BD[[#This Row],[REGIMEN]]) - FIND(" ", BD[[#This Row],[REGIMEN]])), 1),"")</f>
        <v/>
      </c>
      <c r="H1445">
        <f>IF(MID(BD[[#This Row],[Suc - Tipo - Nro]],8,2)="11",TRIM(RIGHT(SUBSTITUTE(BD[[#This Row],[Glosa / Proveedor]]," ",REPT(" ",LEN(BD[[#This Row],[Glosa / Proveedor]]))),LEN(BD[[#This Row],[Glosa / Proveedor]])*2)),"")</f>
        <v/>
      </c>
      <c r="I1445" s="31" t="n"/>
      <c r="J1445" s="38" t="n"/>
      <c r="K1445" s="22">
        <f>IF('BD6'!J1445=90,"AGUA",IF('BD6'!J1445=91,"ALCANTARILLADO",IF('BD6'!J1445=93,"ALCANTARILLADO",IF('BD6'!J1445=95,"ADMIN",IF('BD6'!J1445=96,"COMERCIAL","G_Finan")))))</f>
        <v/>
      </c>
      <c r="L1445" s="49" t="n"/>
      <c r="M1445" s="37" t="n"/>
      <c r="N1445" s="51" t="n"/>
      <c r="O1445" s="51" t="n"/>
    </row>
    <row r="1446">
      <c r="A1446" s="10">
        <f>IFERROR(VLOOKUP(BD[[#This Row],[BK]],DICT[[EEFF]:[Ppto]],2,FALSE),"No Encontrado")</f>
        <v/>
      </c>
      <c r="B1446" s="54">
        <f>MID(BD[[#This Row],[SUC]],2,1)&amp;"-"&amp;BD[[#This Row],[CC]]&amp;"-"&amp;BD[[#This Row],[REGI_RES]]&amp;"-"&amp;MID(BD[[#This Row],[CTA]],1,9)</f>
        <v/>
      </c>
      <c r="D1446" s="54">
        <f>TRIM(MID('BD6'!E1446,3,2))</f>
        <v/>
      </c>
      <c r="E1446" s="33" t="n"/>
      <c r="F1446" s="34" t="n"/>
      <c r="G1446" s="54">
        <f>IF(MID(BD[[#This Row],[Suc - Tipo - Nro]],8,2)="11",LEFT(BD[[#This Row],[REGIMEN]], 1) &amp; LEFT(RIGHT(BD[[#This Row],[REGIMEN]], LEN(BD[[#This Row],[REGIMEN]]) - FIND(" ", BD[[#This Row],[REGIMEN]])), 1),"")</f>
        <v/>
      </c>
      <c r="H1446" s="54">
        <f>IF(MID(BD[[#This Row],[Suc - Tipo - Nro]],8,2)="11",TRIM(RIGHT(SUBSTITUTE(BD[[#This Row],[Glosa / Proveedor]]," ",REPT(" ",LEN(BD[[#This Row],[Glosa / Proveedor]]))),LEN(BD[[#This Row],[Glosa / Proveedor]])*2)),"")</f>
        <v/>
      </c>
      <c r="I1446" s="33" t="n"/>
      <c r="J1446" s="35" t="n"/>
      <c r="K1446" s="36">
        <f>IF('BD6'!J1446=90,"AGUA",IF('BD6'!J1446=91,"ALCANTARILLADO",IF('BD6'!J1446=93,"ALCANTARILLADO",IF('BD6'!J1446=95,"ADMIN",IF('BD6'!J1446=96,"COMERCIAL","G_Finan")))))</f>
        <v/>
      </c>
      <c r="L1446" s="40" t="n"/>
      <c r="M1446" s="37" t="n"/>
      <c r="N1446" s="51" t="n"/>
      <c r="O1446" s="51" t="n"/>
    </row>
    <row r="1447">
      <c r="A1447" s="10">
        <f>IFERROR(VLOOKUP(BD[[#This Row],[BK]],DICT[[EEFF]:[Ppto]],2,FALSE),"No Encontrado")</f>
        <v/>
      </c>
      <c r="B1447" s="54">
        <f>MID(BD[[#This Row],[SUC]],2,1)&amp;"-"&amp;BD[[#This Row],[CC]]&amp;"-"&amp;BD[[#This Row],[REGI_RES]]&amp;"-"&amp;MID(BD[[#This Row],[CTA]],1,9)</f>
        <v/>
      </c>
      <c r="D1447" s="54">
        <f>TRIM(MID('BD6'!E1447,3,2))</f>
        <v/>
      </c>
      <c r="E1447" s="33" t="n"/>
      <c r="F1447" s="34" t="n"/>
      <c r="G1447" s="54">
        <f>IF(MID(BD[[#This Row],[Suc - Tipo - Nro]],8,2)="11",LEFT(BD[[#This Row],[REGIMEN]], 1) &amp; LEFT(RIGHT(BD[[#This Row],[REGIMEN]], LEN(BD[[#This Row],[REGIMEN]]) - FIND(" ", BD[[#This Row],[REGIMEN]])), 1),"")</f>
        <v/>
      </c>
      <c r="H1447" s="54">
        <f>IF(MID(BD[[#This Row],[Suc - Tipo - Nro]],8,2)="11",TRIM(RIGHT(SUBSTITUTE(BD[[#This Row],[Glosa / Proveedor]]," ",REPT(" ",LEN(BD[[#This Row],[Glosa / Proveedor]]))),LEN(BD[[#This Row],[Glosa / Proveedor]])*2)),"")</f>
        <v/>
      </c>
      <c r="I1447" s="33" t="n"/>
      <c r="J1447" s="35" t="n"/>
      <c r="K1447" s="36">
        <f>IF('BD6'!J1447=90,"AGUA",IF('BD6'!J1447=91,"ALCANTARILLADO",IF('BD6'!J1447=93,"ALCANTARILLADO",IF('BD6'!J1447=95,"ADMIN",IF('BD6'!J1447=96,"COMERCIAL","G_Finan")))))</f>
        <v/>
      </c>
      <c r="L1447" s="40" t="n"/>
      <c r="M1447" s="37" t="n"/>
      <c r="N1447" s="51" t="n"/>
      <c r="O1447" s="51" t="n"/>
    </row>
    <row r="1448">
      <c r="A1448" s="42">
        <f>IFERROR(VLOOKUP(BD[[#This Row],[BK]],DICT[[EEFF]:[Ppto]],2,FALSE),"No Encontrado")</f>
        <v/>
      </c>
      <c r="B1448">
        <f>MID(BD[[#This Row],[SUC]],2,1)&amp;"-"&amp;BD[[#This Row],[CC]]&amp;"-"&amp;BD[[#This Row],[REGI_RES]]&amp;"-"&amp;MID(BD[[#This Row],[CTA]],1,9)</f>
        <v/>
      </c>
      <c r="D1448">
        <f>TRIM(MID('BD6'!E1448,3,2))</f>
        <v/>
      </c>
      <c r="E1448" s="33" t="n"/>
      <c r="F1448" s="32" t="n"/>
      <c r="G1448">
        <f>IF(MID(BD[[#This Row],[Suc - Tipo - Nro]],8,2)="11",LEFT(BD[[#This Row],[REGIMEN]], 1) &amp; LEFT(RIGHT(BD[[#This Row],[REGIMEN]], LEN(BD[[#This Row],[REGIMEN]]) - FIND(" ", BD[[#This Row],[REGIMEN]])), 1),"")</f>
        <v/>
      </c>
      <c r="H1448">
        <f>IF(MID(BD[[#This Row],[Suc - Tipo - Nro]],8,2)="11",TRIM(RIGHT(SUBSTITUTE(BD[[#This Row],[Glosa / Proveedor]]," ",REPT(" ",LEN(BD[[#This Row],[Glosa / Proveedor]]))),LEN(BD[[#This Row],[Glosa / Proveedor]])*2)),"")</f>
        <v/>
      </c>
      <c r="I1448" s="31" t="n"/>
      <c r="J1448" s="38" t="n"/>
      <c r="K1448" s="22">
        <f>IF('BD6'!J1448=90,"AGUA",IF('BD6'!J1448=91,"ALCANTARILLADO",IF('BD6'!J1448=93,"ALCANTARILLADO",IF('BD6'!J1448=95,"ADMIN",IF('BD6'!J1448=96,"COMERCIAL","G_Finan")))))</f>
        <v/>
      </c>
      <c r="L1448" s="49" t="n"/>
      <c r="M1448" s="37" t="n"/>
      <c r="N1448" s="51" t="n"/>
      <c r="O1448" s="51" t="n"/>
    </row>
    <row r="1449">
      <c r="A1449" s="42">
        <f>IFERROR(VLOOKUP(BD[[#This Row],[BK]],DICT[[EEFF]:[Ppto]],2,FALSE),"No Encontrado")</f>
        <v/>
      </c>
      <c r="B1449">
        <f>MID(BD[[#This Row],[SUC]],2,1)&amp;"-"&amp;BD[[#This Row],[CC]]&amp;"-"&amp;BD[[#This Row],[REGI_RES]]&amp;"-"&amp;MID(BD[[#This Row],[CTA]],1,9)</f>
        <v/>
      </c>
      <c r="D1449">
        <f>TRIM(MID('BD6'!E1449,3,2))</f>
        <v/>
      </c>
      <c r="E1449" s="33" t="n"/>
      <c r="F1449" s="32" t="n"/>
      <c r="G1449">
        <f>IF(MID(BD[[#This Row],[Suc - Tipo - Nro]],8,2)="11",LEFT(BD[[#This Row],[REGIMEN]], 1) &amp; LEFT(RIGHT(BD[[#This Row],[REGIMEN]], LEN(BD[[#This Row],[REGIMEN]]) - FIND(" ", BD[[#This Row],[REGIMEN]])), 1),"")</f>
        <v/>
      </c>
      <c r="H1449">
        <f>IF(MID(BD[[#This Row],[Suc - Tipo - Nro]],8,2)="11",TRIM(RIGHT(SUBSTITUTE(BD[[#This Row],[Glosa / Proveedor]]," ",REPT(" ",LEN(BD[[#This Row],[Glosa / Proveedor]]))),LEN(BD[[#This Row],[Glosa / Proveedor]])*2)),"")</f>
        <v/>
      </c>
      <c r="I1449" s="31" t="n"/>
      <c r="J1449" s="38" t="n"/>
      <c r="K1449" s="22">
        <f>IF('BD6'!J1449=90,"AGUA",IF('BD6'!J1449=91,"ALCANTARILLADO",IF('BD6'!J1449=93,"ALCANTARILLADO",IF('BD6'!J1449=95,"ADMIN",IF('BD6'!J1449=96,"COMERCIAL","G_Finan")))))</f>
        <v/>
      </c>
      <c r="L1449" s="49" t="n"/>
      <c r="M1449" s="37" t="n"/>
      <c r="N1449" s="51" t="n"/>
      <c r="O1449" s="51" t="n"/>
    </row>
    <row r="1450">
      <c r="A1450" s="10">
        <f>IFERROR(VLOOKUP(BD[[#This Row],[BK]],DICT[[EEFF]:[Ppto]],2,FALSE),"No Encontrado")</f>
        <v/>
      </c>
      <c r="B1450" s="54">
        <f>MID(BD[[#This Row],[SUC]],2,1)&amp;"-"&amp;BD[[#This Row],[CC]]&amp;"-"&amp;BD[[#This Row],[REGI_RES]]&amp;"-"&amp;MID(BD[[#This Row],[CTA]],1,9)</f>
        <v/>
      </c>
      <c r="D1450" s="54">
        <f>TRIM(MID('BD6'!E1450,3,2))</f>
        <v/>
      </c>
      <c r="E1450" s="33" t="n"/>
      <c r="F1450" s="34" t="n"/>
      <c r="G1450" s="54">
        <f>IF(MID(BD[[#This Row],[Suc - Tipo - Nro]],8,2)="11",LEFT(BD[[#This Row],[REGIMEN]], 1) &amp; LEFT(RIGHT(BD[[#This Row],[REGIMEN]], LEN(BD[[#This Row],[REGIMEN]]) - FIND(" ", BD[[#This Row],[REGIMEN]])), 1),"")</f>
        <v/>
      </c>
      <c r="H1450" s="54">
        <f>IF(MID(BD[[#This Row],[Suc - Tipo - Nro]],8,2)="11",TRIM(RIGHT(SUBSTITUTE(BD[[#This Row],[Glosa / Proveedor]]," ",REPT(" ",LEN(BD[[#This Row],[Glosa / Proveedor]]))),LEN(BD[[#This Row],[Glosa / Proveedor]])*2)),"")</f>
        <v/>
      </c>
      <c r="I1450" s="33" t="n"/>
      <c r="J1450" s="35" t="n"/>
      <c r="K1450" s="36">
        <f>IF('BD6'!J1450=90,"AGUA",IF('BD6'!J1450=91,"ALCANTARILLADO",IF('BD6'!J1450=93,"ALCANTARILLADO",IF('BD6'!J1450=95,"ADMIN",IF('BD6'!J1450=96,"COMERCIAL","G_Finan")))))</f>
        <v/>
      </c>
      <c r="L1450" s="40" t="n"/>
      <c r="M1450" s="37" t="n"/>
      <c r="N1450" s="51" t="n"/>
      <c r="O1450" s="51" t="n"/>
    </row>
    <row r="1451">
      <c r="A1451" s="42">
        <f>IFERROR(VLOOKUP(BD[[#This Row],[BK]],DICT[[EEFF]:[Ppto]],2,FALSE),"No Encontrado")</f>
        <v/>
      </c>
      <c r="B1451">
        <f>MID(BD[[#This Row],[SUC]],2,1)&amp;"-"&amp;BD[[#This Row],[CC]]&amp;"-"&amp;BD[[#This Row],[REGI_RES]]&amp;"-"&amp;MID(BD[[#This Row],[CTA]],1,9)</f>
        <v/>
      </c>
      <c r="D1451">
        <f>TRIM(MID('BD6'!E1451,3,2))</f>
        <v/>
      </c>
      <c r="E1451" s="33" t="n"/>
      <c r="F1451" s="32" t="n"/>
      <c r="G1451">
        <f>IF(MID(BD[[#This Row],[Suc - Tipo - Nro]],8,2)="11",LEFT(BD[[#This Row],[REGIMEN]], 1) &amp; LEFT(RIGHT(BD[[#This Row],[REGIMEN]], LEN(BD[[#This Row],[REGIMEN]]) - FIND(" ", BD[[#This Row],[REGIMEN]])), 1),"")</f>
        <v/>
      </c>
      <c r="H1451">
        <f>IF(MID(BD[[#This Row],[Suc - Tipo - Nro]],8,2)="11",TRIM(RIGHT(SUBSTITUTE(BD[[#This Row],[Glosa / Proveedor]]," ",REPT(" ",LEN(BD[[#This Row],[Glosa / Proveedor]]))),LEN(BD[[#This Row],[Glosa / Proveedor]])*2)),"")</f>
        <v/>
      </c>
      <c r="I1451" s="31" t="n"/>
      <c r="J1451" s="38" t="n"/>
      <c r="K1451" s="22">
        <f>IF('BD6'!J1451=90,"AGUA",IF('BD6'!J1451=91,"ALCANTARILLADO",IF('BD6'!J1451=93,"ALCANTARILLADO",IF('BD6'!J1451=95,"ADMIN",IF('BD6'!J1451=96,"COMERCIAL","G_Finan")))))</f>
        <v/>
      </c>
      <c r="L1451" s="49" t="n"/>
      <c r="M1451" s="37" t="n"/>
      <c r="N1451" s="51" t="n"/>
      <c r="O1451" s="51" t="n"/>
    </row>
    <row r="1452">
      <c r="A1452" s="10">
        <f>IFERROR(VLOOKUP(BD[[#This Row],[BK]],DICT[[EEFF]:[Ppto]],2,FALSE),"No Encontrado")</f>
        <v/>
      </c>
      <c r="B1452" s="54">
        <f>MID(BD[[#This Row],[SUC]],2,1)&amp;"-"&amp;BD[[#This Row],[CC]]&amp;"-"&amp;BD[[#This Row],[REGI_RES]]&amp;"-"&amp;MID(BD[[#This Row],[CTA]],1,9)</f>
        <v/>
      </c>
      <c r="D1452" s="54">
        <f>TRIM(MID('BD6'!E1452,3,2))</f>
        <v/>
      </c>
      <c r="E1452" s="33" t="n"/>
      <c r="F1452" s="34" t="n"/>
      <c r="G1452" s="54">
        <f>IF(MID(BD[[#This Row],[Suc - Tipo - Nro]],8,2)="11",LEFT(BD[[#This Row],[REGIMEN]], 1) &amp; LEFT(RIGHT(BD[[#This Row],[REGIMEN]], LEN(BD[[#This Row],[REGIMEN]]) - FIND(" ", BD[[#This Row],[REGIMEN]])), 1),"")</f>
        <v/>
      </c>
      <c r="H1452" s="54">
        <f>IF(MID(BD[[#This Row],[Suc - Tipo - Nro]],8,2)="11",TRIM(RIGHT(SUBSTITUTE(BD[[#This Row],[Glosa / Proveedor]]," ",REPT(" ",LEN(BD[[#This Row],[Glosa / Proveedor]]))),LEN(BD[[#This Row],[Glosa / Proveedor]])*2)),"")</f>
        <v/>
      </c>
      <c r="I1452" s="33" t="n"/>
      <c r="J1452" s="35" t="n"/>
      <c r="K1452" s="36">
        <f>IF('BD6'!J1452=90,"AGUA",IF('BD6'!J1452=91,"ALCANTARILLADO",IF('BD6'!J1452=93,"ALCANTARILLADO",IF('BD6'!J1452=95,"ADMIN",IF('BD6'!J1452=96,"COMERCIAL","G_Finan")))))</f>
        <v/>
      </c>
      <c r="L1452" s="40" t="n"/>
      <c r="M1452" s="37" t="n"/>
      <c r="N1452" s="51" t="n"/>
      <c r="O1452" s="51" t="n"/>
    </row>
    <row r="1453">
      <c r="A1453">
        <f>IFERROR(VLOOKUP(BD[[#This Row],[BK]],DICT[[EEFF]:[Ppto]],2,FALSE),"No Encontrado")</f>
        <v/>
      </c>
      <c r="B1453">
        <f>MID(BD[[#This Row],[SUC]],2,1)&amp;"-"&amp;BD[[#This Row],[CC]]&amp;"-"&amp;BD[[#This Row],[REGI_RES]]&amp;"-"&amp;MID(BD[[#This Row],[CTA]],1,9)</f>
        <v/>
      </c>
      <c r="D1453">
        <f>TRIM(MID('BD6'!E1453,3,2))</f>
        <v/>
      </c>
      <c r="E1453" s="33" t="n"/>
      <c r="F1453" s="32" t="n"/>
      <c r="G1453">
        <f>IF(MID(BD[[#This Row],[Suc - Tipo - Nro]],8,2)="11",LEFT(BD[[#This Row],[REGIMEN]], 1) &amp; LEFT(RIGHT(BD[[#This Row],[REGIMEN]], LEN(BD[[#This Row],[REGIMEN]]) - FIND(" ", BD[[#This Row],[REGIMEN]])), 1),"")</f>
        <v/>
      </c>
      <c r="H1453">
        <f>IF(MID(BD[[#This Row],[Suc - Tipo - Nro]],8,2)="11",TRIM(RIGHT(SUBSTITUTE(BD[[#This Row],[Glosa / Proveedor]]," ",REPT(" ",LEN(BD[[#This Row],[Glosa / Proveedor]]))),LEN(BD[[#This Row],[Glosa / Proveedor]])*2)),"")</f>
        <v/>
      </c>
      <c r="I1453" s="31" t="n"/>
      <c r="J1453" s="38" t="n"/>
      <c r="K1453" s="22">
        <f>IF('BD6'!J1453=90,"AGUA",IF('BD6'!J1453=91,"ALCANTARILLADO",IF('BD6'!J1453=93,"ALCANTARILLADO",IF('BD6'!J1453=95,"ADMIN",IF('BD6'!J1453=96,"COMERCIAL","G_Finan")))))</f>
        <v/>
      </c>
      <c r="L1453" s="49" t="n"/>
      <c r="M1453" s="37" t="n"/>
      <c r="N1453" s="51" t="n"/>
      <c r="O1453" s="51" t="n"/>
    </row>
    <row r="1454">
      <c r="A1454" s="10">
        <f>IFERROR(VLOOKUP(BD[[#This Row],[BK]],DICT[[EEFF]:[Ppto]],2,FALSE),"No Encontrado")</f>
        <v/>
      </c>
      <c r="B1454" s="54">
        <f>MID(BD[[#This Row],[SUC]],2,1)&amp;"-"&amp;BD[[#This Row],[CC]]&amp;"-"&amp;BD[[#This Row],[REGI_RES]]&amp;"-"&amp;MID(BD[[#This Row],[CTA]],1,9)</f>
        <v/>
      </c>
      <c r="D1454" s="54">
        <f>TRIM(MID('BD6'!E1454,3,2))</f>
        <v/>
      </c>
      <c r="E1454" s="33" t="n"/>
      <c r="F1454" s="34" t="n"/>
      <c r="G1454" s="54">
        <f>IF(MID(BD[[#This Row],[Suc - Tipo - Nro]],8,2)="11",LEFT(BD[[#This Row],[REGIMEN]], 1) &amp; LEFT(RIGHT(BD[[#This Row],[REGIMEN]], LEN(BD[[#This Row],[REGIMEN]]) - FIND(" ", BD[[#This Row],[REGIMEN]])), 1),"")</f>
        <v/>
      </c>
      <c r="H1454" s="54">
        <f>IF(MID(BD[[#This Row],[Suc - Tipo - Nro]],8,2)="11",TRIM(RIGHT(SUBSTITUTE(BD[[#This Row],[Glosa / Proveedor]]," ",REPT(" ",LEN(BD[[#This Row],[Glosa / Proveedor]]))),LEN(BD[[#This Row],[Glosa / Proveedor]])*2)),"")</f>
        <v/>
      </c>
      <c r="I1454" s="33" t="n"/>
      <c r="J1454" s="35" t="n"/>
      <c r="K1454" s="36">
        <f>IF('BD6'!J1454=90,"AGUA",IF('BD6'!J1454=91,"ALCANTARILLADO",IF('BD6'!J1454=93,"ALCANTARILLADO",IF('BD6'!J1454=95,"ADMIN",IF('BD6'!J1454=96,"COMERCIAL","G_Finan")))))</f>
        <v/>
      </c>
      <c r="L1454" s="40" t="n"/>
      <c r="M1454" s="37" t="n"/>
      <c r="N1454" s="51" t="n"/>
      <c r="O1454" s="51" t="n"/>
    </row>
    <row r="1455">
      <c r="A1455" s="10">
        <f>IFERROR(VLOOKUP(BD[[#This Row],[BK]],DICT[[EEFF]:[Ppto]],2,FALSE),"No Encontrado")</f>
        <v/>
      </c>
      <c r="B1455" s="54">
        <f>MID(BD[[#This Row],[SUC]],2,1)&amp;"-"&amp;BD[[#This Row],[CC]]&amp;"-"&amp;BD[[#This Row],[REGI_RES]]&amp;"-"&amp;MID(BD[[#This Row],[CTA]],1,9)</f>
        <v/>
      </c>
      <c r="D1455" s="54">
        <f>TRIM(MID('BD6'!E1455,3,2))</f>
        <v/>
      </c>
      <c r="E1455" s="33" t="n"/>
      <c r="F1455" s="34" t="n"/>
      <c r="G1455" s="54">
        <f>IF(MID(BD[[#This Row],[Suc - Tipo - Nro]],8,2)="11",LEFT(BD[[#This Row],[REGIMEN]], 1) &amp; LEFT(RIGHT(BD[[#This Row],[REGIMEN]], LEN(BD[[#This Row],[REGIMEN]]) - FIND(" ", BD[[#This Row],[REGIMEN]])), 1),"")</f>
        <v/>
      </c>
      <c r="H1455" s="54">
        <f>IF(MID(BD[[#This Row],[Suc - Tipo - Nro]],8,2)="11",TRIM(RIGHT(SUBSTITUTE(BD[[#This Row],[Glosa / Proveedor]]," ",REPT(" ",LEN(BD[[#This Row],[Glosa / Proveedor]]))),LEN(BD[[#This Row],[Glosa / Proveedor]])*2)),"")</f>
        <v/>
      </c>
      <c r="I1455" s="33" t="n"/>
      <c r="J1455" s="35" t="n"/>
      <c r="K1455" s="36">
        <f>IF('BD6'!J1455=90,"AGUA",IF('BD6'!J1455=91,"ALCANTARILLADO",IF('BD6'!J1455=93,"ALCANTARILLADO",IF('BD6'!J1455=95,"ADMIN",IF('BD6'!J1455=96,"COMERCIAL","G_Finan")))))</f>
        <v/>
      </c>
      <c r="L1455" s="40" t="n"/>
      <c r="M1455" s="37" t="n"/>
      <c r="N1455" s="51" t="n"/>
      <c r="O1455" s="51" t="n"/>
    </row>
    <row r="1456">
      <c r="A1456" s="42">
        <f>IFERROR(VLOOKUP(BD[[#This Row],[BK]],DICT[[EEFF]:[Ppto]],2,FALSE),"No Encontrado")</f>
        <v/>
      </c>
      <c r="B1456">
        <f>MID(BD[[#This Row],[SUC]],2,1)&amp;"-"&amp;BD[[#This Row],[CC]]&amp;"-"&amp;BD[[#This Row],[REGI_RES]]&amp;"-"&amp;MID(BD[[#This Row],[CTA]],1,9)</f>
        <v/>
      </c>
      <c r="D1456">
        <f>TRIM(MID('BD6'!E1456,3,2))</f>
        <v/>
      </c>
      <c r="E1456" s="33" t="n"/>
      <c r="F1456" s="32" t="n"/>
      <c r="G1456">
        <f>IF(MID(BD[[#This Row],[Suc - Tipo - Nro]],8,2)="11",LEFT(BD[[#This Row],[REGIMEN]], 1) &amp; LEFT(RIGHT(BD[[#This Row],[REGIMEN]], LEN(BD[[#This Row],[REGIMEN]]) - FIND(" ", BD[[#This Row],[REGIMEN]])), 1),"")</f>
        <v/>
      </c>
      <c r="H1456">
        <f>IF(MID(BD[[#This Row],[Suc - Tipo - Nro]],8,2)="11",TRIM(RIGHT(SUBSTITUTE(BD[[#This Row],[Glosa / Proveedor]]," ",REPT(" ",LEN(BD[[#This Row],[Glosa / Proveedor]]))),LEN(BD[[#This Row],[Glosa / Proveedor]])*2)),"")</f>
        <v/>
      </c>
      <c r="I1456" s="31" t="n"/>
      <c r="J1456" s="38" t="n"/>
      <c r="K1456" s="22">
        <f>IF('BD6'!J1456=90,"AGUA",IF('BD6'!J1456=91,"ALCANTARILLADO",IF('BD6'!J1456=93,"ALCANTARILLADO",IF('BD6'!J1456=95,"ADMIN",IF('BD6'!J1456=96,"COMERCIAL","G_Finan")))))</f>
        <v/>
      </c>
      <c r="L1456" s="49" t="n"/>
      <c r="M1456" s="37" t="n"/>
      <c r="N1456" s="51" t="n"/>
      <c r="O1456" s="51" t="n"/>
    </row>
    <row r="1457">
      <c r="A1457" s="10">
        <f>IFERROR(VLOOKUP(BD[[#This Row],[BK]],DICT[[EEFF]:[Ppto]],2,FALSE),"No Encontrado")</f>
        <v/>
      </c>
      <c r="B1457" s="54">
        <f>MID(BD[[#This Row],[SUC]],2,1)&amp;"-"&amp;BD[[#This Row],[CC]]&amp;"-"&amp;BD[[#This Row],[REGI_RES]]&amp;"-"&amp;MID(BD[[#This Row],[CTA]],1,9)</f>
        <v/>
      </c>
      <c r="D1457" s="54">
        <f>TRIM(MID('BD6'!E1457,3,2))</f>
        <v/>
      </c>
      <c r="E1457" s="33" t="n"/>
      <c r="F1457" s="34" t="n"/>
      <c r="G1457" s="54">
        <f>IF(MID(BD[[#This Row],[Suc - Tipo - Nro]],8,2)="11",LEFT(BD[[#This Row],[REGIMEN]], 1) &amp; LEFT(RIGHT(BD[[#This Row],[REGIMEN]], LEN(BD[[#This Row],[REGIMEN]]) - FIND(" ", BD[[#This Row],[REGIMEN]])), 1),"")</f>
        <v/>
      </c>
      <c r="H1457" s="54">
        <f>IF(MID(BD[[#This Row],[Suc - Tipo - Nro]],8,2)="11",TRIM(RIGHT(SUBSTITUTE(BD[[#This Row],[Glosa / Proveedor]]," ",REPT(" ",LEN(BD[[#This Row],[Glosa / Proveedor]]))),LEN(BD[[#This Row],[Glosa / Proveedor]])*2)),"")</f>
        <v/>
      </c>
      <c r="I1457" s="33" t="n"/>
      <c r="J1457" s="35" t="n"/>
      <c r="K1457" s="36">
        <f>IF('BD6'!J1457=90,"AGUA",IF('BD6'!J1457=91,"ALCANTARILLADO",IF('BD6'!J1457=93,"ALCANTARILLADO",IF('BD6'!J1457=95,"ADMIN",IF('BD6'!J1457=96,"COMERCIAL","G_Finan")))))</f>
        <v/>
      </c>
      <c r="L1457" s="40" t="n"/>
      <c r="M1457" s="37" t="n"/>
      <c r="N1457" s="51" t="n"/>
      <c r="O1457" s="51" t="n"/>
    </row>
    <row r="1458">
      <c r="A1458" s="10">
        <f>IFERROR(VLOOKUP(BD[[#This Row],[BK]],DICT[[EEFF]:[Ppto]],2,FALSE),"No Encontrado")</f>
        <v/>
      </c>
      <c r="B1458" s="54">
        <f>MID(BD[[#This Row],[SUC]],2,1)&amp;"-"&amp;BD[[#This Row],[CC]]&amp;"-"&amp;BD[[#This Row],[REGI_RES]]&amp;"-"&amp;MID(BD[[#This Row],[CTA]],1,9)</f>
        <v/>
      </c>
      <c r="D1458" s="54">
        <f>TRIM(MID('BD6'!E1458,3,2))</f>
        <v/>
      </c>
      <c r="E1458" s="33" t="n"/>
      <c r="F1458" s="34" t="n"/>
      <c r="G1458" s="54">
        <f>IF(MID(BD[[#This Row],[Suc - Tipo - Nro]],8,2)="11",LEFT(BD[[#This Row],[REGIMEN]], 1) &amp; LEFT(RIGHT(BD[[#This Row],[REGIMEN]], LEN(BD[[#This Row],[REGIMEN]]) - FIND(" ", BD[[#This Row],[REGIMEN]])), 1),"")</f>
        <v/>
      </c>
      <c r="H1458" s="54">
        <f>IF(MID(BD[[#This Row],[Suc - Tipo - Nro]],8,2)="11",TRIM(RIGHT(SUBSTITUTE(BD[[#This Row],[Glosa / Proveedor]]," ",REPT(" ",LEN(BD[[#This Row],[Glosa / Proveedor]]))),LEN(BD[[#This Row],[Glosa / Proveedor]])*2)),"")</f>
        <v/>
      </c>
      <c r="I1458" s="33" t="n"/>
      <c r="J1458" s="35" t="n"/>
      <c r="K1458" s="36">
        <f>IF('BD6'!J1458=90,"AGUA",IF('BD6'!J1458=91,"ALCANTARILLADO",IF('BD6'!J1458=93,"ALCANTARILLADO",IF('BD6'!J1458=95,"ADMIN",IF('BD6'!J1458=96,"COMERCIAL","G_Finan")))))</f>
        <v/>
      </c>
      <c r="L1458" s="40" t="n"/>
      <c r="M1458" s="37" t="n"/>
      <c r="N1458" s="51" t="n"/>
      <c r="O1458" s="51" t="n"/>
    </row>
    <row r="1459">
      <c r="A1459" s="10">
        <f>IFERROR(VLOOKUP(BD[[#This Row],[BK]],DICT[[EEFF]:[Ppto]],2,FALSE),"No Encontrado")</f>
        <v/>
      </c>
      <c r="B1459" s="54">
        <f>MID(BD[[#This Row],[SUC]],2,1)&amp;"-"&amp;BD[[#This Row],[CC]]&amp;"-"&amp;BD[[#This Row],[REGI_RES]]&amp;"-"&amp;MID(BD[[#This Row],[CTA]],1,9)</f>
        <v/>
      </c>
      <c r="D1459" s="54">
        <f>TRIM(MID('BD6'!E1459,3,2))</f>
        <v/>
      </c>
      <c r="E1459" s="33" t="n"/>
      <c r="F1459" s="34" t="n"/>
      <c r="G1459" s="54">
        <f>IF(MID(BD[[#This Row],[Suc - Tipo - Nro]],8,2)="11",LEFT(BD[[#This Row],[REGIMEN]], 1) &amp; LEFT(RIGHT(BD[[#This Row],[REGIMEN]], LEN(BD[[#This Row],[REGIMEN]]) - FIND(" ", BD[[#This Row],[REGIMEN]])), 1),"")</f>
        <v/>
      </c>
      <c r="H1459" s="54">
        <f>IF(MID(BD[[#This Row],[Suc - Tipo - Nro]],8,2)="11",TRIM(RIGHT(SUBSTITUTE(BD[[#This Row],[Glosa / Proveedor]]," ",REPT(" ",LEN(BD[[#This Row],[Glosa / Proveedor]]))),LEN(BD[[#This Row],[Glosa / Proveedor]])*2)),"")</f>
        <v/>
      </c>
      <c r="I1459" s="33" t="n"/>
      <c r="J1459" s="35" t="n"/>
      <c r="K1459" s="36">
        <f>IF('BD6'!J1459=90,"AGUA",IF('BD6'!J1459=91,"ALCANTARILLADO",IF('BD6'!J1459=93,"ALCANTARILLADO",IF('BD6'!J1459=95,"ADMIN",IF('BD6'!J1459=96,"COMERCIAL","G_Finan")))))</f>
        <v/>
      </c>
      <c r="L1459" s="40" t="n"/>
      <c r="M1459" s="37" t="n"/>
      <c r="N1459" s="51" t="n"/>
      <c r="O1459" s="51" t="n"/>
    </row>
    <row r="1460">
      <c r="A1460" s="42">
        <f>IFERROR(VLOOKUP(BD[[#This Row],[BK]],DICT[[EEFF]:[Ppto]],2,FALSE),"No Encontrado")</f>
        <v/>
      </c>
      <c r="B1460">
        <f>MID(BD[[#This Row],[SUC]],2,1)&amp;"-"&amp;BD[[#This Row],[CC]]&amp;"-"&amp;BD[[#This Row],[REGI_RES]]&amp;"-"&amp;MID(BD[[#This Row],[CTA]],1,9)</f>
        <v/>
      </c>
      <c r="D1460">
        <f>TRIM(MID('BD6'!E1460,3,2))</f>
        <v/>
      </c>
      <c r="E1460" s="33" t="n"/>
      <c r="F1460" s="32" t="n"/>
      <c r="G1460">
        <f>IF(MID(BD[[#This Row],[Suc - Tipo - Nro]],8,2)="11",LEFT(BD[[#This Row],[REGIMEN]], 1) &amp; LEFT(RIGHT(BD[[#This Row],[REGIMEN]], LEN(BD[[#This Row],[REGIMEN]]) - FIND(" ", BD[[#This Row],[REGIMEN]])), 1),"")</f>
        <v/>
      </c>
      <c r="H1460">
        <f>IF(MID(BD[[#This Row],[Suc - Tipo - Nro]],8,2)="11",TRIM(RIGHT(SUBSTITUTE(BD[[#This Row],[Glosa / Proveedor]]," ",REPT(" ",LEN(BD[[#This Row],[Glosa / Proveedor]]))),LEN(BD[[#This Row],[Glosa / Proveedor]])*2)),"")</f>
        <v/>
      </c>
      <c r="I1460" s="31" t="n"/>
      <c r="J1460" s="38" t="n"/>
      <c r="K1460" s="22">
        <f>IF('BD6'!J1460=90,"AGUA",IF('BD6'!J1460=91,"ALCANTARILLADO",IF('BD6'!J1460=93,"ALCANTARILLADO",IF('BD6'!J1460=95,"ADMIN",IF('BD6'!J1460=96,"COMERCIAL","G_Finan")))))</f>
        <v/>
      </c>
      <c r="L1460" s="49" t="n"/>
      <c r="M1460" s="37" t="n"/>
      <c r="N1460" s="51" t="n"/>
      <c r="O1460" s="51" t="n"/>
    </row>
    <row r="1461">
      <c r="A1461" s="42">
        <f>IFERROR(VLOOKUP(BD[[#This Row],[BK]],DICT[[EEFF]:[Ppto]],2,FALSE),"No Encontrado")</f>
        <v/>
      </c>
      <c r="B1461">
        <f>MID(BD[[#This Row],[SUC]],2,1)&amp;"-"&amp;BD[[#This Row],[CC]]&amp;"-"&amp;BD[[#This Row],[REGI_RES]]&amp;"-"&amp;MID(BD[[#This Row],[CTA]],1,9)</f>
        <v/>
      </c>
      <c r="D1461">
        <f>TRIM(MID('BD6'!E1461,3,2))</f>
        <v/>
      </c>
      <c r="E1461" s="33" t="n"/>
      <c r="F1461" s="32" t="n"/>
      <c r="G1461">
        <f>IF(MID(BD[[#This Row],[Suc - Tipo - Nro]],8,2)="11",LEFT(BD[[#This Row],[REGIMEN]], 1) &amp; LEFT(RIGHT(BD[[#This Row],[REGIMEN]], LEN(BD[[#This Row],[REGIMEN]]) - FIND(" ", BD[[#This Row],[REGIMEN]])), 1),"")</f>
        <v/>
      </c>
      <c r="H1461">
        <f>IF(MID(BD[[#This Row],[Suc - Tipo - Nro]],8,2)="11",TRIM(RIGHT(SUBSTITUTE(BD[[#This Row],[Glosa / Proveedor]]," ",REPT(" ",LEN(BD[[#This Row],[Glosa / Proveedor]]))),LEN(BD[[#This Row],[Glosa / Proveedor]])*2)),"")</f>
        <v/>
      </c>
      <c r="I1461" s="31" t="n"/>
      <c r="J1461" s="38" t="n"/>
      <c r="K1461" s="22">
        <f>IF('BD6'!J1461=90,"AGUA",IF('BD6'!J1461=91,"ALCANTARILLADO",IF('BD6'!J1461=93,"ALCANTARILLADO",IF('BD6'!J1461=95,"ADMIN",IF('BD6'!J1461=96,"COMERCIAL","G_Finan")))))</f>
        <v/>
      </c>
      <c r="L1461" s="49" t="n"/>
      <c r="M1461" s="37" t="n"/>
      <c r="N1461" s="51" t="n"/>
      <c r="O1461" s="51" t="n"/>
    </row>
    <row r="1462">
      <c r="A1462" s="10">
        <f>IFERROR(VLOOKUP(BD[[#This Row],[BK]],DICT[[EEFF]:[Ppto]],2,FALSE),"No Encontrado")</f>
        <v/>
      </c>
      <c r="B1462" s="54">
        <f>MID(BD[[#This Row],[SUC]],2,1)&amp;"-"&amp;BD[[#This Row],[CC]]&amp;"-"&amp;BD[[#This Row],[REGI_RES]]&amp;"-"&amp;MID(BD[[#This Row],[CTA]],1,9)</f>
        <v/>
      </c>
      <c r="D1462" s="54">
        <f>TRIM(MID('BD6'!E1462,3,2))</f>
        <v/>
      </c>
      <c r="E1462" s="33" t="n"/>
      <c r="F1462" s="34" t="n"/>
      <c r="G1462" s="54">
        <f>IF(MID(BD[[#This Row],[Suc - Tipo - Nro]],8,2)="11",LEFT(BD[[#This Row],[REGIMEN]], 1) &amp; LEFT(RIGHT(BD[[#This Row],[REGIMEN]], LEN(BD[[#This Row],[REGIMEN]]) - FIND(" ", BD[[#This Row],[REGIMEN]])), 1),"")</f>
        <v/>
      </c>
      <c r="H1462" s="54">
        <f>IF(MID(BD[[#This Row],[Suc - Tipo - Nro]],8,2)="11",TRIM(RIGHT(SUBSTITUTE(BD[[#This Row],[Glosa / Proveedor]]," ",REPT(" ",LEN(BD[[#This Row],[Glosa / Proveedor]]))),LEN(BD[[#This Row],[Glosa / Proveedor]])*2)),"")</f>
        <v/>
      </c>
      <c r="I1462" s="33" t="n"/>
      <c r="J1462" s="35" t="n"/>
      <c r="K1462" s="36">
        <f>IF('BD6'!J1462=90,"AGUA",IF('BD6'!J1462=91,"ALCANTARILLADO",IF('BD6'!J1462=93,"ALCANTARILLADO",IF('BD6'!J1462=95,"ADMIN",IF('BD6'!J1462=96,"COMERCIAL","G_Finan")))))</f>
        <v/>
      </c>
      <c r="L1462" s="40" t="n"/>
      <c r="M1462" s="37" t="n"/>
      <c r="N1462" s="51" t="n"/>
      <c r="O1462" s="51" t="n"/>
    </row>
    <row r="1463">
      <c r="A1463" s="42">
        <f>IFERROR(VLOOKUP(BD[[#This Row],[BK]],DICT[[EEFF]:[Ppto]],2,FALSE),"No Encontrado")</f>
        <v/>
      </c>
      <c r="B1463">
        <f>MID(BD[[#This Row],[SUC]],2,1)&amp;"-"&amp;BD[[#This Row],[CC]]&amp;"-"&amp;BD[[#This Row],[REGI_RES]]&amp;"-"&amp;MID(BD[[#This Row],[CTA]],1,9)</f>
        <v/>
      </c>
      <c r="D1463">
        <f>TRIM(MID('BD6'!E1463,3,2))</f>
        <v/>
      </c>
      <c r="E1463" s="33" t="n"/>
      <c r="F1463" s="32" t="n"/>
      <c r="G1463">
        <f>IF(MID(BD[[#This Row],[Suc - Tipo - Nro]],8,2)="11",LEFT(BD[[#This Row],[REGIMEN]], 1) &amp; LEFT(RIGHT(BD[[#This Row],[REGIMEN]], LEN(BD[[#This Row],[REGIMEN]]) - FIND(" ", BD[[#This Row],[REGIMEN]])), 1),"")</f>
        <v/>
      </c>
      <c r="H1463">
        <f>IF(MID(BD[[#This Row],[Suc - Tipo - Nro]],8,2)="11",TRIM(RIGHT(SUBSTITUTE(BD[[#This Row],[Glosa / Proveedor]]," ",REPT(" ",LEN(BD[[#This Row],[Glosa / Proveedor]]))),LEN(BD[[#This Row],[Glosa / Proveedor]])*2)),"")</f>
        <v/>
      </c>
      <c r="I1463" s="31" t="n"/>
      <c r="J1463" s="38" t="n"/>
      <c r="K1463" s="22">
        <f>IF('BD6'!J1463=90,"AGUA",IF('BD6'!J1463=91,"ALCANTARILLADO",IF('BD6'!J1463=93,"ALCANTARILLADO",IF('BD6'!J1463=95,"ADMIN",IF('BD6'!J1463=96,"COMERCIAL","G_Finan")))))</f>
        <v/>
      </c>
      <c r="L1463" s="49" t="n"/>
      <c r="M1463" s="37" t="n"/>
      <c r="N1463" s="51" t="n"/>
      <c r="O1463" s="51" t="n"/>
    </row>
    <row r="1464">
      <c r="A1464" s="42">
        <f>IFERROR(VLOOKUP(BD[[#This Row],[BK]],DICT[[EEFF]:[Ppto]],2,FALSE),"No Encontrado")</f>
        <v/>
      </c>
      <c r="B1464">
        <f>MID(BD[[#This Row],[SUC]],2,1)&amp;"-"&amp;BD[[#This Row],[CC]]&amp;"-"&amp;BD[[#This Row],[REGI_RES]]&amp;"-"&amp;MID(BD[[#This Row],[CTA]],1,9)</f>
        <v/>
      </c>
      <c r="D1464">
        <f>TRIM(MID('BD6'!E1464,3,2))</f>
        <v/>
      </c>
      <c r="E1464" s="33" t="n"/>
      <c r="F1464" s="32" t="n"/>
      <c r="G1464">
        <f>IF(MID(BD[[#This Row],[Suc - Tipo - Nro]],8,2)="11",LEFT(BD[[#This Row],[REGIMEN]], 1) &amp; LEFT(RIGHT(BD[[#This Row],[REGIMEN]], LEN(BD[[#This Row],[REGIMEN]]) - FIND(" ", BD[[#This Row],[REGIMEN]])), 1),"")</f>
        <v/>
      </c>
      <c r="H1464">
        <f>IF(MID(BD[[#This Row],[Suc - Tipo - Nro]],8,2)="11",TRIM(RIGHT(SUBSTITUTE(BD[[#This Row],[Glosa / Proveedor]]," ",REPT(" ",LEN(BD[[#This Row],[Glosa / Proveedor]]))),LEN(BD[[#This Row],[Glosa / Proveedor]])*2)),"")</f>
        <v/>
      </c>
      <c r="I1464" s="31" t="n"/>
      <c r="J1464" s="38" t="n"/>
      <c r="K1464" s="22">
        <f>IF('BD6'!J1464=90,"AGUA",IF('BD6'!J1464=91,"ALCANTARILLADO",IF('BD6'!J1464=93,"ALCANTARILLADO",IF('BD6'!J1464=95,"ADMIN",IF('BD6'!J1464=96,"COMERCIAL","G_Finan")))))</f>
        <v/>
      </c>
      <c r="L1464" s="49" t="n"/>
      <c r="M1464" s="37" t="n"/>
      <c r="N1464" s="51" t="n"/>
      <c r="O1464" s="51" t="n"/>
    </row>
    <row r="1465">
      <c r="A1465" s="42">
        <f>IFERROR(VLOOKUP(BD[[#This Row],[BK]],DICT[[EEFF]:[Ppto]],2,FALSE),"No Encontrado")</f>
        <v/>
      </c>
      <c r="B1465">
        <f>MID(BD[[#This Row],[SUC]],2,1)&amp;"-"&amp;BD[[#This Row],[CC]]&amp;"-"&amp;BD[[#This Row],[REGI_RES]]&amp;"-"&amp;MID(BD[[#This Row],[CTA]],1,9)</f>
        <v/>
      </c>
      <c r="D1465">
        <f>TRIM(MID('BD6'!E1465,3,2))</f>
        <v/>
      </c>
      <c r="E1465" s="33" t="n"/>
      <c r="F1465" s="32" t="n"/>
      <c r="G1465">
        <f>IF(MID(BD[[#This Row],[Suc - Tipo - Nro]],8,2)="11",LEFT(BD[[#This Row],[REGIMEN]], 1) &amp; LEFT(RIGHT(BD[[#This Row],[REGIMEN]], LEN(BD[[#This Row],[REGIMEN]]) - FIND(" ", BD[[#This Row],[REGIMEN]])), 1),"")</f>
        <v/>
      </c>
      <c r="H1465">
        <f>IF(MID(BD[[#This Row],[Suc - Tipo - Nro]],8,2)="11",TRIM(RIGHT(SUBSTITUTE(BD[[#This Row],[Glosa / Proveedor]]," ",REPT(" ",LEN(BD[[#This Row],[Glosa / Proveedor]]))),LEN(BD[[#This Row],[Glosa / Proveedor]])*2)),"")</f>
        <v/>
      </c>
      <c r="I1465" s="31" t="n"/>
      <c r="J1465" s="38" t="n"/>
      <c r="K1465" s="22">
        <f>IF('BD6'!J1465=90,"AGUA",IF('BD6'!J1465=91,"ALCANTARILLADO",IF('BD6'!J1465=93,"ALCANTARILLADO",IF('BD6'!J1465=95,"ADMIN",IF('BD6'!J1465=96,"COMERCIAL","G_Finan")))))</f>
        <v/>
      </c>
      <c r="L1465" s="49" t="n"/>
      <c r="M1465" s="37" t="n"/>
      <c r="N1465" s="51" t="n"/>
      <c r="O1465" s="51" t="n"/>
    </row>
    <row r="1466">
      <c r="A1466" s="10">
        <f>IFERROR(VLOOKUP(BD[[#This Row],[BK]],DICT[[EEFF]:[Ppto]],2,FALSE),"No Encontrado")</f>
        <v/>
      </c>
      <c r="B1466" s="54">
        <f>MID(BD[[#This Row],[SUC]],2,1)&amp;"-"&amp;BD[[#This Row],[CC]]&amp;"-"&amp;BD[[#This Row],[REGI_RES]]&amp;"-"&amp;MID(BD[[#This Row],[CTA]],1,9)</f>
        <v/>
      </c>
      <c r="D1466" s="54">
        <f>TRIM(MID('BD6'!E1466,3,2))</f>
        <v/>
      </c>
      <c r="E1466" s="33" t="n"/>
      <c r="F1466" s="34" t="n"/>
      <c r="G1466" s="54">
        <f>IF(MID(BD[[#This Row],[Suc - Tipo - Nro]],8,2)="11",LEFT(BD[[#This Row],[REGIMEN]], 1) &amp; LEFT(RIGHT(BD[[#This Row],[REGIMEN]], LEN(BD[[#This Row],[REGIMEN]]) - FIND(" ", BD[[#This Row],[REGIMEN]])), 1),"")</f>
        <v/>
      </c>
      <c r="H1466" s="54">
        <f>IF(MID(BD[[#This Row],[Suc - Tipo - Nro]],8,2)="11",TRIM(RIGHT(SUBSTITUTE(BD[[#This Row],[Glosa / Proveedor]]," ",REPT(" ",LEN(BD[[#This Row],[Glosa / Proveedor]]))),LEN(BD[[#This Row],[Glosa / Proveedor]])*2)),"")</f>
        <v/>
      </c>
      <c r="I1466" s="33" t="n"/>
      <c r="J1466" s="35" t="n"/>
      <c r="K1466" s="36">
        <f>IF('BD6'!J1466=90,"AGUA",IF('BD6'!J1466=91,"ALCANTARILLADO",IF('BD6'!J1466=93,"ALCANTARILLADO",IF('BD6'!J1466=95,"ADMIN",IF('BD6'!J1466=96,"COMERCIAL","G_Finan")))))</f>
        <v/>
      </c>
      <c r="L1466" s="40" t="n"/>
      <c r="M1466" s="37" t="n"/>
      <c r="N1466" s="51" t="n"/>
      <c r="O1466" s="51" t="n"/>
    </row>
    <row r="1467">
      <c r="A1467">
        <f>IFERROR(VLOOKUP(BD[[#This Row],[BK]],DICT[[EEFF]:[Ppto]],2,FALSE),"No Encontrado")</f>
        <v/>
      </c>
      <c r="B1467">
        <f>MID(BD[[#This Row],[SUC]],2,1)&amp;"-"&amp;BD[[#This Row],[CC]]&amp;"-"&amp;BD[[#This Row],[REGI_RES]]&amp;"-"&amp;MID(BD[[#This Row],[CTA]],1,9)</f>
        <v/>
      </c>
      <c r="D1467">
        <f>TRIM(MID('BD6'!E1467,3,2))</f>
        <v/>
      </c>
      <c r="E1467" s="33" t="n"/>
      <c r="F1467" s="32" t="n"/>
      <c r="G1467">
        <f>IF(MID(BD[[#This Row],[Suc - Tipo - Nro]],8,2)="11",LEFT(BD[[#This Row],[REGIMEN]], 1) &amp; LEFT(RIGHT(BD[[#This Row],[REGIMEN]], LEN(BD[[#This Row],[REGIMEN]]) - FIND(" ", BD[[#This Row],[REGIMEN]])), 1),"")</f>
        <v/>
      </c>
      <c r="H1467">
        <f>IF(MID(BD[[#This Row],[Suc - Tipo - Nro]],8,2)="11",TRIM(RIGHT(SUBSTITUTE(BD[[#This Row],[Glosa / Proveedor]]," ",REPT(" ",LEN(BD[[#This Row],[Glosa / Proveedor]]))),LEN(BD[[#This Row],[Glosa / Proveedor]])*2)),"")</f>
        <v/>
      </c>
      <c r="I1467" s="31" t="n"/>
      <c r="J1467" s="38" t="n"/>
      <c r="K1467" s="22">
        <f>IF('BD6'!J1467=90,"AGUA",IF('BD6'!J1467=91,"ALCANTARILLADO",IF('BD6'!J1467=93,"ALCANTARILLADO",IF('BD6'!J1467=95,"ADMIN",IF('BD6'!J1467=96,"COMERCIAL","G_Finan")))))</f>
        <v/>
      </c>
      <c r="L1467" s="49" t="n"/>
      <c r="M1467" s="37" t="n"/>
      <c r="N1467" s="51" t="n"/>
      <c r="O1467" s="51" t="n"/>
    </row>
    <row r="1468">
      <c r="A1468" s="10">
        <f>IFERROR(VLOOKUP(BD[[#This Row],[BK]],DICT[[EEFF]:[Ppto]],2,FALSE),"No Encontrado")</f>
        <v/>
      </c>
      <c r="B1468" s="54">
        <f>MID(BD[[#This Row],[SUC]],2,1)&amp;"-"&amp;BD[[#This Row],[CC]]&amp;"-"&amp;BD[[#This Row],[REGI_RES]]&amp;"-"&amp;MID(BD[[#This Row],[CTA]],1,9)</f>
        <v/>
      </c>
      <c r="D1468" s="54">
        <f>TRIM(MID('BD6'!E1468,3,2))</f>
        <v/>
      </c>
      <c r="E1468" s="33" t="n"/>
      <c r="F1468" s="34" t="n"/>
      <c r="G1468" s="54">
        <f>IF(MID(BD[[#This Row],[Suc - Tipo - Nro]],8,2)="11",LEFT(BD[[#This Row],[REGIMEN]], 1) &amp; LEFT(RIGHT(BD[[#This Row],[REGIMEN]], LEN(BD[[#This Row],[REGIMEN]]) - FIND(" ", BD[[#This Row],[REGIMEN]])), 1),"")</f>
        <v/>
      </c>
      <c r="H1468" s="54">
        <f>IF(MID(BD[[#This Row],[Suc - Tipo - Nro]],8,2)="11",TRIM(RIGHT(SUBSTITUTE(BD[[#This Row],[Glosa / Proveedor]]," ",REPT(" ",LEN(BD[[#This Row],[Glosa / Proveedor]]))),LEN(BD[[#This Row],[Glosa / Proveedor]])*2)),"")</f>
        <v/>
      </c>
      <c r="I1468" s="33" t="n"/>
      <c r="J1468" s="35" t="n"/>
      <c r="K1468" s="36">
        <f>IF('BD6'!J1468=90,"AGUA",IF('BD6'!J1468=91,"ALCANTARILLADO",IF('BD6'!J1468=93,"ALCANTARILLADO",IF('BD6'!J1468=95,"ADMIN",IF('BD6'!J1468=96,"COMERCIAL","G_Finan")))))</f>
        <v/>
      </c>
      <c r="L1468" s="40" t="n"/>
      <c r="M1468" s="37" t="n"/>
      <c r="N1468" s="51" t="n"/>
      <c r="O1468" s="51" t="n"/>
    </row>
    <row r="1469">
      <c r="A1469">
        <f>IFERROR(VLOOKUP(BD[[#This Row],[BK]],DICT[[EEFF]:[Ppto]],2,FALSE),"No Encontrado")</f>
        <v/>
      </c>
      <c r="B1469">
        <f>MID(BD[[#This Row],[SUC]],2,1)&amp;"-"&amp;BD[[#This Row],[CC]]&amp;"-"&amp;BD[[#This Row],[REGI_RES]]&amp;"-"&amp;MID(BD[[#This Row],[CTA]],1,9)</f>
        <v/>
      </c>
      <c r="D1469">
        <f>TRIM(MID('BD6'!E1469,3,2))</f>
        <v/>
      </c>
      <c r="E1469" s="33" t="n"/>
      <c r="F1469" s="32" t="n"/>
      <c r="G1469">
        <f>IF(MID(BD[[#This Row],[Suc - Tipo - Nro]],8,2)="11",LEFT(BD[[#This Row],[REGIMEN]], 1) &amp; LEFT(RIGHT(BD[[#This Row],[REGIMEN]], LEN(BD[[#This Row],[REGIMEN]]) - FIND(" ", BD[[#This Row],[REGIMEN]])), 1),"")</f>
        <v/>
      </c>
      <c r="H1469">
        <f>IF(MID(BD[[#This Row],[Suc - Tipo - Nro]],8,2)="11",TRIM(RIGHT(SUBSTITUTE(BD[[#This Row],[Glosa / Proveedor]]," ",REPT(" ",LEN(BD[[#This Row],[Glosa / Proveedor]]))),LEN(BD[[#This Row],[Glosa / Proveedor]])*2)),"")</f>
        <v/>
      </c>
      <c r="I1469" s="31" t="n"/>
      <c r="J1469" s="38" t="n"/>
      <c r="K1469" s="22">
        <f>IF('BD6'!J1469=90,"AGUA",IF('BD6'!J1469=91,"ALCANTARILLADO",IF('BD6'!J1469=93,"ALCANTARILLADO",IF('BD6'!J1469=95,"ADMIN",IF('BD6'!J1469=96,"COMERCIAL","G_Finan")))))</f>
        <v/>
      </c>
      <c r="L1469" s="49" t="n"/>
      <c r="M1469" s="37" t="n"/>
      <c r="N1469" s="51" t="n"/>
      <c r="O1469" s="51" t="n"/>
    </row>
    <row r="1470">
      <c r="A1470" s="42">
        <f>IFERROR(VLOOKUP(BD[[#This Row],[BK]],DICT[[EEFF]:[Ppto]],2,FALSE),"No Encontrado")</f>
        <v/>
      </c>
      <c r="B1470">
        <f>MID(BD[[#This Row],[SUC]],2,1)&amp;"-"&amp;BD[[#This Row],[CC]]&amp;"-"&amp;BD[[#This Row],[REGI_RES]]&amp;"-"&amp;MID(BD[[#This Row],[CTA]],1,9)</f>
        <v/>
      </c>
      <c r="D1470">
        <f>TRIM(MID('BD6'!E1470,3,2))</f>
        <v/>
      </c>
      <c r="E1470" s="33" t="n"/>
      <c r="F1470" s="32" t="n"/>
      <c r="G1470">
        <f>IF(MID(BD[[#This Row],[Suc - Tipo - Nro]],8,2)="11",LEFT(BD[[#This Row],[REGIMEN]], 1) &amp; LEFT(RIGHT(BD[[#This Row],[REGIMEN]], LEN(BD[[#This Row],[REGIMEN]]) - FIND(" ", BD[[#This Row],[REGIMEN]])), 1),"")</f>
        <v/>
      </c>
      <c r="H1470">
        <f>IF(MID(BD[[#This Row],[Suc - Tipo - Nro]],8,2)="11",TRIM(RIGHT(SUBSTITUTE(BD[[#This Row],[Glosa / Proveedor]]," ",REPT(" ",LEN(BD[[#This Row],[Glosa / Proveedor]]))),LEN(BD[[#This Row],[Glosa / Proveedor]])*2)),"")</f>
        <v/>
      </c>
      <c r="I1470" s="31" t="n"/>
      <c r="J1470" s="38" t="n"/>
      <c r="K1470" s="22">
        <f>IF('BD6'!J1470=90,"AGUA",IF('BD6'!J1470=91,"ALCANTARILLADO",IF('BD6'!J1470=93,"ALCANTARILLADO",IF('BD6'!J1470=95,"ADMIN",IF('BD6'!J1470=96,"COMERCIAL","G_Finan")))))</f>
        <v/>
      </c>
      <c r="L1470" s="49" t="n"/>
      <c r="M1470" s="37" t="n"/>
      <c r="N1470" s="51" t="n"/>
      <c r="O1470" s="51" t="n"/>
    </row>
    <row r="1471">
      <c r="A1471">
        <f>IFERROR(VLOOKUP(BD[[#This Row],[BK]],DICT[[EEFF]:[Ppto]],2,FALSE),"No Encontrado")</f>
        <v/>
      </c>
      <c r="B1471">
        <f>MID(BD[[#This Row],[SUC]],2,1)&amp;"-"&amp;BD[[#This Row],[CC]]&amp;"-"&amp;BD[[#This Row],[REGI_RES]]&amp;"-"&amp;MID(BD[[#This Row],[CTA]],1,9)</f>
        <v/>
      </c>
      <c r="D1471">
        <f>TRIM(MID('BD6'!E1471,3,2))</f>
        <v/>
      </c>
      <c r="E1471" s="33" t="n"/>
      <c r="F1471" s="32" t="n"/>
      <c r="G1471">
        <f>IF(MID(BD[[#This Row],[Suc - Tipo - Nro]],8,2)="11",LEFT(BD[[#This Row],[REGIMEN]], 1) &amp; LEFT(RIGHT(BD[[#This Row],[REGIMEN]], LEN(BD[[#This Row],[REGIMEN]]) - FIND(" ", BD[[#This Row],[REGIMEN]])), 1),"")</f>
        <v/>
      </c>
      <c r="H1471">
        <f>IF(MID(BD[[#This Row],[Suc - Tipo - Nro]],8,2)="11",TRIM(RIGHT(SUBSTITUTE(BD[[#This Row],[Glosa / Proveedor]]," ",REPT(" ",LEN(BD[[#This Row],[Glosa / Proveedor]]))),LEN(BD[[#This Row],[Glosa / Proveedor]])*2)),"")</f>
        <v/>
      </c>
      <c r="I1471" s="31" t="n"/>
      <c r="J1471" s="38" t="n"/>
      <c r="K1471" s="22">
        <f>IF('BD6'!J1471=90,"AGUA",IF('BD6'!J1471=91,"ALCANTARILLADO",IF('BD6'!J1471=93,"ALCANTARILLADO",IF('BD6'!J1471=95,"ADMIN",IF('BD6'!J1471=96,"COMERCIAL","G_Finan")))))</f>
        <v/>
      </c>
      <c r="L1471" s="49" t="n"/>
      <c r="M1471" s="37" t="n"/>
      <c r="N1471" s="51" t="n"/>
      <c r="O1471" s="51" t="n"/>
    </row>
    <row r="1472">
      <c r="A1472" s="10">
        <f>IFERROR(VLOOKUP(BD[[#This Row],[BK]],DICT[[EEFF]:[Ppto]],2,FALSE),"No Encontrado")</f>
        <v/>
      </c>
      <c r="B1472" s="54">
        <f>MID(BD[[#This Row],[SUC]],2,1)&amp;"-"&amp;BD[[#This Row],[CC]]&amp;"-"&amp;BD[[#This Row],[REGI_RES]]&amp;"-"&amp;MID(BD[[#This Row],[CTA]],1,9)</f>
        <v/>
      </c>
      <c r="D1472" s="54">
        <f>TRIM(MID('BD6'!E1472,3,2))</f>
        <v/>
      </c>
      <c r="E1472" s="33" t="n"/>
      <c r="F1472" s="34" t="n"/>
      <c r="G1472" s="54">
        <f>IF(MID(BD[[#This Row],[Suc - Tipo - Nro]],8,2)="11",LEFT(BD[[#This Row],[REGIMEN]], 1) &amp; LEFT(RIGHT(BD[[#This Row],[REGIMEN]], LEN(BD[[#This Row],[REGIMEN]]) - FIND(" ", BD[[#This Row],[REGIMEN]])), 1),"")</f>
        <v/>
      </c>
      <c r="H1472" s="54">
        <f>IF(MID(BD[[#This Row],[Suc - Tipo - Nro]],8,2)="11",TRIM(RIGHT(SUBSTITUTE(BD[[#This Row],[Glosa / Proveedor]]," ",REPT(" ",LEN(BD[[#This Row],[Glosa / Proveedor]]))),LEN(BD[[#This Row],[Glosa / Proveedor]])*2)),"")</f>
        <v/>
      </c>
      <c r="I1472" s="33" t="n"/>
      <c r="J1472" s="35" t="n"/>
      <c r="K1472" s="36">
        <f>IF('BD6'!J1472=90,"AGUA",IF('BD6'!J1472=91,"ALCANTARILLADO",IF('BD6'!J1472=93,"ALCANTARILLADO",IF('BD6'!J1472=95,"ADMIN",IF('BD6'!J1472=96,"COMERCIAL","G_Finan")))))</f>
        <v/>
      </c>
      <c r="L1472" s="40" t="n"/>
      <c r="M1472" s="37" t="n"/>
      <c r="N1472" s="51" t="n"/>
      <c r="O1472" s="51" t="n"/>
    </row>
    <row r="1473">
      <c r="A1473" s="10">
        <f>IFERROR(VLOOKUP(BD[[#This Row],[BK]],DICT[[EEFF]:[Ppto]],2,FALSE),"No Encontrado")</f>
        <v/>
      </c>
      <c r="B1473" s="54">
        <f>MID(BD[[#This Row],[SUC]],2,1)&amp;"-"&amp;BD[[#This Row],[CC]]&amp;"-"&amp;BD[[#This Row],[REGI_RES]]&amp;"-"&amp;MID(BD[[#This Row],[CTA]],1,9)</f>
        <v/>
      </c>
      <c r="D1473" s="54">
        <f>TRIM(MID('BD6'!E1473,3,2))</f>
        <v/>
      </c>
      <c r="E1473" s="33" t="n"/>
      <c r="F1473" s="34" t="n"/>
      <c r="G1473" s="54">
        <f>IF(MID(BD[[#This Row],[Suc - Tipo - Nro]],8,2)="11",LEFT(BD[[#This Row],[REGIMEN]], 1) &amp; LEFT(RIGHT(BD[[#This Row],[REGIMEN]], LEN(BD[[#This Row],[REGIMEN]]) - FIND(" ", BD[[#This Row],[REGIMEN]])), 1),"")</f>
        <v/>
      </c>
      <c r="H1473" s="54">
        <f>IF(MID(BD[[#This Row],[Suc - Tipo - Nro]],8,2)="11",TRIM(RIGHT(SUBSTITUTE(BD[[#This Row],[Glosa / Proveedor]]," ",REPT(" ",LEN(BD[[#This Row],[Glosa / Proveedor]]))),LEN(BD[[#This Row],[Glosa / Proveedor]])*2)),"")</f>
        <v/>
      </c>
      <c r="I1473" s="33" t="n"/>
      <c r="J1473" s="35" t="n"/>
      <c r="K1473" s="36">
        <f>IF('BD6'!J1473=90,"AGUA",IF('BD6'!J1473=91,"ALCANTARILLADO",IF('BD6'!J1473=93,"ALCANTARILLADO",IF('BD6'!J1473=95,"ADMIN",IF('BD6'!J1473=96,"COMERCIAL","G_Finan")))))</f>
        <v/>
      </c>
      <c r="L1473" s="40" t="n"/>
      <c r="M1473" s="37" t="n"/>
      <c r="N1473" s="51" t="n"/>
      <c r="O1473" s="51" t="n"/>
    </row>
    <row r="1474">
      <c r="A1474" s="10">
        <f>IFERROR(VLOOKUP(BD[[#This Row],[BK]],DICT[[EEFF]:[Ppto]],2,FALSE),"No Encontrado")</f>
        <v/>
      </c>
      <c r="B1474" s="54">
        <f>MID(BD[[#This Row],[SUC]],2,1)&amp;"-"&amp;BD[[#This Row],[CC]]&amp;"-"&amp;BD[[#This Row],[REGI_RES]]&amp;"-"&amp;MID(BD[[#This Row],[CTA]],1,9)</f>
        <v/>
      </c>
      <c r="D1474" s="54">
        <f>TRIM(MID('BD6'!E1474,3,2))</f>
        <v/>
      </c>
      <c r="E1474" s="33" t="n"/>
      <c r="F1474" s="34" t="n"/>
      <c r="G1474" s="54">
        <f>IF(MID(BD[[#This Row],[Suc - Tipo - Nro]],8,2)="11",LEFT(BD[[#This Row],[REGIMEN]], 1) &amp; LEFT(RIGHT(BD[[#This Row],[REGIMEN]], LEN(BD[[#This Row],[REGIMEN]]) - FIND(" ", BD[[#This Row],[REGIMEN]])), 1),"")</f>
        <v/>
      </c>
      <c r="H1474" s="54">
        <f>IF(MID(BD[[#This Row],[Suc - Tipo - Nro]],8,2)="11",TRIM(RIGHT(SUBSTITUTE(BD[[#This Row],[Glosa / Proveedor]]," ",REPT(" ",LEN(BD[[#This Row],[Glosa / Proveedor]]))),LEN(BD[[#This Row],[Glosa / Proveedor]])*2)),"")</f>
        <v/>
      </c>
      <c r="I1474" s="33" t="n"/>
      <c r="J1474" s="35" t="n"/>
      <c r="K1474" s="36">
        <f>IF('BD6'!J1474=90,"AGUA",IF('BD6'!J1474=91,"ALCANTARILLADO",IF('BD6'!J1474=93,"ALCANTARILLADO",IF('BD6'!J1474=95,"ADMIN",IF('BD6'!J1474=96,"COMERCIAL","G_Finan")))))</f>
        <v/>
      </c>
      <c r="L1474" s="40" t="n"/>
      <c r="M1474" s="37" t="n"/>
      <c r="N1474" s="51" t="n"/>
      <c r="O1474" s="51" t="n"/>
    </row>
    <row r="1475">
      <c r="A1475" s="10">
        <f>IFERROR(VLOOKUP(BD[[#This Row],[BK]],DICT[[EEFF]:[Ppto]],2,FALSE),"No Encontrado")</f>
        <v/>
      </c>
      <c r="B1475" s="54">
        <f>MID(BD[[#This Row],[SUC]],2,1)&amp;"-"&amp;BD[[#This Row],[CC]]&amp;"-"&amp;BD[[#This Row],[REGI_RES]]&amp;"-"&amp;MID(BD[[#This Row],[CTA]],1,9)</f>
        <v/>
      </c>
      <c r="D1475" s="54">
        <f>TRIM(MID('BD6'!E1475,3,2))</f>
        <v/>
      </c>
      <c r="E1475" s="33" t="n"/>
      <c r="F1475" s="34" t="n"/>
      <c r="G1475" s="54">
        <f>IF(MID(BD[[#This Row],[Suc - Tipo - Nro]],8,2)="11",LEFT(BD[[#This Row],[REGIMEN]], 1) &amp; LEFT(RIGHT(BD[[#This Row],[REGIMEN]], LEN(BD[[#This Row],[REGIMEN]]) - FIND(" ", BD[[#This Row],[REGIMEN]])), 1),"")</f>
        <v/>
      </c>
      <c r="H1475" s="54">
        <f>IF(MID(BD[[#This Row],[Suc - Tipo - Nro]],8,2)="11",TRIM(RIGHT(SUBSTITUTE(BD[[#This Row],[Glosa / Proveedor]]," ",REPT(" ",LEN(BD[[#This Row],[Glosa / Proveedor]]))),LEN(BD[[#This Row],[Glosa / Proveedor]])*2)),"")</f>
        <v/>
      </c>
      <c r="I1475" s="33" t="n"/>
      <c r="J1475" s="35" t="n"/>
      <c r="K1475" s="36">
        <f>IF('BD6'!J1475=90,"AGUA",IF('BD6'!J1475=91,"ALCANTARILLADO",IF('BD6'!J1475=93,"ALCANTARILLADO",IF('BD6'!J1475=95,"ADMIN",IF('BD6'!J1475=96,"COMERCIAL","G_Finan")))))</f>
        <v/>
      </c>
      <c r="L1475" s="40" t="n"/>
      <c r="M1475" s="37" t="n"/>
      <c r="N1475" s="51" t="n"/>
      <c r="O1475" s="51" t="n"/>
    </row>
    <row r="1476">
      <c r="A1476" s="10">
        <f>IFERROR(VLOOKUP(BD[[#This Row],[BK]],DICT[[EEFF]:[Ppto]],2,FALSE),"No Encontrado")</f>
        <v/>
      </c>
      <c r="B1476" s="54">
        <f>MID(BD[[#This Row],[SUC]],2,1)&amp;"-"&amp;BD[[#This Row],[CC]]&amp;"-"&amp;BD[[#This Row],[REGI_RES]]&amp;"-"&amp;MID(BD[[#This Row],[CTA]],1,9)</f>
        <v/>
      </c>
      <c r="D1476" s="54">
        <f>TRIM(MID('BD6'!E1476,3,2))</f>
        <v/>
      </c>
      <c r="E1476" s="33" t="n"/>
      <c r="F1476" s="34" t="n"/>
      <c r="G1476" s="54">
        <f>IF(MID(BD[[#This Row],[Suc - Tipo - Nro]],8,2)="11",LEFT(BD[[#This Row],[REGIMEN]], 1) &amp; LEFT(RIGHT(BD[[#This Row],[REGIMEN]], LEN(BD[[#This Row],[REGIMEN]]) - FIND(" ", BD[[#This Row],[REGIMEN]])), 1),"")</f>
        <v/>
      </c>
      <c r="H1476" s="54">
        <f>IF(MID(BD[[#This Row],[Suc - Tipo - Nro]],8,2)="11",TRIM(RIGHT(SUBSTITUTE(BD[[#This Row],[Glosa / Proveedor]]," ",REPT(" ",LEN(BD[[#This Row],[Glosa / Proveedor]]))),LEN(BD[[#This Row],[Glosa / Proveedor]])*2)),"")</f>
        <v/>
      </c>
      <c r="I1476" s="33" t="n"/>
      <c r="J1476" s="35" t="n"/>
      <c r="K1476" s="36">
        <f>IF('BD6'!J1476=90,"AGUA",IF('BD6'!J1476=91,"ALCANTARILLADO",IF('BD6'!J1476=93,"ALCANTARILLADO",IF('BD6'!J1476=95,"ADMIN",IF('BD6'!J1476=96,"COMERCIAL","G_Finan")))))</f>
        <v/>
      </c>
      <c r="L1476" s="40" t="n"/>
      <c r="M1476" s="37" t="n"/>
      <c r="N1476" s="51" t="n"/>
      <c r="O1476" s="51" t="n"/>
    </row>
    <row r="1477">
      <c r="A1477" s="10">
        <f>IFERROR(VLOOKUP(BD[[#This Row],[BK]],DICT[[EEFF]:[Ppto]],2,FALSE),"No Encontrado")</f>
        <v/>
      </c>
      <c r="B1477" s="54">
        <f>MID(BD[[#This Row],[SUC]],2,1)&amp;"-"&amp;BD[[#This Row],[CC]]&amp;"-"&amp;BD[[#This Row],[REGI_RES]]&amp;"-"&amp;MID(BD[[#This Row],[CTA]],1,9)</f>
        <v/>
      </c>
      <c r="D1477" s="54">
        <f>TRIM(MID('BD6'!E1477,3,2))</f>
        <v/>
      </c>
      <c r="E1477" s="33" t="n"/>
      <c r="F1477" s="34" t="n"/>
      <c r="G1477" s="54">
        <f>IF(MID(BD[[#This Row],[Suc - Tipo - Nro]],8,2)="11",LEFT(BD[[#This Row],[REGIMEN]], 1) &amp; LEFT(RIGHT(BD[[#This Row],[REGIMEN]], LEN(BD[[#This Row],[REGIMEN]]) - FIND(" ", BD[[#This Row],[REGIMEN]])), 1),"")</f>
        <v/>
      </c>
      <c r="H1477" s="54">
        <f>IF(MID(BD[[#This Row],[Suc - Tipo - Nro]],8,2)="11",TRIM(RIGHT(SUBSTITUTE(BD[[#This Row],[Glosa / Proveedor]]," ",REPT(" ",LEN(BD[[#This Row],[Glosa / Proveedor]]))),LEN(BD[[#This Row],[Glosa / Proveedor]])*2)),"")</f>
        <v/>
      </c>
      <c r="I1477" s="33" t="n"/>
      <c r="J1477" s="35" t="n"/>
      <c r="K1477" s="36">
        <f>IF('BD6'!J1477=90,"AGUA",IF('BD6'!J1477=91,"ALCANTARILLADO",IF('BD6'!J1477=93,"ALCANTARILLADO",IF('BD6'!J1477=95,"ADMIN",IF('BD6'!J1477=96,"COMERCIAL","G_Finan")))))</f>
        <v/>
      </c>
      <c r="L1477" s="40" t="n"/>
      <c r="M1477" s="37" t="n"/>
      <c r="N1477" s="51" t="n"/>
      <c r="O1477" s="51" t="n"/>
    </row>
    <row r="1478">
      <c r="A1478" s="42">
        <f>IFERROR(VLOOKUP(BD[[#This Row],[BK]],DICT[[EEFF]:[Ppto]],2,FALSE),"No Encontrado")</f>
        <v/>
      </c>
      <c r="B1478">
        <f>MID(BD[[#This Row],[SUC]],2,1)&amp;"-"&amp;BD[[#This Row],[CC]]&amp;"-"&amp;BD[[#This Row],[REGI_RES]]&amp;"-"&amp;MID(BD[[#This Row],[CTA]],1,9)</f>
        <v/>
      </c>
      <c r="D1478">
        <f>TRIM(MID('BD6'!E1478,3,2))</f>
        <v/>
      </c>
      <c r="E1478" s="33" t="n"/>
      <c r="F1478" s="32" t="n"/>
      <c r="G1478">
        <f>IF(MID(BD[[#This Row],[Suc - Tipo - Nro]],8,2)="11",LEFT(BD[[#This Row],[REGIMEN]], 1) &amp; LEFT(RIGHT(BD[[#This Row],[REGIMEN]], LEN(BD[[#This Row],[REGIMEN]]) - FIND(" ", BD[[#This Row],[REGIMEN]])), 1),"")</f>
        <v/>
      </c>
      <c r="H1478">
        <f>IF(MID(BD[[#This Row],[Suc - Tipo - Nro]],8,2)="11",TRIM(RIGHT(SUBSTITUTE(BD[[#This Row],[Glosa / Proveedor]]," ",REPT(" ",LEN(BD[[#This Row],[Glosa / Proveedor]]))),LEN(BD[[#This Row],[Glosa / Proveedor]])*2)),"")</f>
        <v/>
      </c>
      <c r="I1478" s="31" t="n"/>
      <c r="J1478" s="38" t="n"/>
      <c r="K1478" s="22">
        <f>IF('BD6'!J1478=90,"AGUA",IF('BD6'!J1478=91,"ALCANTARILLADO",IF('BD6'!J1478=93,"ALCANTARILLADO",IF('BD6'!J1478=95,"ADMIN",IF('BD6'!J1478=96,"COMERCIAL","G_Finan")))))</f>
        <v/>
      </c>
      <c r="L1478" s="49" t="n"/>
      <c r="M1478" s="37" t="n"/>
      <c r="N1478" s="51" t="n"/>
      <c r="O1478" s="51" t="n"/>
    </row>
    <row r="1479">
      <c r="A1479" s="42">
        <f>IFERROR(VLOOKUP(BD[[#This Row],[BK]],DICT[[EEFF]:[Ppto]],2,FALSE),"No Encontrado")</f>
        <v/>
      </c>
      <c r="B1479">
        <f>MID(BD[[#This Row],[SUC]],2,1)&amp;"-"&amp;BD[[#This Row],[CC]]&amp;"-"&amp;BD[[#This Row],[REGI_RES]]&amp;"-"&amp;MID(BD[[#This Row],[CTA]],1,9)</f>
        <v/>
      </c>
      <c r="D1479">
        <f>TRIM(MID('BD6'!E1479,3,2))</f>
        <v/>
      </c>
      <c r="E1479" s="33" t="n"/>
      <c r="F1479" s="32" t="n"/>
      <c r="G1479">
        <f>IF(MID(BD[[#This Row],[Suc - Tipo - Nro]],8,2)="11",LEFT(BD[[#This Row],[REGIMEN]], 1) &amp; LEFT(RIGHT(BD[[#This Row],[REGIMEN]], LEN(BD[[#This Row],[REGIMEN]]) - FIND(" ", BD[[#This Row],[REGIMEN]])), 1),"")</f>
        <v/>
      </c>
      <c r="H1479">
        <f>IF(MID(BD[[#This Row],[Suc - Tipo - Nro]],8,2)="11",TRIM(RIGHT(SUBSTITUTE(BD[[#This Row],[Glosa / Proveedor]]," ",REPT(" ",LEN(BD[[#This Row],[Glosa / Proveedor]]))),LEN(BD[[#This Row],[Glosa / Proveedor]])*2)),"")</f>
        <v/>
      </c>
      <c r="I1479" s="31" t="n"/>
      <c r="J1479" s="38" t="n"/>
      <c r="K1479" s="22">
        <f>IF('BD6'!J1479=90,"AGUA",IF('BD6'!J1479=91,"ALCANTARILLADO",IF('BD6'!J1479=93,"ALCANTARILLADO",IF('BD6'!J1479=95,"ADMIN",IF('BD6'!J1479=96,"COMERCIAL","G_Finan")))))</f>
        <v/>
      </c>
      <c r="L1479" s="49" t="n"/>
      <c r="M1479" s="37" t="n"/>
      <c r="N1479" s="51" t="n"/>
      <c r="O1479" s="51" t="n"/>
    </row>
    <row r="1480">
      <c r="A1480" s="42">
        <f>IFERROR(VLOOKUP(BD[[#This Row],[BK]],DICT[[EEFF]:[Ppto]],2,FALSE),"No Encontrado")</f>
        <v/>
      </c>
      <c r="B1480">
        <f>MID(BD[[#This Row],[SUC]],2,1)&amp;"-"&amp;BD[[#This Row],[CC]]&amp;"-"&amp;BD[[#This Row],[REGI_RES]]&amp;"-"&amp;MID(BD[[#This Row],[CTA]],1,9)</f>
        <v/>
      </c>
      <c r="D1480">
        <f>TRIM(MID('BD6'!E1480,3,2))</f>
        <v/>
      </c>
      <c r="E1480" s="33" t="n"/>
      <c r="F1480" s="32" t="n"/>
      <c r="G1480">
        <f>IF(MID(BD[[#This Row],[Suc - Tipo - Nro]],8,2)="11",LEFT(BD[[#This Row],[REGIMEN]], 1) &amp; LEFT(RIGHT(BD[[#This Row],[REGIMEN]], LEN(BD[[#This Row],[REGIMEN]]) - FIND(" ", BD[[#This Row],[REGIMEN]])), 1),"")</f>
        <v/>
      </c>
      <c r="H1480">
        <f>IF(MID(BD[[#This Row],[Suc - Tipo - Nro]],8,2)="11",TRIM(RIGHT(SUBSTITUTE(BD[[#This Row],[Glosa / Proveedor]]," ",REPT(" ",LEN(BD[[#This Row],[Glosa / Proveedor]]))),LEN(BD[[#This Row],[Glosa / Proveedor]])*2)),"")</f>
        <v/>
      </c>
      <c r="I1480" s="31" t="n"/>
      <c r="J1480" s="38" t="n"/>
      <c r="K1480" s="22">
        <f>IF('BD6'!J1480=90,"AGUA",IF('BD6'!J1480=91,"ALCANTARILLADO",IF('BD6'!J1480=93,"ALCANTARILLADO",IF('BD6'!J1480=95,"ADMIN",IF('BD6'!J1480=96,"COMERCIAL","G_Finan")))))</f>
        <v/>
      </c>
      <c r="L1480" s="49" t="n"/>
      <c r="M1480" s="37" t="n"/>
      <c r="N1480" s="51" t="n"/>
      <c r="O1480" s="51" t="n"/>
    </row>
    <row r="1481">
      <c r="A1481" s="42">
        <f>IFERROR(VLOOKUP(BD[[#This Row],[BK]],DICT[[EEFF]:[Ppto]],2,FALSE),"No Encontrado")</f>
        <v/>
      </c>
      <c r="B1481">
        <f>MID(BD[[#This Row],[SUC]],2,1)&amp;"-"&amp;BD[[#This Row],[CC]]&amp;"-"&amp;BD[[#This Row],[REGI_RES]]&amp;"-"&amp;MID(BD[[#This Row],[CTA]],1,9)</f>
        <v/>
      </c>
      <c r="D1481">
        <f>TRIM(MID('BD6'!E1481,3,2))</f>
        <v/>
      </c>
      <c r="E1481" s="33" t="n"/>
      <c r="F1481" s="32" t="n"/>
      <c r="G1481">
        <f>IF(MID(BD[[#This Row],[Suc - Tipo - Nro]],8,2)="11",LEFT(BD[[#This Row],[REGIMEN]], 1) &amp; LEFT(RIGHT(BD[[#This Row],[REGIMEN]], LEN(BD[[#This Row],[REGIMEN]]) - FIND(" ", BD[[#This Row],[REGIMEN]])), 1),"")</f>
        <v/>
      </c>
      <c r="H1481">
        <f>IF(MID(BD[[#This Row],[Suc - Tipo - Nro]],8,2)="11",TRIM(RIGHT(SUBSTITUTE(BD[[#This Row],[Glosa / Proveedor]]," ",REPT(" ",LEN(BD[[#This Row],[Glosa / Proveedor]]))),LEN(BD[[#This Row],[Glosa / Proveedor]])*2)),"")</f>
        <v/>
      </c>
      <c r="I1481" s="31" t="n"/>
      <c r="J1481" s="38" t="n"/>
      <c r="K1481" s="22">
        <f>IF('BD6'!J1481=90,"AGUA",IF('BD6'!J1481=91,"ALCANTARILLADO",IF('BD6'!J1481=93,"ALCANTARILLADO",IF('BD6'!J1481=95,"ADMIN",IF('BD6'!J1481=96,"COMERCIAL","G_Finan")))))</f>
        <v/>
      </c>
      <c r="L1481" s="49" t="n"/>
      <c r="M1481" s="37" t="n"/>
      <c r="N1481" s="51" t="n"/>
      <c r="O1481" s="51" t="n"/>
    </row>
    <row r="1482">
      <c r="A1482" s="10">
        <f>IFERROR(VLOOKUP(BD[[#This Row],[BK]],DICT[[EEFF]:[Ppto]],2,FALSE),"No Encontrado")</f>
        <v/>
      </c>
      <c r="B1482" s="54">
        <f>MID(BD[[#This Row],[SUC]],2,1)&amp;"-"&amp;BD[[#This Row],[CC]]&amp;"-"&amp;BD[[#This Row],[REGI_RES]]&amp;"-"&amp;MID(BD[[#This Row],[CTA]],1,9)</f>
        <v/>
      </c>
      <c r="D1482" s="54">
        <f>TRIM(MID('BD6'!E1482,3,2))</f>
        <v/>
      </c>
      <c r="E1482" s="33" t="n"/>
      <c r="F1482" s="34" t="n"/>
      <c r="G1482" s="54">
        <f>IF(MID(BD[[#This Row],[Suc - Tipo - Nro]],8,2)="11",LEFT(BD[[#This Row],[REGIMEN]], 1) &amp; LEFT(RIGHT(BD[[#This Row],[REGIMEN]], LEN(BD[[#This Row],[REGIMEN]]) - FIND(" ", BD[[#This Row],[REGIMEN]])), 1),"")</f>
        <v/>
      </c>
      <c r="H1482" s="54">
        <f>IF(MID(BD[[#This Row],[Suc - Tipo - Nro]],8,2)="11",TRIM(RIGHT(SUBSTITUTE(BD[[#This Row],[Glosa / Proveedor]]," ",REPT(" ",LEN(BD[[#This Row],[Glosa / Proveedor]]))),LEN(BD[[#This Row],[Glosa / Proveedor]])*2)),"")</f>
        <v/>
      </c>
      <c r="I1482" s="33" t="n"/>
      <c r="J1482" s="35" t="n"/>
      <c r="K1482" s="36">
        <f>IF('BD6'!J1482=90,"AGUA",IF('BD6'!J1482=91,"ALCANTARILLADO",IF('BD6'!J1482=93,"ALCANTARILLADO",IF('BD6'!J1482=95,"ADMIN",IF('BD6'!J1482=96,"COMERCIAL","G_Finan")))))</f>
        <v/>
      </c>
      <c r="L1482" s="40" t="n"/>
      <c r="M1482" s="37" t="n"/>
      <c r="N1482" s="51" t="n"/>
      <c r="O1482" s="51" t="n"/>
    </row>
    <row r="1483">
      <c r="A1483" s="10">
        <f>IFERROR(VLOOKUP(BD[[#This Row],[BK]],DICT[[EEFF]:[Ppto]],2,FALSE),"No Encontrado")</f>
        <v/>
      </c>
      <c r="B1483" s="54">
        <f>MID(BD[[#This Row],[SUC]],2,1)&amp;"-"&amp;BD[[#This Row],[CC]]&amp;"-"&amp;BD[[#This Row],[REGI_RES]]&amp;"-"&amp;MID(BD[[#This Row],[CTA]],1,9)</f>
        <v/>
      </c>
      <c r="D1483" s="54">
        <f>TRIM(MID('BD6'!E1483,3,2))</f>
        <v/>
      </c>
      <c r="E1483" s="33" t="n"/>
      <c r="F1483" s="34" t="n"/>
      <c r="G1483" s="54">
        <f>IF(MID(BD[[#This Row],[Suc - Tipo - Nro]],8,2)="11",LEFT(BD[[#This Row],[REGIMEN]], 1) &amp; LEFT(RIGHT(BD[[#This Row],[REGIMEN]], LEN(BD[[#This Row],[REGIMEN]]) - FIND(" ", BD[[#This Row],[REGIMEN]])), 1),"")</f>
        <v/>
      </c>
      <c r="H1483" s="54">
        <f>IF(MID(BD[[#This Row],[Suc - Tipo - Nro]],8,2)="11",TRIM(RIGHT(SUBSTITUTE(BD[[#This Row],[Glosa / Proveedor]]," ",REPT(" ",LEN(BD[[#This Row],[Glosa / Proveedor]]))),LEN(BD[[#This Row],[Glosa / Proveedor]])*2)),"")</f>
        <v/>
      </c>
      <c r="I1483" s="33" t="n"/>
      <c r="J1483" s="35" t="n"/>
      <c r="K1483" s="36">
        <f>IF('BD6'!J1483=90,"AGUA",IF('BD6'!J1483=91,"ALCANTARILLADO",IF('BD6'!J1483=93,"ALCANTARILLADO",IF('BD6'!J1483=95,"ADMIN",IF('BD6'!J1483=96,"COMERCIAL","G_Finan")))))</f>
        <v/>
      </c>
      <c r="L1483" s="40" t="n"/>
      <c r="M1483" s="40" t="n"/>
      <c r="N1483" s="51" t="n"/>
      <c r="O1483" s="51" t="n"/>
    </row>
    <row r="1484">
      <c r="A1484" s="42">
        <f>IFERROR(VLOOKUP(BD[[#This Row],[BK]],DICT[[EEFF]:[Ppto]],2,FALSE),"No Encontrado")</f>
        <v/>
      </c>
      <c r="B1484">
        <f>MID(BD[[#This Row],[SUC]],2,1)&amp;"-"&amp;BD[[#This Row],[CC]]&amp;"-"&amp;BD[[#This Row],[REGI_RES]]&amp;"-"&amp;MID(BD[[#This Row],[CTA]],1,9)</f>
        <v/>
      </c>
      <c r="D1484">
        <f>TRIM(MID('BD6'!E1484,3,2))</f>
        <v/>
      </c>
      <c r="E1484" s="33" t="n"/>
      <c r="F1484" s="32" t="n"/>
      <c r="G1484">
        <f>IF(MID(BD[[#This Row],[Suc - Tipo - Nro]],8,2)="11",LEFT(BD[[#This Row],[REGIMEN]], 1) &amp; LEFT(RIGHT(BD[[#This Row],[REGIMEN]], LEN(BD[[#This Row],[REGIMEN]]) - FIND(" ", BD[[#This Row],[REGIMEN]])), 1),"")</f>
        <v/>
      </c>
      <c r="H1484">
        <f>IF(MID(BD[[#This Row],[Suc - Tipo - Nro]],8,2)="11",TRIM(RIGHT(SUBSTITUTE(BD[[#This Row],[Glosa / Proveedor]]," ",REPT(" ",LEN(BD[[#This Row],[Glosa / Proveedor]]))),LEN(BD[[#This Row],[Glosa / Proveedor]])*2)),"")</f>
        <v/>
      </c>
      <c r="I1484" s="31" t="n"/>
      <c r="J1484" s="38" t="n"/>
      <c r="K1484" s="22">
        <f>IF('BD6'!J1484=90,"AGUA",IF('BD6'!J1484=91,"ALCANTARILLADO",IF('BD6'!J1484=93,"ALCANTARILLADO",IF('BD6'!J1484=95,"ADMIN",IF('BD6'!J1484=96,"COMERCIAL","G_Finan")))))</f>
        <v/>
      </c>
      <c r="L1484" s="49" t="n"/>
      <c r="M1484" s="37" t="n"/>
      <c r="N1484" s="51" t="n"/>
      <c r="O1484" s="51" t="n"/>
    </row>
    <row r="1485">
      <c r="A1485" s="10">
        <f>IFERROR(VLOOKUP(BD[[#This Row],[BK]],DICT[[EEFF]:[Ppto]],2,FALSE),"No Encontrado")</f>
        <v/>
      </c>
      <c r="B1485" s="54">
        <f>MID(BD[[#This Row],[SUC]],2,1)&amp;"-"&amp;BD[[#This Row],[CC]]&amp;"-"&amp;BD[[#This Row],[REGI_RES]]&amp;"-"&amp;MID(BD[[#This Row],[CTA]],1,9)</f>
        <v/>
      </c>
      <c r="D1485" s="54">
        <f>TRIM(MID('BD6'!E1485,3,2))</f>
        <v/>
      </c>
      <c r="E1485" s="33" t="n"/>
      <c r="F1485" s="34" t="n"/>
      <c r="G1485" s="54">
        <f>IF(MID(BD[[#This Row],[Suc - Tipo - Nro]],8,2)="11",LEFT(BD[[#This Row],[REGIMEN]], 1) &amp; LEFT(RIGHT(BD[[#This Row],[REGIMEN]], LEN(BD[[#This Row],[REGIMEN]]) - FIND(" ", BD[[#This Row],[REGIMEN]])), 1),"")</f>
        <v/>
      </c>
      <c r="H1485" s="54">
        <f>IF(MID(BD[[#This Row],[Suc - Tipo - Nro]],8,2)="11",TRIM(RIGHT(SUBSTITUTE(BD[[#This Row],[Glosa / Proveedor]]," ",REPT(" ",LEN(BD[[#This Row],[Glosa / Proveedor]]))),LEN(BD[[#This Row],[Glosa / Proveedor]])*2)),"")</f>
        <v/>
      </c>
      <c r="I1485" s="33" t="n"/>
      <c r="J1485" s="35" t="n"/>
      <c r="K1485" s="36">
        <f>IF('BD6'!J1485=90,"AGUA",IF('BD6'!J1485=91,"ALCANTARILLADO",IF('BD6'!J1485=93,"ALCANTARILLADO",IF('BD6'!J1485=95,"ADMIN",IF('BD6'!J1485=96,"COMERCIAL","G_Finan")))))</f>
        <v/>
      </c>
      <c r="L1485" s="40" t="n"/>
      <c r="M1485" s="37" t="n"/>
      <c r="N1485" s="51" t="n"/>
      <c r="O1485" s="51" t="n"/>
    </row>
    <row r="1486">
      <c r="A1486" s="10">
        <f>IFERROR(VLOOKUP(BD[[#This Row],[BK]],DICT[[EEFF]:[Ppto]],2,FALSE),"No Encontrado")</f>
        <v/>
      </c>
      <c r="B1486" s="54">
        <f>MID(BD[[#This Row],[SUC]],2,1)&amp;"-"&amp;BD[[#This Row],[CC]]&amp;"-"&amp;BD[[#This Row],[REGI_RES]]&amp;"-"&amp;MID(BD[[#This Row],[CTA]],1,9)</f>
        <v/>
      </c>
      <c r="D1486" s="54">
        <f>TRIM(MID('BD6'!E1486,3,2))</f>
        <v/>
      </c>
      <c r="E1486" s="33" t="n"/>
      <c r="F1486" s="34" t="n"/>
      <c r="G1486" s="54">
        <f>IF(MID(BD[[#This Row],[Suc - Tipo - Nro]],8,2)="11",LEFT(BD[[#This Row],[REGIMEN]], 1) &amp; LEFT(RIGHT(BD[[#This Row],[REGIMEN]], LEN(BD[[#This Row],[REGIMEN]]) - FIND(" ", BD[[#This Row],[REGIMEN]])), 1),"")</f>
        <v/>
      </c>
      <c r="H1486" s="54">
        <f>IF(MID(BD[[#This Row],[Suc - Tipo - Nro]],8,2)="11",TRIM(RIGHT(SUBSTITUTE(BD[[#This Row],[Glosa / Proveedor]]," ",REPT(" ",LEN(BD[[#This Row],[Glosa / Proveedor]]))),LEN(BD[[#This Row],[Glosa / Proveedor]])*2)),"")</f>
        <v/>
      </c>
      <c r="I1486" s="33" t="n"/>
      <c r="J1486" s="35" t="n"/>
      <c r="K1486" s="36">
        <f>IF('BD6'!J1486=90,"AGUA",IF('BD6'!J1486=91,"ALCANTARILLADO",IF('BD6'!J1486=93,"ALCANTARILLADO",IF('BD6'!J1486=95,"ADMIN",IF('BD6'!J1486=96,"COMERCIAL","G_Finan")))))</f>
        <v/>
      </c>
      <c r="L1486" s="40" t="n"/>
      <c r="M1486" s="37" t="n"/>
      <c r="N1486" s="51" t="n"/>
      <c r="O1486" s="51" t="n"/>
    </row>
    <row r="1487">
      <c r="A1487" s="39">
        <f>IFERROR(VLOOKUP(BD[[#This Row],[BK]],DICT[[EEFF]:[Ppto]],2,FALSE),"No Encontrado")</f>
        <v/>
      </c>
      <c r="B1487">
        <f>MID(BD[[#This Row],[SUC]],2,1)&amp;"-"&amp;BD[[#This Row],[CC]]&amp;"-"&amp;BD[[#This Row],[REGI_RES]]&amp;"-"&amp;MID(BD[[#This Row],[CTA]],1,9)</f>
        <v/>
      </c>
      <c r="D1487">
        <f>TRIM(MID('BD6'!E1487,3,2))</f>
        <v/>
      </c>
      <c r="E1487" s="33" t="n"/>
      <c r="F1487" s="34" t="n"/>
      <c r="G1487">
        <f>IF(MID(BD[[#This Row],[Suc - Tipo - Nro]],8,2)="11",LEFT(BD[[#This Row],[REGIMEN]], 1) &amp; LEFT(RIGHT(BD[[#This Row],[REGIMEN]], LEN(BD[[#This Row],[REGIMEN]]) - FIND(" ", BD[[#This Row],[REGIMEN]])), 1),"")</f>
        <v/>
      </c>
      <c r="H1487">
        <f>IF(MID(BD[[#This Row],[Suc - Tipo - Nro]],8,2)="11",TRIM(RIGHT(SUBSTITUTE(BD[[#This Row],[Glosa / Proveedor]]," ",REPT(" ",LEN(BD[[#This Row],[Glosa / Proveedor]]))),LEN(BD[[#This Row],[Glosa / Proveedor]])*2)),"")</f>
        <v/>
      </c>
      <c r="I1487" s="33" t="n"/>
      <c r="J1487" s="35" t="n"/>
      <c r="K1487" s="22">
        <f>IF('BD6'!J1487=90,"AGUA",IF('BD6'!J1487=91,"ALCANTARILLADO",IF('BD6'!J1487=93,"ALCANTARILLADO",IF('BD6'!J1487=95,"ADMIN",IF('BD6'!J1487=96,"COMERCIAL","G_Finan")))))</f>
        <v/>
      </c>
      <c r="L1487" s="49" t="n"/>
      <c r="M1487" s="37" t="n"/>
      <c r="N1487" s="51" t="n"/>
      <c r="O1487" s="51" t="n"/>
    </row>
    <row r="1488">
      <c r="A1488" s="10">
        <f>IFERROR(VLOOKUP(BD[[#This Row],[BK]],DICT[[EEFF]:[Ppto]],2,FALSE),"No Encontrado")</f>
        <v/>
      </c>
      <c r="B1488" s="54">
        <f>MID(BD[[#This Row],[SUC]],2,1)&amp;"-"&amp;BD[[#This Row],[CC]]&amp;"-"&amp;BD[[#This Row],[REGI_RES]]&amp;"-"&amp;MID(BD[[#This Row],[CTA]],1,9)</f>
        <v/>
      </c>
      <c r="D1488" s="54">
        <f>TRIM(MID('BD6'!E1488,3,2))</f>
        <v/>
      </c>
      <c r="E1488" s="33" t="n"/>
      <c r="F1488" s="34" t="n"/>
      <c r="G1488" s="54">
        <f>IF(MID(BD[[#This Row],[Suc - Tipo - Nro]],8,2)="11",LEFT(BD[[#This Row],[REGIMEN]], 1) &amp; LEFT(RIGHT(BD[[#This Row],[REGIMEN]], LEN(BD[[#This Row],[REGIMEN]]) - FIND(" ", BD[[#This Row],[REGIMEN]])), 1),"")</f>
        <v/>
      </c>
      <c r="H1488" s="54">
        <f>IF(MID(BD[[#This Row],[Suc - Tipo - Nro]],8,2)="11",TRIM(RIGHT(SUBSTITUTE(BD[[#This Row],[Glosa / Proveedor]]," ",REPT(" ",LEN(BD[[#This Row],[Glosa / Proveedor]]))),LEN(BD[[#This Row],[Glosa / Proveedor]])*2)),"")</f>
        <v/>
      </c>
      <c r="I1488" s="33" t="n"/>
      <c r="J1488" s="35" t="n"/>
      <c r="K1488" s="36">
        <f>IF('BD6'!J1488=90,"AGUA",IF('BD6'!J1488=91,"ALCANTARILLADO",IF('BD6'!J1488=93,"ALCANTARILLADO",IF('BD6'!J1488=95,"ADMIN",IF('BD6'!J1488=96,"COMERCIAL","G_Finan")))))</f>
        <v/>
      </c>
      <c r="L1488" s="40" t="n"/>
      <c r="M1488" s="37" t="n"/>
      <c r="N1488" s="51" t="n"/>
      <c r="O1488" s="51" t="n"/>
    </row>
    <row r="1489">
      <c r="A1489" s="39">
        <f>IFERROR(VLOOKUP(BD[[#This Row],[BK]],DICT[[EEFF]:[Ppto]],2,FALSE),"No Encontrado")</f>
        <v/>
      </c>
      <c r="B1489">
        <f>MID(BD[[#This Row],[SUC]],2,1)&amp;"-"&amp;BD[[#This Row],[CC]]&amp;"-"&amp;BD[[#This Row],[REGI_RES]]&amp;"-"&amp;MID(BD[[#This Row],[CTA]],1,9)</f>
        <v/>
      </c>
      <c r="D1489">
        <f>TRIM(MID('BD6'!E1489,3,2))</f>
        <v/>
      </c>
      <c r="E1489" s="33" t="n"/>
      <c r="F1489" s="34" t="n"/>
      <c r="G1489">
        <f>IF(MID(BD[[#This Row],[Suc - Tipo - Nro]],8,2)="11",LEFT(BD[[#This Row],[REGIMEN]], 1) &amp; LEFT(RIGHT(BD[[#This Row],[REGIMEN]], LEN(BD[[#This Row],[REGIMEN]]) - FIND(" ", BD[[#This Row],[REGIMEN]])), 1),"")</f>
        <v/>
      </c>
      <c r="H1489">
        <f>IF(MID(BD[[#This Row],[Suc - Tipo - Nro]],8,2)="11",TRIM(RIGHT(SUBSTITUTE(BD[[#This Row],[Glosa / Proveedor]]," ",REPT(" ",LEN(BD[[#This Row],[Glosa / Proveedor]]))),LEN(BD[[#This Row],[Glosa / Proveedor]])*2)),"")</f>
        <v/>
      </c>
      <c r="I1489" s="33" t="n"/>
      <c r="J1489" s="35" t="n"/>
      <c r="K1489" s="22">
        <f>IF('BD6'!J1489=90,"AGUA",IF('BD6'!J1489=91,"ALCANTARILLADO",IF('BD6'!J1489=93,"ALCANTARILLADO",IF('BD6'!J1489=95,"ADMIN",IF('BD6'!J1489=96,"COMERCIAL","G_Finan")))))</f>
        <v/>
      </c>
      <c r="L1489" s="49" t="n"/>
      <c r="M1489" s="37" t="n"/>
      <c r="N1489" s="51" t="n"/>
      <c r="O1489" s="51" t="n"/>
    </row>
    <row r="1490">
      <c r="A1490" s="10">
        <f>IFERROR(VLOOKUP(BD[[#This Row],[BK]],DICT[[EEFF]:[Ppto]],2,FALSE),"No Encontrado")</f>
        <v/>
      </c>
      <c r="B1490" s="54">
        <f>MID(BD[[#This Row],[SUC]],2,1)&amp;"-"&amp;BD[[#This Row],[CC]]&amp;"-"&amp;BD[[#This Row],[REGI_RES]]&amp;"-"&amp;MID(BD[[#This Row],[CTA]],1,9)</f>
        <v/>
      </c>
      <c r="D1490" s="54">
        <f>TRIM(MID('BD6'!E1490,3,2))</f>
        <v/>
      </c>
      <c r="E1490" s="33" t="n"/>
      <c r="F1490" s="34" t="n"/>
      <c r="G1490" s="54">
        <f>IF(MID(BD[[#This Row],[Suc - Tipo - Nro]],8,2)="11",LEFT(BD[[#This Row],[REGIMEN]], 1) &amp; LEFT(RIGHT(BD[[#This Row],[REGIMEN]], LEN(BD[[#This Row],[REGIMEN]]) - FIND(" ", BD[[#This Row],[REGIMEN]])), 1),"")</f>
        <v/>
      </c>
      <c r="H1490" s="54">
        <f>IF(MID(BD[[#This Row],[Suc - Tipo - Nro]],8,2)="11",TRIM(RIGHT(SUBSTITUTE(BD[[#This Row],[Glosa / Proveedor]]," ",REPT(" ",LEN(BD[[#This Row],[Glosa / Proveedor]]))),LEN(BD[[#This Row],[Glosa / Proveedor]])*2)),"")</f>
        <v/>
      </c>
      <c r="I1490" s="33" t="n"/>
      <c r="J1490" s="35" t="n"/>
      <c r="K1490" s="36">
        <f>IF('BD6'!J1490=90,"AGUA",IF('BD6'!J1490=91,"ALCANTARILLADO",IF('BD6'!J1490=93,"ALCANTARILLADO",IF('BD6'!J1490=95,"ADMIN",IF('BD6'!J1490=96,"COMERCIAL","G_Finan")))))</f>
        <v/>
      </c>
      <c r="L1490" s="40" t="n"/>
      <c r="M1490" s="37" t="n"/>
      <c r="N1490" s="51" t="n"/>
      <c r="O1490" s="51" t="n"/>
    </row>
    <row r="1491">
      <c r="A1491" s="10">
        <f>IFERROR(VLOOKUP(BD[[#This Row],[BK]],DICT[[EEFF]:[Ppto]],2,FALSE),"No Encontrado")</f>
        <v/>
      </c>
      <c r="B1491" s="54">
        <f>MID(BD[[#This Row],[SUC]],2,1)&amp;"-"&amp;BD[[#This Row],[CC]]&amp;"-"&amp;BD[[#This Row],[REGI_RES]]&amp;"-"&amp;MID(BD[[#This Row],[CTA]],1,9)</f>
        <v/>
      </c>
      <c r="D1491" s="54">
        <f>TRIM(MID('BD6'!E1491,3,2))</f>
        <v/>
      </c>
      <c r="E1491" s="33" t="n"/>
      <c r="F1491" s="34" t="n"/>
      <c r="G1491" s="54">
        <f>IF(MID(BD[[#This Row],[Suc - Tipo - Nro]],8,2)="11",LEFT(BD[[#This Row],[REGIMEN]], 1) &amp; LEFT(RIGHT(BD[[#This Row],[REGIMEN]], LEN(BD[[#This Row],[REGIMEN]]) - FIND(" ", BD[[#This Row],[REGIMEN]])), 1),"")</f>
        <v/>
      </c>
      <c r="H1491" s="54">
        <f>IF(MID(BD[[#This Row],[Suc - Tipo - Nro]],8,2)="11",TRIM(RIGHT(SUBSTITUTE(BD[[#This Row],[Glosa / Proveedor]]," ",REPT(" ",LEN(BD[[#This Row],[Glosa / Proveedor]]))),LEN(BD[[#This Row],[Glosa / Proveedor]])*2)),"")</f>
        <v/>
      </c>
      <c r="I1491" s="33" t="n"/>
      <c r="J1491" s="35" t="n"/>
      <c r="K1491" s="36">
        <f>IF('BD6'!J1491=90,"AGUA",IF('BD6'!J1491=91,"ALCANTARILLADO",IF('BD6'!J1491=93,"ALCANTARILLADO",IF('BD6'!J1491=95,"ADMIN",IF('BD6'!J1491=96,"COMERCIAL","G_Finan")))))</f>
        <v/>
      </c>
      <c r="L1491" s="40" t="n"/>
      <c r="M1491" s="37" t="n"/>
      <c r="N1491" s="51" t="n"/>
      <c r="O1491" s="51" t="n"/>
    </row>
    <row r="1492">
      <c r="A1492" s="10">
        <f>IFERROR(VLOOKUP(BD[[#This Row],[BK]],DICT[[EEFF]:[Ppto]],2,FALSE),"No Encontrado")</f>
        <v/>
      </c>
      <c r="B1492" s="54">
        <f>MID(BD[[#This Row],[SUC]],2,1)&amp;"-"&amp;BD[[#This Row],[CC]]&amp;"-"&amp;BD[[#This Row],[REGI_RES]]&amp;"-"&amp;MID(BD[[#This Row],[CTA]],1,9)</f>
        <v/>
      </c>
      <c r="D1492" s="54">
        <f>TRIM(MID('BD6'!E1492,3,2))</f>
        <v/>
      </c>
      <c r="E1492" s="33" t="n"/>
      <c r="F1492" s="34" t="n"/>
      <c r="G1492" s="54">
        <f>IF(MID(BD[[#This Row],[Suc - Tipo - Nro]],8,2)="11",LEFT(BD[[#This Row],[REGIMEN]], 1) &amp; LEFT(RIGHT(BD[[#This Row],[REGIMEN]], LEN(BD[[#This Row],[REGIMEN]]) - FIND(" ", BD[[#This Row],[REGIMEN]])), 1),"")</f>
        <v/>
      </c>
      <c r="H1492" s="54">
        <f>IF(MID(BD[[#This Row],[Suc - Tipo - Nro]],8,2)="11",TRIM(RIGHT(SUBSTITUTE(BD[[#This Row],[Glosa / Proveedor]]," ",REPT(" ",LEN(BD[[#This Row],[Glosa / Proveedor]]))),LEN(BD[[#This Row],[Glosa / Proveedor]])*2)),"")</f>
        <v/>
      </c>
      <c r="I1492" s="33" t="n"/>
      <c r="J1492" s="35" t="n"/>
      <c r="K1492" s="36">
        <f>IF('BD6'!J1492=90,"AGUA",IF('BD6'!J1492=91,"ALCANTARILLADO",IF('BD6'!J1492=93,"ALCANTARILLADO",IF('BD6'!J1492=95,"ADMIN",IF('BD6'!J1492=96,"COMERCIAL","G_Finan")))))</f>
        <v/>
      </c>
      <c r="L1492" s="40" t="n"/>
      <c r="M1492" s="37" t="n"/>
      <c r="N1492" s="51" t="n"/>
      <c r="O1492" s="51" t="n"/>
    </row>
    <row r="1493">
      <c r="A1493" s="42">
        <f>IFERROR(VLOOKUP(BD[[#This Row],[BK]],DICT[[EEFF]:[Ppto]],2,FALSE),"No Encontrado")</f>
        <v/>
      </c>
      <c r="B1493">
        <f>MID(BD[[#This Row],[SUC]],2,1)&amp;"-"&amp;BD[[#This Row],[CC]]&amp;"-"&amp;BD[[#This Row],[REGI_RES]]&amp;"-"&amp;MID(BD[[#This Row],[CTA]],1,9)</f>
        <v/>
      </c>
      <c r="D1493">
        <f>TRIM(MID('BD6'!E1493,3,2))</f>
        <v/>
      </c>
      <c r="E1493" s="33" t="n"/>
      <c r="F1493" s="32" t="n"/>
      <c r="G1493">
        <f>IF(MID(BD[[#This Row],[Suc - Tipo - Nro]],8,2)="11",LEFT(BD[[#This Row],[REGIMEN]], 1) &amp; LEFT(RIGHT(BD[[#This Row],[REGIMEN]], LEN(BD[[#This Row],[REGIMEN]]) - FIND(" ", BD[[#This Row],[REGIMEN]])), 1),"")</f>
        <v/>
      </c>
      <c r="H1493">
        <f>IF(MID(BD[[#This Row],[Suc - Tipo - Nro]],8,2)="11",TRIM(RIGHT(SUBSTITUTE(BD[[#This Row],[Glosa / Proveedor]]," ",REPT(" ",LEN(BD[[#This Row],[Glosa / Proveedor]]))),LEN(BD[[#This Row],[Glosa / Proveedor]])*2)),"")</f>
        <v/>
      </c>
      <c r="I1493" s="31" t="n"/>
      <c r="J1493" s="38" t="n"/>
      <c r="K1493" s="22">
        <f>IF('BD6'!J1493=90,"AGUA",IF('BD6'!J1493=91,"ALCANTARILLADO",IF('BD6'!J1493=93,"ALCANTARILLADO",IF('BD6'!J1493=95,"ADMIN",IF('BD6'!J1493=96,"COMERCIAL","G_Finan")))))</f>
        <v/>
      </c>
      <c r="L1493" s="49" t="n"/>
      <c r="M1493" s="37" t="n"/>
      <c r="N1493" s="51" t="n"/>
      <c r="O1493" s="51" t="n"/>
    </row>
    <row r="1494">
      <c r="A1494" s="42">
        <f>IFERROR(VLOOKUP(BD[[#This Row],[BK]],DICT[[EEFF]:[Ppto]],2,FALSE),"No Encontrado")</f>
        <v/>
      </c>
      <c r="B1494">
        <f>MID(BD[[#This Row],[SUC]],2,1)&amp;"-"&amp;BD[[#This Row],[CC]]&amp;"-"&amp;BD[[#This Row],[REGI_RES]]&amp;"-"&amp;MID(BD[[#This Row],[CTA]],1,9)</f>
        <v/>
      </c>
      <c r="D1494">
        <f>TRIM(MID('BD6'!E1494,3,2))</f>
        <v/>
      </c>
      <c r="E1494" s="33" t="n"/>
      <c r="F1494" s="32" t="n"/>
      <c r="G1494">
        <f>IF(MID(BD[[#This Row],[Suc - Tipo - Nro]],8,2)="11",LEFT(BD[[#This Row],[REGIMEN]], 1) &amp; LEFT(RIGHT(BD[[#This Row],[REGIMEN]], LEN(BD[[#This Row],[REGIMEN]]) - FIND(" ", BD[[#This Row],[REGIMEN]])), 1),"")</f>
        <v/>
      </c>
      <c r="H1494">
        <f>IF(MID(BD[[#This Row],[Suc - Tipo - Nro]],8,2)="11",TRIM(RIGHT(SUBSTITUTE(BD[[#This Row],[Glosa / Proveedor]]," ",REPT(" ",LEN(BD[[#This Row],[Glosa / Proveedor]]))),LEN(BD[[#This Row],[Glosa / Proveedor]])*2)),"")</f>
        <v/>
      </c>
      <c r="I1494" s="31" t="n"/>
      <c r="J1494" s="38" t="n"/>
      <c r="K1494" s="22">
        <f>IF('BD6'!J1494=90,"AGUA",IF('BD6'!J1494=91,"ALCANTARILLADO",IF('BD6'!J1494=93,"ALCANTARILLADO",IF('BD6'!J1494=95,"ADMIN",IF('BD6'!J1494=96,"COMERCIAL","G_Finan")))))</f>
        <v/>
      </c>
      <c r="L1494" s="49" t="n"/>
      <c r="M1494" s="37" t="n"/>
      <c r="N1494" s="51" t="n"/>
      <c r="O1494" s="51" t="n"/>
    </row>
    <row r="1495">
      <c r="A1495" s="42">
        <f>IFERROR(VLOOKUP(BD[[#This Row],[BK]],DICT[[EEFF]:[Ppto]],2,FALSE),"No Encontrado")</f>
        <v/>
      </c>
      <c r="B1495">
        <f>MID(BD[[#This Row],[SUC]],2,1)&amp;"-"&amp;BD[[#This Row],[CC]]&amp;"-"&amp;BD[[#This Row],[REGI_RES]]&amp;"-"&amp;MID(BD[[#This Row],[CTA]],1,9)</f>
        <v/>
      </c>
      <c r="D1495">
        <f>TRIM(MID('BD6'!E1495,3,2))</f>
        <v/>
      </c>
      <c r="E1495" s="33" t="n"/>
      <c r="F1495" s="32" t="n"/>
      <c r="G1495">
        <f>IF(MID(BD[[#This Row],[Suc - Tipo - Nro]],8,2)="11",LEFT(BD[[#This Row],[REGIMEN]], 1) &amp; LEFT(RIGHT(BD[[#This Row],[REGIMEN]], LEN(BD[[#This Row],[REGIMEN]]) - FIND(" ", BD[[#This Row],[REGIMEN]])), 1),"")</f>
        <v/>
      </c>
      <c r="H1495">
        <f>IF(MID(BD[[#This Row],[Suc - Tipo - Nro]],8,2)="11",TRIM(RIGHT(SUBSTITUTE(BD[[#This Row],[Glosa / Proveedor]]," ",REPT(" ",LEN(BD[[#This Row],[Glosa / Proveedor]]))),LEN(BD[[#This Row],[Glosa / Proveedor]])*2)),"")</f>
        <v/>
      </c>
      <c r="I1495" s="31" t="n"/>
      <c r="J1495" s="38" t="n"/>
      <c r="K1495" s="22">
        <f>IF('BD6'!J1495=90,"AGUA",IF('BD6'!J1495=91,"ALCANTARILLADO",IF('BD6'!J1495=93,"ALCANTARILLADO",IF('BD6'!J1495=95,"ADMIN",IF('BD6'!J1495=96,"COMERCIAL","G_Finan")))))</f>
        <v/>
      </c>
      <c r="L1495" s="49" t="n"/>
      <c r="M1495" s="37" t="n"/>
      <c r="N1495" s="51" t="n"/>
      <c r="O1495" s="51" t="n"/>
    </row>
    <row r="1496">
      <c r="A1496" s="39">
        <f>IFERROR(VLOOKUP(BD[[#This Row],[BK]],DICT[[EEFF]:[Ppto]],2,FALSE),"No Encontrado")</f>
        <v/>
      </c>
      <c r="B1496">
        <f>MID(BD[[#This Row],[SUC]],2,1)&amp;"-"&amp;BD[[#This Row],[CC]]&amp;"-"&amp;BD[[#This Row],[REGI_RES]]&amp;"-"&amp;MID(BD[[#This Row],[CTA]],1,9)</f>
        <v/>
      </c>
      <c r="D1496">
        <f>TRIM(MID('BD6'!E1496,3,2))</f>
        <v/>
      </c>
      <c r="E1496" s="33" t="n"/>
      <c r="F1496" s="34" t="n"/>
      <c r="G1496">
        <f>IF(MID(BD[[#This Row],[Suc - Tipo - Nro]],8,2)="11",LEFT(BD[[#This Row],[REGIMEN]], 1) &amp; LEFT(RIGHT(BD[[#This Row],[REGIMEN]], LEN(BD[[#This Row],[REGIMEN]]) - FIND(" ", BD[[#This Row],[REGIMEN]])), 1),"")</f>
        <v/>
      </c>
      <c r="H1496">
        <f>IF(MID(BD[[#This Row],[Suc - Tipo - Nro]],8,2)="11",TRIM(RIGHT(SUBSTITUTE(BD[[#This Row],[Glosa / Proveedor]]," ",REPT(" ",LEN(BD[[#This Row],[Glosa / Proveedor]]))),LEN(BD[[#This Row],[Glosa / Proveedor]])*2)),"")</f>
        <v/>
      </c>
      <c r="I1496" s="33" t="n"/>
      <c r="J1496" s="35" t="n"/>
      <c r="K1496" s="22">
        <f>IF('BD6'!J1496=90,"AGUA",IF('BD6'!J1496=91,"ALCANTARILLADO",IF('BD6'!J1496=93,"ALCANTARILLADO",IF('BD6'!J1496=95,"ADMIN",IF('BD6'!J1496=96,"COMERCIAL","G_Finan")))))</f>
        <v/>
      </c>
      <c r="L1496" s="49" t="n"/>
      <c r="M1496" s="37" t="n"/>
      <c r="N1496" s="51" t="n"/>
      <c r="O1496" s="51" t="n"/>
    </row>
    <row r="1497">
      <c r="A1497">
        <f>IFERROR(VLOOKUP(BD[[#This Row],[BK]],DICT[[EEFF]:[Ppto]],2,FALSE),"No Encontrado")</f>
        <v/>
      </c>
      <c r="B1497">
        <f>MID(BD[[#This Row],[SUC]],2,1)&amp;"-"&amp;BD[[#This Row],[CC]]&amp;"-"&amp;BD[[#This Row],[REGI_RES]]&amp;"-"&amp;MID(BD[[#This Row],[CTA]],1,9)</f>
        <v/>
      </c>
      <c r="D1497">
        <f>TRIM(MID('BD6'!E1497,3,2))</f>
        <v/>
      </c>
      <c r="E1497" s="33" t="n"/>
      <c r="F1497" s="32" t="n"/>
      <c r="G1497">
        <f>IF(MID(BD[[#This Row],[Suc - Tipo - Nro]],8,2)="11",LEFT(BD[[#This Row],[REGIMEN]], 1) &amp; LEFT(RIGHT(BD[[#This Row],[REGIMEN]], LEN(BD[[#This Row],[REGIMEN]]) - FIND(" ", BD[[#This Row],[REGIMEN]])), 1),"")</f>
        <v/>
      </c>
      <c r="H1497">
        <f>IF(MID(BD[[#This Row],[Suc - Tipo - Nro]],8,2)="11",TRIM(RIGHT(SUBSTITUTE(BD[[#This Row],[Glosa / Proveedor]]," ",REPT(" ",LEN(BD[[#This Row],[Glosa / Proveedor]]))),LEN(BD[[#This Row],[Glosa / Proveedor]])*2)),"")</f>
        <v/>
      </c>
      <c r="I1497" s="31" t="n"/>
      <c r="J1497" s="38" t="n"/>
      <c r="K1497" s="22">
        <f>IF('BD6'!J1497=90,"AGUA",IF('BD6'!J1497=91,"ALCANTARILLADO",IF('BD6'!J1497=93,"ALCANTARILLADO",IF('BD6'!J1497=95,"ADMIN",IF('BD6'!J1497=96,"COMERCIAL","G_Finan")))))</f>
        <v/>
      </c>
      <c r="L1497" s="49" t="n"/>
      <c r="M1497" s="37" t="n"/>
      <c r="N1497" s="51" t="n"/>
      <c r="O1497" s="51" t="n"/>
    </row>
    <row r="1498">
      <c r="A1498" s="39">
        <f>IFERROR(VLOOKUP(BD[[#This Row],[BK]],DICT[[EEFF]:[Ppto]],2,FALSE),"No Encontrado")</f>
        <v/>
      </c>
      <c r="B1498">
        <f>MID(BD[[#This Row],[SUC]],2,1)&amp;"-"&amp;BD[[#This Row],[CC]]&amp;"-"&amp;BD[[#This Row],[REGI_RES]]&amp;"-"&amp;MID(BD[[#This Row],[CTA]],1,9)</f>
        <v/>
      </c>
      <c r="D1498">
        <f>TRIM(MID('BD6'!E1498,3,2))</f>
        <v/>
      </c>
      <c r="E1498" s="33" t="n"/>
      <c r="F1498" s="34" t="n"/>
      <c r="G1498">
        <f>IF(MID(BD[[#This Row],[Suc - Tipo - Nro]],8,2)="11",LEFT(BD[[#This Row],[REGIMEN]], 1) &amp; LEFT(RIGHT(BD[[#This Row],[REGIMEN]], LEN(BD[[#This Row],[REGIMEN]]) - FIND(" ", BD[[#This Row],[REGIMEN]])), 1),"")</f>
        <v/>
      </c>
      <c r="H1498">
        <f>IF(MID(BD[[#This Row],[Suc - Tipo - Nro]],8,2)="11",TRIM(RIGHT(SUBSTITUTE(BD[[#This Row],[Glosa / Proveedor]]," ",REPT(" ",LEN(BD[[#This Row],[Glosa / Proveedor]]))),LEN(BD[[#This Row],[Glosa / Proveedor]])*2)),"")</f>
        <v/>
      </c>
      <c r="I1498" s="33" t="n"/>
      <c r="J1498" s="35" t="n"/>
      <c r="K1498" s="22">
        <f>IF('BD6'!J1498=90,"AGUA",IF('BD6'!J1498=91,"ALCANTARILLADO",IF('BD6'!J1498=93,"ALCANTARILLADO",IF('BD6'!J1498=95,"ADMIN",IF('BD6'!J1498=96,"COMERCIAL","G_Finan")))))</f>
        <v/>
      </c>
      <c r="L1498" s="49" t="n"/>
      <c r="M1498" s="37" t="n"/>
      <c r="N1498" s="51" t="n"/>
      <c r="O1498" s="51" t="n"/>
    </row>
    <row r="1499">
      <c r="A1499">
        <f>IFERROR(VLOOKUP(BD[[#This Row],[BK]],DICT[[EEFF]:[Ppto]],2,FALSE),"No Encontrado")</f>
        <v/>
      </c>
      <c r="B1499">
        <f>MID(BD[[#This Row],[SUC]],2,1)&amp;"-"&amp;BD[[#This Row],[CC]]&amp;"-"&amp;BD[[#This Row],[REGI_RES]]&amp;"-"&amp;MID(BD[[#This Row],[CTA]],1,9)</f>
        <v/>
      </c>
      <c r="D1499">
        <f>TRIM(MID('BD6'!E1499,3,2))</f>
        <v/>
      </c>
      <c r="E1499" s="33" t="n"/>
      <c r="F1499" s="32" t="n"/>
      <c r="G1499">
        <f>IF(MID(BD[[#This Row],[Suc - Tipo - Nro]],8,2)="11",LEFT(BD[[#This Row],[REGIMEN]], 1) &amp; LEFT(RIGHT(BD[[#This Row],[REGIMEN]], LEN(BD[[#This Row],[REGIMEN]]) - FIND(" ", BD[[#This Row],[REGIMEN]])), 1),"")</f>
        <v/>
      </c>
      <c r="H1499">
        <f>IF(MID(BD[[#This Row],[Suc - Tipo - Nro]],8,2)="11",TRIM(RIGHT(SUBSTITUTE(BD[[#This Row],[Glosa / Proveedor]]," ",REPT(" ",LEN(BD[[#This Row],[Glosa / Proveedor]]))),LEN(BD[[#This Row],[Glosa / Proveedor]])*2)),"")</f>
        <v/>
      </c>
      <c r="I1499" s="31" t="n"/>
      <c r="J1499" s="38" t="n"/>
      <c r="K1499" s="22">
        <f>IF('BD6'!J1499=90,"AGUA",IF('BD6'!J1499=91,"ALCANTARILLADO",IF('BD6'!J1499=93,"ALCANTARILLADO",IF('BD6'!J1499=95,"ADMIN",IF('BD6'!J1499=96,"COMERCIAL","G_Finan")))))</f>
        <v/>
      </c>
      <c r="L1499" s="49" t="n"/>
      <c r="M1499" s="37" t="n"/>
      <c r="N1499" s="51" t="n"/>
      <c r="O1499" s="51" t="n"/>
    </row>
    <row r="1500">
      <c r="A1500" s="10">
        <f>IFERROR(VLOOKUP(BD[[#This Row],[BK]],DICT[[EEFF]:[Ppto]],2,FALSE),"No Encontrado")</f>
        <v/>
      </c>
      <c r="B1500" s="54">
        <f>MID(BD[[#This Row],[SUC]],2,1)&amp;"-"&amp;BD[[#This Row],[CC]]&amp;"-"&amp;BD[[#This Row],[REGI_RES]]&amp;"-"&amp;MID(BD[[#This Row],[CTA]],1,9)</f>
        <v/>
      </c>
      <c r="D1500" s="54">
        <f>TRIM(MID('BD6'!E1500,3,2))</f>
        <v/>
      </c>
      <c r="E1500" s="33" t="n"/>
      <c r="F1500" s="34" t="n"/>
      <c r="G1500" s="54">
        <f>IF(MID(BD[[#This Row],[Suc - Tipo - Nro]],8,2)="11",LEFT(BD[[#This Row],[REGIMEN]], 1) &amp; LEFT(RIGHT(BD[[#This Row],[REGIMEN]], LEN(BD[[#This Row],[REGIMEN]]) - FIND(" ", BD[[#This Row],[REGIMEN]])), 1),"")</f>
        <v/>
      </c>
      <c r="H1500" s="54">
        <f>IF(MID(BD[[#This Row],[Suc - Tipo - Nro]],8,2)="11",TRIM(RIGHT(SUBSTITUTE(BD[[#This Row],[Glosa / Proveedor]]," ",REPT(" ",LEN(BD[[#This Row],[Glosa / Proveedor]]))),LEN(BD[[#This Row],[Glosa / Proveedor]])*2)),"")</f>
        <v/>
      </c>
      <c r="I1500" s="33" t="n"/>
      <c r="J1500" s="35" t="n"/>
      <c r="K1500" s="36">
        <f>IF('BD6'!J1500=90,"AGUA",IF('BD6'!J1500=91,"ALCANTARILLADO",IF('BD6'!J1500=93,"ALCANTARILLADO",IF('BD6'!J1500=95,"ADMIN",IF('BD6'!J1500=96,"COMERCIAL","G_Finan")))))</f>
        <v/>
      </c>
      <c r="L1500" s="40" t="n"/>
      <c r="M1500" s="37" t="n"/>
      <c r="N1500" s="51" t="n"/>
      <c r="O1500" s="51" t="n"/>
    </row>
    <row r="1501">
      <c r="A1501">
        <f>IFERROR(VLOOKUP(BD[[#This Row],[BK]],DICT[[EEFF]:[Ppto]],2,FALSE),"No Encontrado")</f>
        <v/>
      </c>
      <c r="B1501">
        <f>MID(BD[[#This Row],[SUC]],2,1)&amp;"-"&amp;BD[[#This Row],[CC]]&amp;"-"&amp;BD[[#This Row],[REGI_RES]]&amp;"-"&amp;MID(BD[[#This Row],[CTA]],1,9)</f>
        <v/>
      </c>
      <c r="D1501">
        <f>TRIM(MID('BD6'!E1501,3,2))</f>
        <v/>
      </c>
      <c r="E1501" s="33" t="n"/>
      <c r="F1501" s="32" t="n"/>
      <c r="G1501">
        <f>IF(MID(BD[[#This Row],[Suc - Tipo - Nro]],8,2)="11",LEFT(BD[[#This Row],[REGIMEN]], 1) &amp; LEFT(RIGHT(BD[[#This Row],[REGIMEN]], LEN(BD[[#This Row],[REGIMEN]]) - FIND(" ", BD[[#This Row],[REGIMEN]])), 1),"")</f>
        <v/>
      </c>
      <c r="H1501">
        <f>IF(MID(BD[[#This Row],[Suc - Tipo - Nro]],8,2)="11",TRIM(RIGHT(SUBSTITUTE(BD[[#This Row],[Glosa / Proveedor]]," ",REPT(" ",LEN(BD[[#This Row],[Glosa / Proveedor]]))),LEN(BD[[#This Row],[Glosa / Proveedor]])*2)),"")</f>
        <v/>
      </c>
      <c r="I1501" s="31" t="n"/>
      <c r="J1501" s="38" t="n"/>
      <c r="K1501" s="22">
        <f>IF('BD6'!J1501=90,"AGUA",IF('BD6'!J1501=91,"ALCANTARILLADO",IF('BD6'!J1501=93,"ALCANTARILLADO",IF('BD6'!J1501=95,"ADMIN",IF('BD6'!J1501=96,"COMERCIAL","G_Finan")))))</f>
        <v/>
      </c>
      <c r="L1501" s="49" t="n"/>
      <c r="M1501" s="37" t="n"/>
      <c r="N1501" s="51" t="n"/>
      <c r="O1501" s="51" t="n"/>
    </row>
    <row r="1502">
      <c r="A1502" s="39">
        <f>IFERROR(VLOOKUP(BD[[#This Row],[BK]],DICT[[EEFF]:[Ppto]],2,FALSE),"No Encontrado")</f>
        <v/>
      </c>
      <c r="B1502">
        <f>MID(BD[[#This Row],[SUC]],2,1)&amp;"-"&amp;BD[[#This Row],[CC]]&amp;"-"&amp;BD[[#This Row],[REGI_RES]]&amp;"-"&amp;MID(BD[[#This Row],[CTA]],1,9)</f>
        <v/>
      </c>
      <c r="D1502">
        <f>TRIM(MID('BD6'!E1502,3,2))</f>
        <v/>
      </c>
      <c r="E1502" s="33" t="n"/>
      <c r="F1502" s="34" t="n"/>
      <c r="G1502">
        <f>IF(MID(BD[[#This Row],[Suc - Tipo - Nro]],8,2)="11",LEFT(BD[[#This Row],[REGIMEN]], 1) &amp; LEFT(RIGHT(BD[[#This Row],[REGIMEN]], LEN(BD[[#This Row],[REGIMEN]]) - FIND(" ", BD[[#This Row],[REGIMEN]])), 1),"")</f>
        <v/>
      </c>
      <c r="H1502">
        <f>IF(MID(BD[[#This Row],[Suc - Tipo - Nro]],8,2)="11",TRIM(RIGHT(SUBSTITUTE(BD[[#This Row],[Glosa / Proveedor]]," ",REPT(" ",LEN(BD[[#This Row],[Glosa / Proveedor]]))),LEN(BD[[#This Row],[Glosa / Proveedor]])*2)),"")</f>
        <v/>
      </c>
      <c r="I1502" s="33" t="n"/>
      <c r="J1502" s="35" t="n"/>
      <c r="K1502" s="22">
        <f>IF('BD6'!J1502=90,"AGUA",IF('BD6'!J1502=91,"ALCANTARILLADO",IF('BD6'!J1502=93,"ALCANTARILLADO",IF('BD6'!J1502=95,"ADMIN",IF('BD6'!J1502=96,"COMERCIAL","G_Finan")))))</f>
        <v/>
      </c>
      <c r="L1502" s="49" t="n"/>
      <c r="M1502" s="37" t="n"/>
      <c r="N1502" s="51" t="n"/>
      <c r="O1502" s="51" t="n"/>
    </row>
    <row r="1503">
      <c r="A1503" s="39">
        <f>IFERROR(VLOOKUP(BD[[#This Row],[BK]],DICT[[EEFF]:[Ppto]],2,FALSE),"No Encontrado")</f>
        <v/>
      </c>
      <c r="B1503">
        <f>MID(BD[[#This Row],[SUC]],2,1)&amp;"-"&amp;BD[[#This Row],[CC]]&amp;"-"&amp;BD[[#This Row],[REGI_RES]]&amp;"-"&amp;MID(BD[[#This Row],[CTA]],1,9)</f>
        <v/>
      </c>
      <c r="D1503">
        <f>TRIM(MID('BD6'!E1503,3,2))</f>
        <v/>
      </c>
      <c r="E1503" s="33" t="n"/>
      <c r="F1503" s="34" t="n"/>
      <c r="G1503">
        <f>IF(MID(BD[[#This Row],[Suc - Tipo - Nro]],8,2)="11",LEFT(BD[[#This Row],[REGIMEN]], 1) &amp; LEFT(RIGHT(BD[[#This Row],[REGIMEN]], LEN(BD[[#This Row],[REGIMEN]]) - FIND(" ", BD[[#This Row],[REGIMEN]])), 1),"")</f>
        <v/>
      </c>
      <c r="H1503">
        <f>IF(MID(BD[[#This Row],[Suc - Tipo - Nro]],8,2)="11",TRIM(RIGHT(SUBSTITUTE(BD[[#This Row],[Glosa / Proveedor]]," ",REPT(" ",LEN(BD[[#This Row],[Glosa / Proveedor]]))),LEN(BD[[#This Row],[Glosa / Proveedor]])*2)),"")</f>
        <v/>
      </c>
      <c r="I1503" s="33" t="n"/>
      <c r="J1503" s="35" t="n"/>
      <c r="K1503" s="22">
        <f>IF('BD6'!J1503=90,"AGUA",IF('BD6'!J1503=91,"ALCANTARILLADO",IF('BD6'!J1503=93,"ALCANTARILLADO",IF('BD6'!J1503=95,"ADMIN",IF('BD6'!J1503=96,"COMERCIAL","G_Finan")))))</f>
        <v/>
      </c>
      <c r="L1503" s="49" t="n"/>
      <c r="M1503" s="37" t="n"/>
      <c r="N1503" s="51" t="n"/>
      <c r="O1503" s="51" t="n"/>
    </row>
    <row r="1504">
      <c r="A1504" s="10">
        <f>IFERROR(VLOOKUP(BD[[#This Row],[BK]],DICT[[EEFF]:[Ppto]],2,FALSE),"No Encontrado")</f>
        <v/>
      </c>
      <c r="B1504" s="54">
        <f>MID(BD[[#This Row],[SUC]],2,1)&amp;"-"&amp;BD[[#This Row],[CC]]&amp;"-"&amp;BD[[#This Row],[REGI_RES]]&amp;"-"&amp;MID(BD[[#This Row],[CTA]],1,9)</f>
        <v/>
      </c>
      <c r="D1504" s="54">
        <f>TRIM(MID('BD6'!E1504,3,2))</f>
        <v/>
      </c>
      <c r="E1504" s="33" t="n"/>
      <c r="F1504" s="34" t="n"/>
      <c r="G1504" s="54">
        <f>IF(MID(BD[[#This Row],[Suc - Tipo - Nro]],8,2)="11",LEFT(BD[[#This Row],[REGIMEN]], 1) &amp; LEFT(RIGHT(BD[[#This Row],[REGIMEN]], LEN(BD[[#This Row],[REGIMEN]]) - FIND(" ", BD[[#This Row],[REGIMEN]])), 1),"")</f>
        <v/>
      </c>
      <c r="H1504" s="54">
        <f>IF(MID(BD[[#This Row],[Suc - Tipo - Nro]],8,2)="11",TRIM(RIGHT(SUBSTITUTE(BD[[#This Row],[Glosa / Proveedor]]," ",REPT(" ",LEN(BD[[#This Row],[Glosa / Proveedor]]))),LEN(BD[[#This Row],[Glosa / Proveedor]])*2)),"")</f>
        <v/>
      </c>
      <c r="I1504" s="33" t="n"/>
      <c r="J1504" s="35" t="n"/>
      <c r="K1504" s="36">
        <f>IF('BD6'!J1504=90,"AGUA",IF('BD6'!J1504=91,"ALCANTARILLADO",IF('BD6'!J1504=93,"ALCANTARILLADO",IF('BD6'!J1504=95,"ADMIN",IF('BD6'!J1504=96,"COMERCIAL","G_Finan")))))</f>
        <v/>
      </c>
      <c r="L1504" s="40" t="n"/>
      <c r="M1504" s="37" t="n"/>
      <c r="N1504" s="51" t="n"/>
      <c r="O1504" s="51" t="n"/>
    </row>
    <row r="1505">
      <c r="A1505">
        <f>IFERROR(VLOOKUP(BD[[#This Row],[BK]],DICT[[EEFF]:[Ppto]],2,FALSE),"No Encontrado")</f>
        <v/>
      </c>
      <c r="B1505">
        <f>MID(BD[[#This Row],[SUC]],2,1)&amp;"-"&amp;BD[[#This Row],[CC]]&amp;"-"&amp;BD[[#This Row],[REGI_RES]]&amp;"-"&amp;MID(BD[[#This Row],[CTA]],1,9)</f>
        <v/>
      </c>
      <c r="D1505">
        <f>TRIM(MID('BD6'!E1505,3,2))</f>
        <v/>
      </c>
      <c r="E1505" s="33" t="n"/>
      <c r="F1505" s="32" t="n"/>
      <c r="G1505">
        <f>IF(MID(BD[[#This Row],[Suc - Tipo - Nro]],8,2)="11",LEFT(BD[[#This Row],[REGIMEN]], 1) &amp; LEFT(RIGHT(BD[[#This Row],[REGIMEN]], LEN(BD[[#This Row],[REGIMEN]]) - FIND(" ", BD[[#This Row],[REGIMEN]])), 1),"")</f>
        <v/>
      </c>
      <c r="H1505">
        <f>IF(MID(BD[[#This Row],[Suc - Tipo - Nro]],8,2)="11",TRIM(RIGHT(SUBSTITUTE(BD[[#This Row],[Glosa / Proveedor]]," ",REPT(" ",LEN(BD[[#This Row],[Glosa / Proveedor]]))),LEN(BD[[#This Row],[Glosa / Proveedor]])*2)),"")</f>
        <v/>
      </c>
      <c r="I1505" s="31" t="n"/>
      <c r="J1505" s="38" t="n"/>
      <c r="K1505" s="22">
        <f>IF('BD6'!J1505=90,"AGUA",IF('BD6'!J1505=91,"ALCANTARILLADO",IF('BD6'!J1505=93,"ALCANTARILLADO",IF('BD6'!J1505=95,"ADMIN",IF('BD6'!J1505=96,"COMERCIAL","G_Finan")))))</f>
        <v/>
      </c>
      <c r="L1505" s="49" t="n"/>
      <c r="M1505" s="37" t="n"/>
      <c r="N1505" s="51" t="n"/>
      <c r="O1505" s="51" t="n"/>
    </row>
    <row r="1506">
      <c r="A1506" s="39">
        <f>IFERROR(VLOOKUP(BD[[#This Row],[BK]],DICT[[EEFF]:[Ppto]],2,FALSE),"No Encontrado")</f>
        <v/>
      </c>
      <c r="B1506">
        <f>MID(BD[[#This Row],[SUC]],2,1)&amp;"-"&amp;BD[[#This Row],[CC]]&amp;"-"&amp;BD[[#This Row],[REGI_RES]]&amp;"-"&amp;MID(BD[[#This Row],[CTA]],1,9)</f>
        <v/>
      </c>
      <c r="D1506">
        <f>TRIM(MID('BD6'!E1506,3,2))</f>
        <v/>
      </c>
      <c r="E1506" s="33" t="n"/>
      <c r="F1506" s="34" t="n"/>
      <c r="G1506">
        <f>IF(MID(BD[[#This Row],[Suc - Tipo - Nro]],8,2)="11",LEFT(BD[[#This Row],[REGIMEN]], 1) &amp; LEFT(RIGHT(BD[[#This Row],[REGIMEN]], LEN(BD[[#This Row],[REGIMEN]]) - FIND(" ", BD[[#This Row],[REGIMEN]])), 1),"")</f>
        <v/>
      </c>
      <c r="H1506">
        <f>IF(MID(BD[[#This Row],[Suc - Tipo - Nro]],8,2)="11",TRIM(RIGHT(SUBSTITUTE(BD[[#This Row],[Glosa / Proveedor]]," ",REPT(" ",LEN(BD[[#This Row],[Glosa / Proveedor]]))),LEN(BD[[#This Row],[Glosa / Proveedor]])*2)),"")</f>
        <v/>
      </c>
      <c r="I1506" s="33" t="n"/>
      <c r="J1506" s="35" t="n"/>
      <c r="K1506" s="22">
        <f>IF('BD6'!J1506=90,"AGUA",IF('BD6'!J1506=91,"ALCANTARILLADO",IF('BD6'!J1506=93,"ALCANTARILLADO",IF('BD6'!J1506=95,"ADMIN",IF('BD6'!J1506=96,"COMERCIAL","G_Finan")))))</f>
        <v/>
      </c>
      <c r="L1506" s="49" t="n"/>
      <c r="M1506" s="37" t="n"/>
      <c r="N1506" s="51" t="n"/>
      <c r="O1506" s="51" t="n"/>
    </row>
    <row r="1507">
      <c r="A1507" s="39">
        <f>IFERROR(VLOOKUP(BD[[#This Row],[BK]],DICT[[EEFF]:[Ppto]],2,FALSE),"No Encontrado")</f>
        <v/>
      </c>
      <c r="B1507">
        <f>MID(BD[[#This Row],[SUC]],2,1)&amp;"-"&amp;BD[[#This Row],[CC]]&amp;"-"&amp;BD[[#This Row],[REGI_RES]]&amp;"-"&amp;MID(BD[[#This Row],[CTA]],1,9)</f>
        <v/>
      </c>
      <c r="D1507">
        <f>TRIM(MID('BD6'!E1507,3,2))</f>
        <v/>
      </c>
      <c r="E1507" s="33" t="n"/>
      <c r="F1507" s="34" t="n"/>
      <c r="G1507">
        <f>IF(MID(BD[[#This Row],[Suc - Tipo - Nro]],8,2)="11",LEFT(BD[[#This Row],[REGIMEN]], 1) &amp; LEFT(RIGHT(BD[[#This Row],[REGIMEN]], LEN(BD[[#This Row],[REGIMEN]]) - FIND(" ", BD[[#This Row],[REGIMEN]])), 1),"")</f>
        <v/>
      </c>
      <c r="H1507">
        <f>IF(MID(BD[[#This Row],[Suc - Tipo - Nro]],8,2)="11",TRIM(RIGHT(SUBSTITUTE(BD[[#This Row],[Glosa / Proveedor]]," ",REPT(" ",LEN(BD[[#This Row],[Glosa / Proveedor]]))),LEN(BD[[#This Row],[Glosa / Proveedor]])*2)),"")</f>
        <v/>
      </c>
      <c r="I1507" s="33" t="n"/>
      <c r="J1507" s="35" t="n"/>
      <c r="K1507" s="22">
        <f>IF('BD6'!J1507=90,"AGUA",IF('BD6'!J1507=91,"ALCANTARILLADO",IF('BD6'!J1507=93,"ALCANTARILLADO",IF('BD6'!J1507=95,"ADMIN",IF('BD6'!J1507=96,"COMERCIAL","G_Finan")))))</f>
        <v/>
      </c>
      <c r="L1507" s="49" t="n"/>
      <c r="M1507" s="37" t="n"/>
      <c r="N1507" s="51" t="n"/>
      <c r="O1507" s="51" t="n"/>
    </row>
    <row r="1508">
      <c r="A1508">
        <f>IFERROR(VLOOKUP(BD[[#This Row],[BK]],DICT[[EEFF]:[Ppto]],2,FALSE),"No Encontrado")</f>
        <v/>
      </c>
      <c r="B1508">
        <f>MID(BD[[#This Row],[SUC]],2,1)&amp;"-"&amp;BD[[#This Row],[CC]]&amp;"-"&amp;BD[[#This Row],[REGI_RES]]&amp;"-"&amp;MID(BD[[#This Row],[CTA]],1,9)</f>
        <v/>
      </c>
      <c r="D1508">
        <f>TRIM(MID('BD6'!E1508,3,2))</f>
        <v/>
      </c>
      <c r="E1508" s="33" t="n"/>
      <c r="F1508" s="32" t="n"/>
      <c r="G1508">
        <f>IF(MID(BD[[#This Row],[Suc - Tipo - Nro]],8,2)="11",LEFT(BD[[#This Row],[REGIMEN]], 1) &amp; LEFT(RIGHT(BD[[#This Row],[REGIMEN]], LEN(BD[[#This Row],[REGIMEN]]) - FIND(" ", BD[[#This Row],[REGIMEN]])), 1),"")</f>
        <v/>
      </c>
      <c r="H1508">
        <f>IF(MID(BD[[#This Row],[Suc - Tipo - Nro]],8,2)="11",TRIM(RIGHT(SUBSTITUTE(BD[[#This Row],[Glosa / Proveedor]]," ",REPT(" ",LEN(BD[[#This Row],[Glosa / Proveedor]]))),LEN(BD[[#This Row],[Glosa / Proveedor]])*2)),"")</f>
        <v/>
      </c>
      <c r="I1508" s="31" t="n"/>
      <c r="J1508" s="38" t="n"/>
      <c r="K1508" s="22">
        <f>IF('BD6'!J1508=90,"AGUA",IF('BD6'!J1508=91,"ALCANTARILLADO",IF('BD6'!J1508=93,"ALCANTARILLADO",IF('BD6'!J1508=95,"ADMIN",IF('BD6'!J1508=96,"COMERCIAL","G_Finan")))))</f>
        <v/>
      </c>
      <c r="L1508" s="49" t="n"/>
      <c r="M1508" s="37" t="n"/>
      <c r="N1508" s="51" t="n"/>
      <c r="O1508" s="51" t="n"/>
    </row>
    <row r="1509">
      <c r="A1509" s="10">
        <f>IFERROR(VLOOKUP(BD[[#This Row],[BK]],DICT[[EEFF]:[Ppto]],2,FALSE),"No Encontrado")</f>
        <v/>
      </c>
      <c r="B1509" s="54">
        <f>MID(BD[[#This Row],[SUC]],2,1)&amp;"-"&amp;BD[[#This Row],[CC]]&amp;"-"&amp;BD[[#This Row],[REGI_RES]]&amp;"-"&amp;MID(BD[[#This Row],[CTA]],1,9)</f>
        <v/>
      </c>
      <c r="D1509" s="54">
        <f>TRIM(MID('BD6'!E1509,3,2))</f>
        <v/>
      </c>
      <c r="E1509" s="33" t="n"/>
      <c r="F1509" s="34" t="n"/>
      <c r="G1509" s="54">
        <f>IF(MID(BD[[#This Row],[Suc - Tipo - Nro]],8,2)="11",LEFT(BD[[#This Row],[REGIMEN]], 1) &amp; LEFT(RIGHT(BD[[#This Row],[REGIMEN]], LEN(BD[[#This Row],[REGIMEN]]) - FIND(" ", BD[[#This Row],[REGIMEN]])), 1),"")</f>
        <v/>
      </c>
      <c r="H1509" s="54">
        <f>IF(MID(BD[[#This Row],[Suc - Tipo - Nro]],8,2)="11",TRIM(RIGHT(SUBSTITUTE(BD[[#This Row],[Glosa / Proveedor]]," ",REPT(" ",LEN(BD[[#This Row],[Glosa / Proveedor]]))),LEN(BD[[#This Row],[Glosa / Proveedor]])*2)),"")</f>
        <v/>
      </c>
      <c r="I1509" s="33" t="n"/>
      <c r="J1509" s="35" t="n"/>
      <c r="K1509" s="36">
        <f>IF('BD6'!J1509=90,"AGUA",IF('BD6'!J1509=91,"ALCANTARILLADO",IF('BD6'!J1509=93,"ALCANTARILLADO",IF('BD6'!J1509=95,"ADMIN",IF('BD6'!J1509=96,"COMERCIAL","G_Finan")))))</f>
        <v/>
      </c>
      <c r="L1509" s="40" t="n"/>
      <c r="M1509" s="37" t="n"/>
      <c r="N1509" s="51" t="n"/>
      <c r="O1509" s="51" t="n"/>
    </row>
    <row r="1510">
      <c r="A1510" s="10">
        <f>IFERROR(VLOOKUP(BD[[#This Row],[BK]],DICT[[EEFF]:[Ppto]],2,FALSE),"No Encontrado")</f>
        <v/>
      </c>
      <c r="B1510" s="54">
        <f>MID(BD[[#This Row],[SUC]],2,1)&amp;"-"&amp;BD[[#This Row],[CC]]&amp;"-"&amp;BD[[#This Row],[REGI_RES]]&amp;"-"&amp;MID(BD[[#This Row],[CTA]],1,9)</f>
        <v/>
      </c>
      <c r="D1510" s="54">
        <f>TRIM(MID('BD6'!E1510,3,2))</f>
        <v/>
      </c>
      <c r="E1510" s="33" t="n"/>
      <c r="F1510" s="34" t="n"/>
      <c r="G1510" s="54">
        <f>IF(MID(BD[[#This Row],[Suc - Tipo - Nro]],8,2)="11",LEFT(BD[[#This Row],[REGIMEN]], 1) &amp; LEFT(RIGHT(BD[[#This Row],[REGIMEN]], LEN(BD[[#This Row],[REGIMEN]]) - FIND(" ", BD[[#This Row],[REGIMEN]])), 1),"")</f>
        <v/>
      </c>
      <c r="H1510" s="54">
        <f>IF(MID(BD[[#This Row],[Suc - Tipo - Nro]],8,2)="11",TRIM(RIGHT(SUBSTITUTE(BD[[#This Row],[Glosa / Proveedor]]," ",REPT(" ",LEN(BD[[#This Row],[Glosa / Proveedor]]))),LEN(BD[[#This Row],[Glosa / Proveedor]])*2)),"")</f>
        <v/>
      </c>
      <c r="I1510" s="33" t="n"/>
      <c r="J1510" s="35" t="n"/>
      <c r="K1510" s="36">
        <f>IF('BD6'!J1510=90,"AGUA",IF('BD6'!J1510=91,"ALCANTARILLADO",IF('BD6'!J1510=93,"ALCANTARILLADO",IF('BD6'!J1510=95,"ADMIN",IF('BD6'!J1510=96,"COMERCIAL","G_Finan")))))</f>
        <v/>
      </c>
      <c r="L1510" s="40" t="n"/>
      <c r="M1510" s="37" t="n"/>
      <c r="N1510" s="51" t="n"/>
      <c r="O1510" s="51" t="n"/>
    </row>
    <row r="1511">
      <c r="A1511" s="42">
        <f>IFERROR(VLOOKUP(BD[[#This Row],[BK]],DICT[[EEFF]:[Ppto]],2,FALSE),"No Encontrado")</f>
        <v/>
      </c>
      <c r="B1511">
        <f>MID(BD[[#This Row],[SUC]],2,1)&amp;"-"&amp;BD[[#This Row],[CC]]&amp;"-"&amp;BD[[#This Row],[REGI_RES]]&amp;"-"&amp;MID(BD[[#This Row],[CTA]],1,9)</f>
        <v/>
      </c>
      <c r="D1511">
        <f>TRIM(MID('BD6'!E1511,3,2))</f>
        <v/>
      </c>
      <c r="E1511" s="33" t="n"/>
      <c r="F1511" s="32" t="n"/>
      <c r="G1511">
        <f>IF(MID(BD[[#This Row],[Suc - Tipo - Nro]],8,2)="11",LEFT(BD[[#This Row],[REGIMEN]], 1) &amp; LEFT(RIGHT(BD[[#This Row],[REGIMEN]], LEN(BD[[#This Row],[REGIMEN]]) - FIND(" ", BD[[#This Row],[REGIMEN]])), 1),"")</f>
        <v/>
      </c>
      <c r="H1511">
        <f>IF(MID(BD[[#This Row],[Suc - Tipo - Nro]],8,2)="11",TRIM(RIGHT(SUBSTITUTE(BD[[#This Row],[Glosa / Proveedor]]," ",REPT(" ",LEN(BD[[#This Row],[Glosa / Proveedor]]))),LEN(BD[[#This Row],[Glosa / Proveedor]])*2)),"")</f>
        <v/>
      </c>
      <c r="I1511" s="31" t="n"/>
      <c r="J1511" s="38" t="n"/>
      <c r="K1511" s="22">
        <f>IF('BD6'!J1511=90,"AGUA",IF('BD6'!J1511=91,"ALCANTARILLADO",IF('BD6'!J1511=93,"ALCANTARILLADO",IF('BD6'!J1511=95,"ADMIN",IF('BD6'!J1511=96,"COMERCIAL","G_Finan")))))</f>
        <v/>
      </c>
      <c r="L1511" s="49" t="n"/>
      <c r="M1511" s="37" t="n"/>
      <c r="N1511" s="51" t="n"/>
      <c r="O1511" s="51" t="n"/>
    </row>
    <row r="1512">
      <c r="A1512" s="39">
        <f>IFERROR(VLOOKUP(BD[[#This Row],[BK]],DICT[[EEFF]:[Ppto]],2,FALSE),"No Encontrado")</f>
        <v/>
      </c>
      <c r="B1512">
        <f>MID(BD[[#This Row],[SUC]],2,1)&amp;"-"&amp;BD[[#This Row],[CC]]&amp;"-"&amp;BD[[#This Row],[REGI_RES]]&amp;"-"&amp;MID(BD[[#This Row],[CTA]],1,9)</f>
        <v/>
      </c>
      <c r="D1512">
        <f>TRIM(MID('BD6'!E1512,3,2))</f>
        <v/>
      </c>
      <c r="E1512" s="33" t="n"/>
      <c r="F1512" s="34" t="n"/>
      <c r="G1512">
        <f>IF(MID(BD[[#This Row],[Suc - Tipo - Nro]],8,2)="11",LEFT(BD[[#This Row],[REGIMEN]], 1) &amp; LEFT(RIGHT(BD[[#This Row],[REGIMEN]], LEN(BD[[#This Row],[REGIMEN]]) - FIND(" ", BD[[#This Row],[REGIMEN]])), 1),"")</f>
        <v/>
      </c>
      <c r="H1512">
        <f>IF(MID(BD[[#This Row],[Suc - Tipo - Nro]],8,2)="11",TRIM(RIGHT(SUBSTITUTE(BD[[#This Row],[Glosa / Proveedor]]," ",REPT(" ",LEN(BD[[#This Row],[Glosa / Proveedor]]))),LEN(BD[[#This Row],[Glosa / Proveedor]])*2)),"")</f>
        <v/>
      </c>
      <c r="I1512" s="33" t="n"/>
      <c r="J1512" s="35" t="n"/>
      <c r="K1512" s="22">
        <f>IF('BD6'!J1512=90,"AGUA",IF('BD6'!J1512=91,"ALCANTARILLADO",IF('BD6'!J1512=93,"ALCANTARILLADO",IF('BD6'!J1512=95,"ADMIN",IF('BD6'!J1512=96,"COMERCIAL","G_Finan")))))</f>
        <v/>
      </c>
      <c r="L1512" s="49" t="n"/>
      <c r="M1512" s="37" t="n"/>
      <c r="N1512" s="51" t="n"/>
      <c r="O1512" s="51" t="n"/>
    </row>
    <row r="1513">
      <c r="A1513">
        <f>IFERROR(VLOOKUP(BD[[#This Row],[BK]],DICT[[EEFF]:[Ppto]],2,FALSE),"No Encontrado")</f>
        <v/>
      </c>
      <c r="B1513">
        <f>MID(BD[[#This Row],[SUC]],2,1)&amp;"-"&amp;BD[[#This Row],[CC]]&amp;"-"&amp;BD[[#This Row],[REGI_RES]]&amp;"-"&amp;MID(BD[[#This Row],[CTA]],1,9)</f>
        <v/>
      </c>
      <c r="D1513">
        <f>TRIM(MID('BD6'!E1513,3,2))</f>
        <v/>
      </c>
      <c r="E1513" s="33" t="n"/>
      <c r="F1513" s="32" t="n"/>
      <c r="G1513">
        <f>IF(MID(BD[[#This Row],[Suc - Tipo - Nro]],8,2)="11",LEFT(BD[[#This Row],[REGIMEN]], 1) &amp; LEFT(RIGHT(BD[[#This Row],[REGIMEN]], LEN(BD[[#This Row],[REGIMEN]]) - FIND(" ", BD[[#This Row],[REGIMEN]])), 1),"")</f>
        <v/>
      </c>
      <c r="H1513">
        <f>IF(MID(BD[[#This Row],[Suc - Tipo - Nro]],8,2)="11",TRIM(RIGHT(SUBSTITUTE(BD[[#This Row],[Glosa / Proveedor]]," ",REPT(" ",LEN(BD[[#This Row],[Glosa / Proveedor]]))),LEN(BD[[#This Row],[Glosa / Proveedor]])*2)),"")</f>
        <v/>
      </c>
      <c r="I1513" s="31" t="n"/>
      <c r="J1513" s="38" t="n"/>
      <c r="K1513" s="22">
        <f>IF('BD6'!J1513=90,"AGUA",IF('BD6'!J1513=91,"ALCANTARILLADO",IF('BD6'!J1513=93,"ALCANTARILLADO",IF('BD6'!J1513=95,"ADMIN",IF('BD6'!J1513=96,"COMERCIAL","G_Finan")))))</f>
        <v/>
      </c>
      <c r="L1513" s="49" t="n"/>
      <c r="M1513" s="37" t="n"/>
      <c r="N1513" s="51" t="n"/>
      <c r="O1513" s="51" t="n"/>
    </row>
    <row r="1514">
      <c r="A1514">
        <f>IFERROR(VLOOKUP(BD[[#This Row],[BK]],DICT[[EEFF]:[Ppto]],2,FALSE),"No Encontrado")</f>
        <v/>
      </c>
      <c r="B1514">
        <f>MID(BD[[#This Row],[SUC]],2,1)&amp;"-"&amp;BD[[#This Row],[CC]]&amp;"-"&amp;BD[[#This Row],[REGI_RES]]&amp;"-"&amp;MID(BD[[#This Row],[CTA]],1,9)</f>
        <v/>
      </c>
      <c r="D1514">
        <f>TRIM(MID('BD6'!E1514,3,2))</f>
        <v/>
      </c>
      <c r="E1514" s="33" t="n"/>
      <c r="F1514" s="32" t="n"/>
      <c r="G1514">
        <f>IF(MID(BD[[#This Row],[Suc - Tipo - Nro]],8,2)="11",LEFT(BD[[#This Row],[REGIMEN]], 1) &amp; LEFT(RIGHT(BD[[#This Row],[REGIMEN]], LEN(BD[[#This Row],[REGIMEN]]) - FIND(" ", BD[[#This Row],[REGIMEN]])), 1),"")</f>
        <v/>
      </c>
      <c r="H1514">
        <f>IF(MID(BD[[#This Row],[Suc - Tipo - Nro]],8,2)="11",TRIM(RIGHT(SUBSTITUTE(BD[[#This Row],[Glosa / Proveedor]]," ",REPT(" ",LEN(BD[[#This Row],[Glosa / Proveedor]]))),LEN(BD[[#This Row],[Glosa / Proveedor]])*2)),"")</f>
        <v/>
      </c>
      <c r="I1514" s="31" t="n"/>
      <c r="J1514" s="38" t="n"/>
      <c r="K1514" s="22">
        <f>IF('BD6'!J1514=90,"AGUA",IF('BD6'!J1514=91,"ALCANTARILLADO",IF('BD6'!J1514=93,"ALCANTARILLADO",IF('BD6'!J1514=95,"ADMIN",IF('BD6'!J1514=96,"COMERCIAL","G_Finan")))))</f>
        <v/>
      </c>
      <c r="L1514" s="49" t="n"/>
      <c r="M1514" s="37" t="n"/>
      <c r="N1514" s="51" t="n"/>
      <c r="O1514" s="51" t="n"/>
    </row>
    <row r="1515">
      <c r="A1515" s="10">
        <f>IFERROR(VLOOKUP(BD[[#This Row],[BK]],DICT[[EEFF]:[Ppto]],2,FALSE),"No Encontrado")</f>
        <v/>
      </c>
      <c r="B1515" s="54">
        <f>MID(BD[[#This Row],[SUC]],2,1)&amp;"-"&amp;BD[[#This Row],[CC]]&amp;"-"&amp;BD[[#This Row],[REGI_RES]]&amp;"-"&amp;MID(BD[[#This Row],[CTA]],1,9)</f>
        <v/>
      </c>
      <c r="D1515" s="54">
        <f>TRIM(MID('BD6'!E1515,3,2))</f>
        <v/>
      </c>
      <c r="E1515" s="33" t="n"/>
      <c r="F1515" s="34" t="n"/>
      <c r="G1515" s="54">
        <f>IF(MID(BD[[#This Row],[Suc - Tipo - Nro]],8,2)="11",LEFT(BD[[#This Row],[REGIMEN]], 1) &amp; LEFT(RIGHT(BD[[#This Row],[REGIMEN]], LEN(BD[[#This Row],[REGIMEN]]) - FIND(" ", BD[[#This Row],[REGIMEN]])), 1),"")</f>
        <v/>
      </c>
      <c r="H1515" s="54">
        <f>IF(MID(BD[[#This Row],[Suc - Tipo - Nro]],8,2)="11",TRIM(RIGHT(SUBSTITUTE(BD[[#This Row],[Glosa / Proveedor]]," ",REPT(" ",LEN(BD[[#This Row],[Glosa / Proveedor]]))),LEN(BD[[#This Row],[Glosa / Proveedor]])*2)),"")</f>
        <v/>
      </c>
      <c r="I1515" s="33" t="n"/>
      <c r="J1515" s="35" t="n"/>
      <c r="K1515" s="36">
        <f>IF('BD6'!J1515=90,"AGUA",IF('BD6'!J1515=91,"ALCANTARILLADO",IF('BD6'!J1515=93,"ALCANTARILLADO",IF('BD6'!J1515=95,"ADMIN",IF('BD6'!J1515=96,"COMERCIAL","G_Finan")))))</f>
        <v/>
      </c>
      <c r="L1515" s="40" t="n"/>
      <c r="M1515" s="37" t="n"/>
      <c r="N1515" s="51" t="n"/>
      <c r="O1515" s="51" t="n"/>
    </row>
    <row r="1516">
      <c r="A1516" s="10">
        <f>IFERROR(VLOOKUP(BD[[#This Row],[BK]],DICT[[EEFF]:[Ppto]],2,FALSE),"No Encontrado")</f>
        <v/>
      </c>
      <c r="B1516" s="54">
        <f>MID(BD[[#This Row],[SUC]],2,1)&amp;"-"&amp;BD[[#This Row],[CC]]&amp;"-"&amp;BD[[#This Row],[REGI_RES]]&amp;"-"&amp;MID(BD[[#This Row],[CTA]],1,9)</f>
        <v/>
      </c>
      <c r="D1516" s="54">
        <f>TRIM(MID('BD6'!E1516,3,2))</f>
        <v/>
      </c>
      <c r="E1516" s="33" t="n"/>
      <c r="F1516" s="34" t="n"/>
      <c r="G1516" s="54">
        <f>IF(MID(BD[[#This Row],[Suc - Tipo - Nro]],8,2)="11",LEFT(BD[[#This Row],[REGIMEN]], 1) &amp; LEFT(RIGHT(BD[[#This Row],[REGIMEN]], LEN(BD[[#This Row],[REGIMEN]]) - FIND(" ", BD[[#This Row],[REGIMEN]])), 1),"")</f>
        <v/>
      </c>
      <c r="H1516" s="54">
        <f>IF(MID(BD[[#This Row],[Suc - Tipo - Nro]],8,2)="11",TRIM(RIGHT(SUBSTITUTE(BD[[#This Row],[Glosa / Proveedor]]," ",REPT(" ",LEN(BD[[#This Row],[Glosa / Proveedor]]))),LEN(BD[[#This Row],[Glosa / Proveedor]])*2)),"")</f>
        <v/>
      </c>
      <c r="I1516" s="33" t="n"/>
      <c r="J1516" s="35" t="n"/>
      <c r="K1516" s="36">
        <f>IF('BD6'!J1516=90,"AGUA",IF('BD6'!J1516=91,"ALCANTARILLADO",IF('BD6'!J1516=93,"ALCANTARILLADO",IF('BD6'!J1516=95,"ADMIN",IF('BD6'!J1516=96,"COMERCIAL","G_Finan")))))</f>
        <v/>
      </c>
      <c r="L1516" s="40" t="n"/>
      <c r="M1516" s="37" t="n"/>
      <c r="N1516" s="51" t="n"/>
      <c r="O1516" s="51" t="n"/>
    </row>
    <row r="1517">
      <c r="A1517">
        <f>IFERROR(VLOOKUP(BD[[#This Row],[BK]],DICT[[EEFF]:[Ppto]],2,FALSE),"No Encontrado")</f>
        <v/>
      </c>
      <c r="B1517">
        <f>MID(BD[[#This Row],[SUC]],2,1)&amp;"-"&amp;BD[[#This Row],[CC]]&amp;"-"&amp;BD[[#This Row],[REGI_RES]]&amp;"-"&amp;MID(BD[[#This Row],[CTA]],1,9)</f>
        <v/>
      </c>
      <c r="D1517">
        <f>TRIM(MID('BD6'!E1517,3,2))</f>
        <v/>
      </c>
      <c r="E1517" s="33" t="n"/>
      <c r="F1517" s="32" t="n"/>
      <c r="G1517">
        <f>IF(MID(BD[[#This Row],[Suc - Tipo - Nro]],8,2)="11",LEFT(BD[[#This Row],[REGIMEN]], 1) &amp; LEFT(RIGHT(BD[[#This Row],[REGIMEN]], LEN(BD[[#This Row],[REGIMEN]]) - FIND(" ", BD[[#This Row],[REGIMEN]])), 1),"")</f>
        <v/>
      </c>
      <c r="H1517">
        <f>IF(MID(BD[[#This Row],[Suc - Tipo - Nro]],8,2)="11",TRIM(RIGHT(SUBSTITUTE(BD[[#This Row],[Glosa / Proveedor]]," ",REPT(" ",LEN(BD[[#This Row],[Glosa / Proveedor]]))),LEN(BD[[#This Row],[Glosa / Proveedor]])*2)),"")</f>
        <v/>
      </c>
      <c r="I1517" s="31" t="n"/>
      <c r="J1517" s="38" t="n"/>
      <c r="K1517" s="22">
        <f>IF('BD6'!J1517=90,"AGUA",IF('BD6'!J1517=91,"ALCANTARILLADO",IF('BD6'!J1517=93,"ALCANTARILLADO",IF('BD6'!J1517=95,"ADMIN",IF('BD6'!J1517=96,"COMERCIAL","G_Finan")))))</f>
        <v/>
      </c>
      <c r="L1517" s="49" t="n"/>
      <c r="M1517" s="37" t="n"/>
      <c r="N1517" s="51" t="n"/>
      <c r="O1517" s="51" t="n"/>
    </row>
    <row r="1518">
      <c r="A1518" s="10">
        <f>IFERROR(VLOOKUP(BD[[#This Row],[BK]],DICT[[EEFF]:[Ppto]],2,FALSE),"No Encontrado")</f>
        <v/>
      </c>
      <c r="B1518" s="54">
        <f>MID(BD[[#This Row],[SUC]],2,1)&amp;"-"&amp;BD[[#This Row],[CC]]&amp;"-"&amp;BD[[#This Row],[REGI_RES]]&amp;"-"&amp;MID(BD[[#This Row],[CTA]],1,9)</f>
        <v/>
      </c>
      <c r="D1518" s="54">
        <f>TRIM(MID('BD6'!E1518,3,2))</f>
        <v/>
      </c>
      <c r="E1518" s="33" t="n"/>
      <c r="F1518" s="34" t="n"/>
      <c r="G1518" s="54">
        <f>IF(MID(BD[[#This Row],[Suc - Tipo - Nro]],8,2)="11",LEFT(BD[[#This Row],[REGIMEN]], 1) &amp; LEFT(RIGHT(BD[[#This Row],[REGIMEN]], LEN(BD[[#This Row],[REGIMEN]]) - FIND(" ", BD[[#This Row],[REGIMEN]])), 1),"")</f>
        <v/>
      </c>
      <c r="H1518" s="54">
        <f>IF(MID(BD[[#This Row],[Suc - Tipo - Nro]],8,2)="11",TRIM(RIGHT(SUBSTITUTE(BD[[#This Row],[Glosa / Proveedor]]," ",REPT(" ",LEN(BD[[#This Row],[Glosa / Proveedor]]))),LEN(BD[[#This Row],[Glosa / Proveedor]])*2)),"")</f>
        <v/>
      </c>
      <c r="I1518" s="33" t="n"/>
      <c r="J1518" s="35" t="n"/>
      <c r="K1518" s="36">
        <f>IF('BD6'!J1518=90,"AGUA",IF('BD6'!J1518=91,"ALCANTARILLADO",IF('BD6'!J1518=93,"ALCANTARILLADO",IF('BD6'!J1518=95,"ADMIN",IF('BD6'!J1518=96,"COMERCIAL","G_Finan")))))</f>
        <v/>
      </c>
      <c r="L1518" s="40" t="n"/>
      <c r="M1518" s="37" t="n"/>
      <c r="N1518" s="51" t="n"/>
      <c r="O1518" s="51" t="n"/>
    </row>
    <row r="1519">
      <c r="A1519" s="42">
        <f>IFERROR(VLOOKUP(BD[[#This Row],[BK]],DICT[[EEFF]:[Ppto]],2,FALSE),"No Encontrado")</f>
        <v/>
      </c>
      <c r="B1519">
        <f>MID(BD[[#This Row],[SUC]],2,1)&amp;"-"&amp;BD[[#This Row],[CC]]&amp;"-"&amp;BD[[#This Row],[REGI_RES]]&amp;"-"&amp;MID(BD[[#This Row],[CTA]],1,9)</f>
        <v/>
      </c>
      <c r="D1519">
        <f>TRIM(MID('BD6'!E1519,3,2))</f>
        <v/>
      </c>
      <c r="E1519" s="33" t="n"/>
      <c r="F1519" s="32" t="n"/>
      <c r="G1519">
        <f>IF(MID(BD[[#This Row],[Suc - Tipo - Nro]],8,2)="11",LEFT(BD[[#This Row],[REGIMEN]], 1) &amp; LEFT(RIGHT(BD[[#This Row],[REGIMEN]], LEN(BD[[#This Row],[REGIMEN]]) - FIND(" ", BD[[#This Row],[REGIMEN]])), 1),"")</f>
        <v/>
      </c>
      <c r="H1519">
        <f>IF(MID(BD[[#This Row],[Suc - Tipo - Nro]],8,2)="11",TRIM(RIGHT(SUBSTITUTE(BD[[#This Row],[Glosa / Proveedor]]," ",REPT(" ",LEN(BD[[#This Row],[Glosa / Proveedor]]))),LEN(BD[[#This Row],[Glosa / Proveedor]])*2)),"")</f>
        <v/>
      </c>
      <c r="I1519" s="31" t="n"/>
      <c r="J1519" s="38" t="n"/>
      <c r="K1519" s="22">
        <f>IF('BD6'!J1519=90,"AGUA",IF('BD6'!J1519=91,"ALCANTARILLADO",IF('BD6'!J1519=93,"ALCANTARILLADO",IF('BD6'!J1519=95,"ADMIN",IF('BD6'!J1519=96,"COMERCIAL","G_Finan")))))</f>
        <v/>
      </c>
      <c r="L1519" s="49" t="n"/>
      <c r="M1519" s="37" t="n"/>
      <c r="N1519" s="51" t="n"/>
      <c r="O1519" s="51" t="n"/>
    </row>
    <row r="1520">
      <c r="A1520" s="42">
        <f>IFERROR(VLOOKUP(BD[[#This Row],[BK]],DICT[[EEFF]:[Ppto]],2,FALSE),"No Encontrado")</f>
        <v/>
      </c>
      <c r="B1520">
        <f>MID(BD[[#This Row],[SUC]],2,1)&amp;"-"&amp;BD[[#This Row],[CC]]&amp;"-"&amp;BD[[#This Row],[REGI_RES]]&amp;"-"&amp;MID(BD[[#This Row],[CTA]],1,9)</f>
        <v/>
      </c>
      <c r="D1520">
        <f>TRIM(MID('BD6'!E1520,3,2))</f>
        <v/>
      </c>
      <c r="E1520" s="33" t="n"/>
      <c r="F1520" s="32" t="n"/>
      <c r="G1520">
        <f>IF(MID(BD[[#This Row],[Suc - Tipo - Nro]],8,2)="11",LEFT(BD[[#This Row],[REGIMEN]], 1) &amp; LEFT(RIGHT(BD[[#This Row],[REGIMEN]], LEN(BD[[#This Row],[REGIMEN]]) - FIND(" ", BD[[#This Row],[REGIMEN]])), 1),"")</f>
        <v/>
      </c>
      <c r="H1520">
        <f>IF(MID(BD[[#This Row],[Suc - Tipo - Nro]],8,2)="11",TRIM(RIGHT(SUBSTITUTE(BD[[#This Row],[Glosa / Proveedor]]," ",REPT(" ",LEN(BD[[#This Row],[Glosa / Proveedor]]))),LEN(BD[[#This Row],[Glosa / Proveedor]])*2)),"")</f>
        <v/>
      </c>
      <c r="I1520" s="31" t="n"/>
      <c r="J1520" s="38" t="n"/>
      <c r="K1520" s="22">
        <f>IF('BD6'!J1520=90,"AGUA",IF('BD6'!J1520=91,"ALCANTARILLADO",IF('BD6'!J1520=93,"ALCANTARILLADO",IF('BD6'!J1520=95,"ADMIN",IF('BD6'!J1520=96,"COMERCIAL","G_Finan")))))</f>
        <v/>
      </c>
      <c r="L1520" s="49" t="n"/>
      <c r="M1520" s="37" t="n"/>
      <c r="N1520" s="51" t="n"/>
      <c r="O1520" s="51" t="n"/>
    </row>
    <row r="1521">
      <c r="A1521">
        <f>IFERROR(VLOOKUP(BD[[#This Row],[BK]],DICT[[EEFF]:[Ppto]],2,FALSE),"No Encontrado")</f>
        <v/>
      </c>
      <c r="B1521">
        <f>MID(BD[[#This Row],[SUC]],2,1)&amp;"-"&amp;BD[[#This Row],[CC]]&amp;"-"&amp;BD[[#This Row],[REGI_RES]]&amp;"-"&amp;MID(BD[[#This Row],[CTA]],1,9)</f>
        <v/>
      </c>
      <c r="D1521">
        <f>TRIM(MID('BD6'!E1521,3,2))</f>
        <v/>
      </c>
      <c r="E1521" s="33" t="n"/>
      <c r="F1521" s="32" t="n"/>
      <c r="G1521">
        <f>IF(MID(BD[[#This Row],[Suc - Tipo - Nro]],8,2)="11",LEFT(BD[[#This Row],[REGIMEN]], 1) &amp; LEFT(RIGHT(BD[[#This Row],[REGIMEN]], LEN(BD[[#This Row],[REGIMEN]]) - FIND(" ", BD[[#This Row],[REGIMEN]])), 1),"")</f>
        <v/>
      </c>
      <c r="H1521">
        <f>IF(MID(BD[[#This Row],[Suc - Tipo - Nro]],8,2)="11",TRIM(RIGHT(SUBSTITUTE(BD[[#This Row],[Glosa / Proveedor]]," ",REPT(" ",LEN(BD[[#This Row],[Glosa / Proveedor]]))),LEN(BD[[#This Row],[Glosa / Proveedor]])*2)),"")</f>
        <v/>
      </c>
      <c r="I1521" s="31" t="n"/>
      <c r="J1521" s="38" t="n"/>
      <c r="K1521" s="22">
        <f>IF('BD6'!J1521=90,"AGUA",IF('BD6'!J1521=91,"ALCANTARILLADO",IF('BD6'!J1521=93,"ALCANTARILLADO",IF('BD6'!J1521=95,"ADMIN",IF('BD6'!J1521=96,"COMERCIAL","G_Finan")))))</f>
        <v/>
      </c>
      <c r="L1521" s="49" t="n"/>
      <c r="M1521" s="37" t="n"/>
      <c r="N1521" s="51" t="n"/>
      <c r="O1521" s="51" t="n"/>
    </row>
    <row r="1522">
      <c r="A1522" s="42">
        <f>IFERROR(VLOOKUP(BD[[#This Row],[BK]],DICT[[EEFF]:[Ppto]],2,FALSE),"No Encontrado")</f>
        <v/>
      </c>
      <c r="B1522">
        <f>MID(BD[[#This Row],[SUC]],2,1)&amp;"-"&amp;BD[[#This Row],[CC]]&amp;"-"&amp;BD[[#This Row],[REGI_RES]]&amp;"-"&amp;MID(BD[[#This Row],[CTA]],1,9)</f>
        <v/>
      </c>
      <c r="D1522">
        <f>TRIM(MID('BD6'!E1522,3,2))</f>
        <v/>
      </c>
      <c r="E1522" s="33" t="n"/>
      <c r="F1522" s="32" t="n"/>
      <c r="G1522">
        <f>IF(MID(BD[[#This Row],[Suc - Tipo - Nro]],8,2)="11",LEFT(BD[[#This Row],[REGIMEN]], 1) &amp; LEFT(RIGHT(BD[[#This Row],[REGIMEN]], LEN(BD[[#This Row],[REGIMEN]]) - FIND(" ", BD[[#This Row],[REGIMEN]])), 1),"")</f>
        <v/>
      </c>
      <c r="H1522">
        <f>IF(MID(BD[[#This Row],[Suc - Tipo - Nro]],8,2)="11",TRIM(RIGHT(SUBSTITUTE(BD[[#This Row],[Glosa / Proveedor]]," ",REPT(" ",LEN(BD[[#This Row],[Glosa / Proveedor]]))),LEN(BD[[#This Row],[Glosa / Proveedor]])*2)),"")</f>
        <v/>
      </c>
      <c r="I1522" s="31" t="n"/>
      <c r="J1522" s="38" t="n"/>
      <c r="K1522" s="22">
        <f>IF('BD6'!J1522=90,"AGUA",IF('BD6'!J1522=91,"ALCANTARILLADO",IF('BD6'!J1522=93,"ALCANTARILLADO",IF('BD6'!J1522=95,"ADMIN",IF('BD6'!J1522=96,"COMERCIAL","G_Finan")))))</f>
        <v/>
      </c>
      <c r="L1522" s="49" t="n"/>
      <c r="M1522" s="37" t="n"/>
      <c r="N1522" s="51" t="n"/>
      <c r="O1522" s="51" t="n"/>
    </row>
    <row r="1523">
      <c r="A1523" s="10">
        <f>IFERROR(VLOOKUP(BD[[#This Row],[BK]],DICT[[EEFF]:[Ppto]],2,FALSE),"No Encontrado")</f>
        <v/>
      </c>
      <c r="B1523" s="54">
        <f>MID(BD[[#This Row],[SUC]],2,1)&amp;"-"&amp;BD[[#This Row],[CC]]&amp;"-"&amp;BD[[#This Row],[REGI_RES]]&amp;"-"&amp;MID(BD[[#This Row],[CTA]],1,9)</f>
        <v/>
      </c>
      <c r="D1523" s="54">
        <f>TRIM(MID('BD6'!E1523,3,2))</f>
        <v/>
      </c>
      <c r="E1523" s="33" t="n"/>
      <c r="F1523" s="34" t="n"/>
      <c r="G1523" s="54">
        <f>IF(MID(BD[[#This Row],[Suc - Tipo - Nro]],8,2)="11",LEFT(BD[[#This Row],[REGIMEN]], 1) &amp; LEFT(RIGHT(BD[[#This Row],[REGIMEN]], LEN(BD[[#This Row],[REGIMEN]]) - FIND(" ", BD[[#This Row],[REGIMEN]])), 1),"")</f>
        <v/>
      </c>
      <c r="H1523" s="54">
        <f>IF(MID(BD[[#This Row],[Suc - Tipo - Nro]],8,2)="11",TRIM(RIGHT(SUBSTITUTE(BD[[#This Row],[Glosa / Proveedor]]," ",REPT(" ",LEN(BD[[#This Row],[Glosa / Proveedor]]))),LEN(BD[[#This Row],[Glosa / Proveedor]])*2)),"")</f>
        <v/>
      </c>
      <c r="I1523" s="33" t="n"/>
      <c r="J1523" s="35" t="n"/>
      <c r="K1523" s="36">
        <f>IF('BD6'!J1523=90,"AGUA",IF('BD6'!J1523=91,"ALCANTARILLADO",IF('BD6'!J1523=93,"ALCANTARILLADO",IF('BD6'!J1523=95,"ADMIN",IF('BD6'!J1523=96,"COMERCIAL","G_Finan")))))</f>
        <v/>
      </c>
      <c r="L1523" s="40" t="n"/>
      <c r="M1523" s="37" t="n"/>
      <c r="N1523" s="51" t="n"/>
      <c r="O1523" s="51" t="n"/>
    </row>
    <row r="1524">
      <c r="A1524" s="42">
        <f>IFERROR(VLOOKUP(BD[[#This Row],[BK]],DICT[[EEFF]:[Ppto]],2,FALSE),"No Encontrado")</f>
        <v/>
      </c>
      <c r="B1524">
        <f>MID(BD[[#This Row],[SUC]],2,1)&amp;"-"&amp;BD[[#This Row],[CC]]&amp;"-"&amp;BD[[#This Row],[REGI_RES]]&amp;"-"&amp;MID(BD[[#This Row],[CTA]],1,9)</f>
        <v/>
      </c>
      <c r="D1524">
        <f>TRIM(MID('BD6'!E1524,3,2))</f>
        <v/>
      </c>
      <c r="E1524" s="33" t="n"/>
      <c r="F1524" s="32" t="n"/>
      <c r="G1524">
        <f>IF(MID(BD[[#This Row],[Suc - Tipo - Nro]],8,2)="11",LEFT(BD[[#This Row],[REGIMEN]], 1) &amp; LEFT(RIGHT(BD[[#This Row],[REGIMEN]], LEN(BD[[#This Row],[REGIMEN]]) - FIND(" ", BD[[#This Row],[REGIMEN]])), 1),"")</f>
        <v/>
      </c>
      <c r="H1524">
        <f>IF(MID(BD[[#This Row],[Suc - Tipo - Nro]],8,2)="11",TRIM(RIGHT(SUBSTITUTE(BD[[#This Row],[Glosa / Proveedor]]," ",REPT(" ",LEN(BD[[#This Row],[Glosa / Proveedor]]))),LEN(BD[[#This Row],[Glosa / Proveedor]])*2)),"")</f>
        <v/>
      </c>
      <c r="I1524" s="31" t="n"/>
      <c r="J1524" s="38" t="n"/>
      <c r="K1524" s="22">
        <f>IF('BD6'!J1524=90,"AGUA",IF('BD6'!J1524=91,"ALCANTARILLADO",IF('BD6'!J1524=93,"ALCANTARILLADO",IF('BD6'!J1524=95,"ADMIN",IF('BD6'!J1524=96,"COMERCIAL","G_Finan")))))</f>
        <v/>
      </c>
      <c r="L1524" s="49" t="n"/>
      <c r="M1524" s="37" t="n"/>
      <c r="N1524" s="51" t="n"/>
      <c r="O1524" s="51" t="n"/>
    </row>
    <row r="1525">
      <c r="A1525" s="42">
        <f>IFERROR(VLOOKUP(BD[[#This Row],[BK]],DICT[[EEFF]:[Ppto]],2,FALSE),"No Encontrado")</f>
        <v/>
      </c>
      <c r="B1525">
        <f>MID(BD[[#This Row],[SUC]],2,1)&amp;"-"&amp;BD[[#This Row],[CC]]&amp;"-"&amp;BD[[#This Row],[REGI_RES]]&amp;"-"&amp;MID(BD[[#This Row],[CTA]],1,9)</f>
        <v/>
      </c>
      <c r="D1525">
        <f>TRIM(MID('BD6'!E1525,3,2))</f>
        <v/>
      </c>
      <c r="E1525" s="33" t="n"/>
      <c r="F1525" s="32" t="n"/>
      <c r="G1525">
        <f>IF(MID(BD[[#This Row],[Suc - Tipo - Nro]],8,2)="11",LEFT(BD[[#This Row],[REGIMEN]], 1) &amp; LEFT(RIGHT(BD[[#This Row],[REGIMEN]], LEN(BD[[#This Row],[REGIMEN]]) - FIND(" ", BD[[#This Row],[REGIMEN]])), 1),"")</f>
        <v/>
      </c>
      <c r="H1525">
        <f>IF(MID(BD[[#This Row],[Suc - Tipo - Nro]],8,2)="11",TRIM(RIGHT(SUBSTITUTE(BD[[#This Row],[Glosa / Proveedor]]," ",REPT(" ",LEN(BD[[#This Row],[Glosa / Proveedor]]))),LEN(BD[[#This Row],[Glosa / Proveedor]])*2)),"")</f>
        <v/>
      </c>
      <c r="I1525" s="31" t="n"/>
      <c r="J1525" s="38" t="n"/>
      <c r="K1525" s="22">
        <f>IF('BD6'!J1525=90,"AGUA",IF('BD6'!J1525=91,"ALCANTARILLADO",IF('BD6'!J1525=93,"ALCANTARILLADO",IF('BD6'!J1525=95,"ADMIN",IF('BD6'!J1525=96,"COMERCIAL","G_Finan")))))</f>
        <v/>
      </c>
      <c r="L1525" s="49" t="n"/>
      <c r="M1525" s="37" t="n"/>
      <c r="N1525" s="51" t="n"/>
      <c r="O1525" s="51" t="n"/>
    </row>
    <row r="1526">
      <c r="A1526" s="42">
        <f>IFERROR(VLOOKUP(BD[[#This Row],[BK]],DICT[[EEFF]:[Ppto]],2,FALSE),"No Encontrado")</f>
        <v/>
      </c>
      <c r="B1526">
        <f>MID(BD[[#This Row],[SUC]],2,1)&amp;"-"&amp;BD[[#This Row],[CC]]&amp;"-"&amp;BD[[#This Row],[REGI_RES]]&amp;"-"&amp;MID(BD[[#This Row],[CTA]],1,9)</f>
        <v/>
      </c>
      <c r="D1526">
        <f>TRIM(MID('BD6'!E1526,3,2))</f>
        <v/>
      </c>
      <c r="E1526" s="33" t="n"/>
      <c r="F1526" s="32" t="n"/>
      <c r="G1526">
        <f>IF(MID(BD[[#This Row],[Suc - Tipo - Nro]],8,2)="11",LEFT(BD[[#This Row],[REGIMEN]], 1) &amp; LEFT(RIGHT(BD[[#This Row],[REGIMEN]], LEN(BD[[#This Row],[REGIMEN]]) - FIND(" ", BD[[#This Row],[REGIMEN]])), 1),"")</f>
        <v/>
      </c>
      <c r="H1526">
        <f>IF(MID(BD[[#This Row],[Suc - Tipo - Nro]],8,2)="11",TRIM(RIGHT(SUBSTITUTE(BD[[#This Row],[Glosa / Proveedor]]," ",REPT(" ",LEN(BD[[#This Row],[Glosa / Proveedor]]))),LEN(BD[[#This Row],[Glosa / Proveedor]])*2)),"")</f>
        <v/>
      </c>
      <c r="I1526" s="31" t="n"/>
      <c r="J1526" s="38" t="n"/>
      <c r="K1526" s="22">
        <f>IF('BD6'!J1526=90,"AGUA",IF('BD6'!J1526=91,"ALCANTARILLADO",IF('BD6'!J1526=93,"ALCANTARILLADO",IF('BD6'!J1526=95,"ADMIN",IF('BD6'!J1526=96,"COMERCIAL","G_Finan")))))</f>
        <v/>
      </c>
      <c r="L1526" s="49" t="n"/>
      <c r="M1526" s="37" t="n"/>
      <c r="N1526" s="51" t="n"/>
      <c r="O1526" s="51" t="n"/>
    </row>
    <row r="1527">
      <c r="A1527" s="10">
        <f>IFERROR(VLOOKUP(BD[[#This Row],[BK]],DICT[[EEFF]:[Ppto]],2,FALSE),"No Encontrado")</f>
        <v/>
      </c>
      <c r="B1527" s="54">
        <f>MID(BD[[#This Row],[SUC]],2,1)&amp;"-"&amp;BD[[#This Row],[CC]]&amp;"-"&amp;BD[[#This Row],[REGI_RES]]&amp;"-"&amp;MID(BD[[#This Row],[CTA]],1,9)</f>
        <v/>
      </c>
      <c r="D1527" s="54">
        <f>TRIM(MID('BD6'!E1527,3,2))</f>
        <v/>
      </c>
      <c r="E1527" s="33" t="n"/>
      <c r="F1527" s="34" t="n"/>
      <c r="G1527" s="54">
        <f>IF(MID(BD[[#This Row],[Suc - Tipo - Nro]],8,2)="11",LEFT(BD[[#This Row],[REGIMEN]], 1) &amp; LEFT(RIGHT(BD[[#This Row],[REGIMEN]], LEN(BD[[#This Row],[REGIMEN]]) - FIND(" ", BD[[#This Row],[REGIMEN]])), 1),"")</f>
        <v/>
      </c>
      <c r="H1527" s="54">
        <f>IF(MID(BD[[#This Row],[Suc - Tipo - Nro]],8,2)="11",TRIM(RIGHT(SUBSTITUTE(BD[[#This Row],[Glosa / Proveedor]]," ",REPT(" ",LEN(BD[[#This Row],[Glosa / Proveedor]]))),LEN(BD[[#This Row],[Glosa / Proveedor]])*2)),"")</f>
        <v/>
      </c>
      <c r="I1527" s="33" t="n"/>
      <c r="J1527" s="35" t="n"/>
      <c r="K1527" s="36">
        <f>IF('BD6'!J1527=90,"AGUA",IF('BD6'!J1527=91,"ALCANTARILLADO",IF('BD6'!J1527=93,"ALCANTARILLADO",IF('BD6'!J1527=95,"ADMIN",IF('BD6'!J1527=96,"COMERCIAL","G_Finan")))))</f>
        <v/>
      </c>
      <c r="L1527" s="40" t="n"/>
      <c r="M1527" s="37" t="n"/>
      <c r="N1527" s="51" t="n"/>
      <c r="O1527" s="51" t="n"/>
    </row>
    <row r="1528">
      <c r="A1528" s="39">
        <f>IFERROR(VLOOKUP(BD[[#This Row],[BK]],DICT[[EEFF]:[Ppto]],2,FALSE),"No Encontrado")</f>
        <v/>
      </c>
      <c r="B1528">
        <f>MID(BD[[#This Row],[SUC]],2,1)&amp;"-"&amp;BD[[#This Row],[CC]]&amp;"-"&amp;BD[[#This Row],[REGI_RES]]&amp;"-"&amp;MID(BD[[#This Row],[CTA]],1,9)</f>
        <v/>
      </c>
      <c r="D1528">
        <f>TRIM(MID('BD6'!E1528,3,2))</f>
        <v/>
      </c>
      <c r="E1528" s="33" t="n"/>
      <c r="F1528" s="34" t="n"/>
      <c r="G1528">
        <f>IF(MID(BD[[#This Row],[Suc - Tipo - Nro]],8,2)="11",LEFT(BD[[#This Row],[REGIMEN]], 1) &amp; LEFT(RIGHT(BD[[#This Row],[REGIMEN]], LEN(BD[[#This Row],[REGIMEN]]) - FIND(" ", BD[[#This Row],[REGIMEN]])), 1),"")</f>
        <v/>
      </c>
      <c r="H1528">
        <f>IF(MID(BD[[#This Row],[Suc - Tipo - Nro]],8,2)="11",TRIM(RIGHT(SUBSTITUTE(BD[[#This Row],[Glosa / Proveedor]]," ",REPT(" ",LEN(BD[[#This Row],[Glosa / Proveedor]]))),LEN(BD[[#This Row],[Glosa / Proveedor]])*2)),"")</f>
        <v/>
      </c>
      <c r="I1528" s="33" t="n"/>
      <c r="J1528" s="35" t="n"/>
      <c r="K1528" s="22">
        <f>IF('BD6'!J1528=90,"AGUA",IF('BD6'!J1528=91,"ALCANTARILLADO",IF('BD6'!J1528=93,"ALCANTARILLADO",IF('BD6'!J1528=95,"ADMIN",IF('BD6'!J1528=96,"COMERCIAL","G_Finan")))))</f>
        <v/>
      </c>
      <c r="L1528" s="49" t="n"/>
      <c r="M1528" s="37" t="n"/>
      <c r="N1528" s="51" t="n"/>
      <c r="O1528" s="51" t="n"/>
    </row>
    <row r="1529">
      <c r="A1529">
        <f>IFERROR(VLOOKUP(BD[[#This Row],[BK]],DICT[[EEFF]:[Ppto]],2,FALSE),"No Encontrado")</f>
        <v/>
      </c>
      <c r="B1529">
        <f>MID(BD[[#This Row],[SUC]],2,1)&amp;"-"&amp;BD[[#This Row],[CC]]&amp;"-"&amp;BD[[#This Row],[REGI_RES]]&amp;"-"&amp;MID(BD[[#This Row],[CTA]],1,9)</f>
        <v/>
      </c>
      <c r="D1529">
        <f>TRIM(MID('BD6'!E1529,3,2))</f>
        <v/>
      </c>
      <c r="E1529" s="33" t="n"/>
      <c r="F1529" s="32" t="n"/>
      <c r="G1529">
        <f>IF(MID(BD[[#This Row],[Suc - Tipo - Nro]],8,2)="11",LEFT(BD[[#This Row],[REGIMEN]], 1) &amp; LEFT(RIGHT(BD[[#This Row],[REGIMEN]], LEN(BD[[#This Row],[REGIMEN]]) - FIND(" ", BD[[#This Row],[REGIMEN]])), 1),"")</f>
        <v/>
      </c>
      <c r="H1529">
        <f>IF(MID(BD[[#This Row],[Suc - Tipo - Nro]],8,2)="11",TRIM(RIGHT(SUBSTITUTE(BD[[#This Row],[Glosa / Proveedor]]," ",REPT(" ",LEN(BD[[#This Row],[Glosa / Proveedor]]))),LEN(BD[[#This Row],[Glosa / Proveedor]])*2)),"")</f>
        <v/>
      </c>
      <c r="I1529" s="31" t="n"/>
      <c r="J1529" s="38" t="n"/>
      <c r="K1529" s="22">
        <f>IF('BD6'!J1529=90,"AGUA",IF('BD6'!J1529=91,"ALCANTARILLADO",IF('BD6'!J1529=93,"ALCANTARILLADO",IF('BD6'!J1529=95,"ADMIN",IF('BD6'!J1529=96,"COMERCIAL","G_Finan")))))</f>
        <v/>
      </c>
      <c r="L1529" s="49" t="n"/>
      <c r="M1529" s="37" t="n"/>
      <c r="N1529" s="51" t="n"/>
      <c r="O1529" s="51" t="n"/>
    </row>
    <row r="1530">
      <c r="A1530" s="39">
        <f>IFERROR(VLOOKUP(BD[[#This Row],[BK]],DICT[[EEFF]:[Ppto]],2,FALSE),"No Encontrado")</f>
        <v/>
      </c>
      <c r="B1530">
        <f>MID(BD[[#This Row],[SUC]],2,1)&amp;"-"&amp;BD[[#This Row],[CC]]&amp;"-"&amp;BD[[#This Row],[REGI_RES]]&amp;"-"&amp;MID(BD[[#This Row],[CTA]],1,9)</f>
        <v/>
      </c>
      <c r="D1530">
        <f>TRIM(MID('BD6'!E1530,3,2))</f>
        <v/>
      </c>
      <c r="E1530" s="33" t="n"/>
      <c r="F1530" s="34" t="n"/>
      <c r="G1530">
        <f>IF(MID(BD[[#This Row],[Suc - Tipo - Nro]],8,2)="11",LEFT(BD[[#This Row],[REGIMEN]], 1) &amp; LEFT(RIGHT(BD[[#This Row],[REGIMEN]], LEN(BD[[#This Row],[REGIMEN]]) - FIND(" ", BD[[#This Row],[REGIMEN]])), 1),"")</f>
        <v/>
      </c>
      <c r="H1530">
        <f>IF(MID(BD[[#This Row],[Suc - Tipo - Nro]],8,2)="11",TRIM(RIGHT(SUBSTITUTE(BD[[#This Row],[Glosa / Proveedor]]," ",REPT(" ",LEN(BD[[#This Row],[Glosa / Proveedor]]))),LEN(BD[[#This Row],[Glosa / Proveedor]])*2)),"")</f>
        <v/>
      </c>
      <c r="I1530" s="33" t="n"/>
      <c r="J1530" s="35" t="n"/>
      <c r="K1530" s="22">
        <f>IF('BD6'!J1530=90,"AGUA",IF('BD6'!J1530=91,"ALCANTARILLADO",IF('BD6'!J1530=93,"ALCANTARILLADO",IF('BD6'!J1530=95,"ADMIN",IF('BD6'!J1530=96,"COMERCIAL","G_Finan")))))</f>
        <v/>
      </c>
      <c r="L1530" s="49" t="n"/>
      <c r="M1530" s="37" t="n"/>
      <c r="N1530" s="51" t="n"/>
      <c r="O1530" s="51" t="n"/>
    </row>
    <row r="1531">
      <c r="A1531" s="10">
        <f>IFERROR(VLOOKUP(BD[[#This Row],[BK]],DICT[[EEFF]:[Ppto]],2,FALSE),"No Encontrado")</f>
        <v/>
      </c>
      <c r="B1531" s="54">
        <f>MID(BD[[#This Row],[SUC]],2,1)&amp;"-"&amp;BD[[#This Row],[CC]]&amp;"-"&amp;BD[[#This Row],[REGI_RES]]&amp;"-"&amp;MID(BD[[#This Row],[CTA]],1,9)</f>
        <v/>
      </c>
      <c r="D1531" s="54">
        <f>TRIM(MID('BD6'!E1531,3,2))</f>
        <v/>
      </c>
      <c r="E1531" s="33" t="n"/>
      <c r="F1531" s="34" t="n"/>
      <c r="G1531" s="54">
        <f>IF(MID(BD[[#This Row],[Suc - Tipo - Nro]],8,2)="11",LEFT(BD[[#This Row],[REGIMEN]], 1) &amp; LEFT(RIGHT(BD[[#This Row],[REGIMEN]], LEN(BD[[#This Row],[REGIMEN]]) - FIND(" ", BD[[#This Row],[REGIMEN]])), 1),"")</f>
        <v/>
      </c>
      <c r="H1531" s="54">
        <f>IF(MID(BD[[#This Row],[Suc - Tipo - Nro]],8,2)="11",TRIM(RIGHT(SUBSTITUTE(BD[[#This Row],[Glosa / Proveedor]]," ",REPT(" ",LEN(BD[[#This Row],[Glosa / Proveedor]]))),LEN(BD[[#This Row],[Glosa / Proveedor]])*2)),"")</f>
        <v/>
      </c>
      <c r="I1531" s="33" t="n"/>
      <c r="J1531" s="35" t="n"/>
      <c r="K1531" s="36">
        <f>IF('BD6'!J1531=90,"AGUA",IF('BD6'!J1531=91,"ALCANTARILLADO",IF('BD6'!J1531=93,"ALCANTARILLADO",IF('BD6'!J1531=95,"ADMIN",IF('BD6'!J1531=96,"COMERCIAL","G_Finan")))))</f>
        <v/>
      </c>
      <c r="L1531" s="40" t="n"/>
      <c r="M1531" s="37" t="n"/>
      <c r="N1531" s="51" t="n"/>
      <c r="O1531" s="51" t="n"/>
    </row>
    <row r="1532">
      <c r="A1532" s="10">
        <f>IFERROR(VLOOKUP(BD[[#This Row],[BK]],DICT[[EEFF]:[Ppto]],2,FALSE),"No Encontrado")</f>
        <v/>
      </c>
      <c r="B1532" s="54">
        <f>MID(BD[[#This Row],[SUC]],2,1)&amp;"-"&amp;BD[[#This Row],[CC]]&amp;"-"&amp;BD[[#This Row],[REGI_RES]]&amp;"-"&amp;MID(BD[[#This Row],[CTA]],1,9)</f>
        <v/>
      </c>
      <c r="D1532" s="54">
        <f>TRIM(MID('BD6'!E1532,3,2))</f>
        <v/>
      </c>
      <c r="E1532" s="33" t="n"/>
      <c r="F1532" s="34" t="n"/>
      <c r="G1532" s="54">
        <f>IF(MID(BD[[#This Row],[Suc - Tipo - Nro]],8,2)="11",LEFT(BD[[#This Row],[REGIMEN]], 1) &amp; LEFT(RIGHT(BD[[#This Row],[REGIMEN]], LEN(BD[[#This Row],[REGIMEN]]) - FIND(" ", BD[[#This Row],[REGIMEN]])), 1),"")</f>
        <v/>
      </c>
      <c r="H1532" s="54">
        <f>IF(MID(BD[[#This Row],[Suc - Tipo - Nro]],8,2)="11",TRIM(RIGHT(SUBSTITUTE(BD[[#This Row],[Glosa / Proveedor]]," ",REPT(" ",LEN(BD[[#This Row],[Glosa / Proveedor]]))),LEN(BD[[#This Row],[Glosa / Proveedor]])*2)),"")</f>
        <v/>
      </c>
      <c r="I1532" s="33" t="n"/>
      <c r="J1532" s="35" t="n"/>
      <c r="K1532" s="36">
        <f>IF('BD6'!J1532=90,"AGUA",IF('BD6'!J1532=91,"ALCANTARILLADO",IF('BD6'!J1532=93,"ALCANTARILLADO",IF('BD6'!J1532=95,"ADMIN",IF('BD6'!J1532=96,"COMERCIAL","G_Finan")))))</f>
        <v/>
      </c>
      <c r="L1532" s="40" t="n"/>
      <c r="M1532" s="37" t="n"/>
      <c r="N1532" s="51" t="n"/>
      <c r="O1532" s="51" t="n"/>
    </row>
    <row r="1533">
      <c r="A1533">
        <f>IFERROR(VLOOKUP(BD[[#This Row],[BK]],DICT[[EEFF]:[Ppto]],2,FALSE),"No Encontrado")</f>
        <v/>
      </c>
      <c r="B1533">
        <f>MID(BD[[#This Row],[SUC]],2,1)&amp;"-"&amp;BD[[#This Row],[CC]]&amp;"-"&amp;BD[[#This Row],[REGI_RES]]&amp;"-"&amp;MID(BD[[#This Row],[CTA]],1,9)</f>
        <v/>
      </c>
      <c r="D1533">
        <f>TRIM(MID('BD6'!E1533,3,2))</f>
        <v/>
      </c>
      <c r="E1533" s="33" t="n"/>
      <c r="F1533" s="32" t="n"/>
      <c r="G1533">
        <f>IF(MID(BD[[#This Row],[Suc - Tipo - Nro]],8,2)="11",LEFT(BD[[#This Row],[REGIMEN]], 1) &amp; LEFT(RIGHT(BD[[#This Row],[REGIMEN]], LEN(BD[[#This Row],[REGIMEN]]) - FIND(" ", BD[[#This Row],[REGIMEN]])), 1),"")</f>
        <v/>
      </c>
      <c r="H1533">
        <f>IF(MID(BD[[#This Row],[Suc - Tipo - Nro]],8,2)="11",TRIM(RIGHT(SUBSTITUTE(BD[[#This Row],[Glosa / Proveedor]]," ",REPT(" ",LEN(BD[[#This Row],[Glosa / Proveedor]]))),LEN(BD[[#This Row],[Glosa / Proveedor]])*2)),"")</f>
        <v/>
      </c>
      <c r="I1533" s="31" t="n"/>
      <c r="J1533" s="38" t="n"/>
      <c r="K1533" s="22">
        <f>IF('BD6'!J1533=90,"AGUA",IF('BD6'!J1533=91,"ALCANTARILLADO",IF('BD6'!J1533=93,"ALCANTARILLADO",IF('BD6'!J1533=95,"ADMIN",IF('BD6'!J1533=96,"COMERCIAL","G_Finan")))))</f>
        <v/>
      </c>
      <c r="L1533" s="49" t="n"/>
      <c r="M1533" s="37" t="n"/>
      <c r="N1533" s="51" t="n"/>
      <c r="O1533" s="51" t="n"/>
    </row>
    <row r="1534">
      <c r="A1534">
        <f>IFERROR(VLOOKUP(BD[[#This Row],[BK]],DICT[[EEFF]:[Ppto]],2,FALSE),"No Encontrado")</f>
        <v/>
      </c>
      <c r="B1534">
        <f>MID(BD[[#This Row],[SUC]],2,1)&amp;"-"&amp;BD[[#This Row],[CC]]&amp;"-"&amp;BD[[#This Row],[REGI_RES]]&amp;"-"&amp;MID(BD[[#This Row],[CTA]],1,9)</f>
        <v/>
      </c>
      <c r="D1534">
        <f>TRIM(MID('BD6'!E1534,3,2))</f>
        <v/>
      </c>
      <c r="E1534" s="33" t="n"/>
      <c r="F1534" s="32" t="n"/>
      <c r="G1534">
        <f>IF(MID(BD[[#This Row],[Suc - Tipo - Nro]],8,2)="11",LEFT(BD[[#This Row],[REGIMEN]], 1) &amp; LEFT(RIGHT(BD[[#This Row],[REGIMEN]], LEN(BD[[#This Row],[REGIMEN]]) - FIND(" ", BD[[#This Row],[REGIMEN]])), 1),"")</f>
        <v/>
      </c>
      <c r="H1534">
        <f>IF(MID(BD[[#This Row],[Suc - Tipo - Nro]],8,2)="11",TRIM(RIGHT(SUBSTITUTE(BD[[#This Row],[Glosa / Proveedor]]," ",REPT(" ",LEN(BD[[#This Row],[Glosa / Proveedor]]))),LEN(BD[[#This Row],[Glosa / Proveedor]])*2)),"")</f>
        <v/>
      </c>
      <c r="I1534" s="31" t="n"/>
      <c r="J1534" s="38" t="n"/>
      <c r="K1534" s="22">
        <f>IF('BD6'!J1534=90,"AGUA",IF('BD6'!J1534=91,"ALCANTARILLADO",IF('BD6'!J1534=93,"ALCANTARILLADO",IF('BD6'!J1534=95,"ADMIN",IF('BD6'!J1534=96,"COMERCIAL","G_Finan")))))</f>
        <v/>
      </c>
      <c r="L1534" s="49" t="n"/>
      <c r="M1534" s="37" t="n"/>
      <c r="N1534" s="51" t="n"/>
      <c r="O1534" s="51" t="n"/>
    </row>
    <row r="1535">
      <c r="A1535">
        <f>IFERROR(VLOOKUP(BD[[#This Row],[BK]],DICT[[EEFF]:[Ppto]],2,FALSE),"No Encontrado")</f>
        <v/>
      </c>
      <c r="B1535">
        <f>MID(BD[[#This Row],[SUC]],2,1)&amp;"-"&amp;BD[[#This Row],[CC]]&amp;"-"&amp;BD[[#This Row],[REGI_RES]]&amp;"-"&amp;MID(BD[[#This Row],[CTA]],1,9)</f>
        <v/>
      </c>
      <c r="D1535">
        <f>TRIM(MID('BD6'!E1535,3,2))</f>
        <v/>
      </c>
      <c r="E1535" s="33" t="n"/>
      <c r="F1535" s="32" t="n"/>
      <c r="G1535">
        <f>IF(MID(BD[[#This Row],[Suc - Tipo - Nro]],8,2)="11",LEFT(BD[[#This Row],[REGIMEN]], 1) &amp; LEFT(RIGHT(BD[[#This Row],[REGIMEN]], LEN(BD[[#This Row],[REGIMEN]]) - FIND(" ", BD[[#This Row],[REGIMEN]])), 1),"")</f>
        <v/>
      </c>
      <c r="H1535">
        <f>IF(MID(BD[[#This Row],[Suc - Tipo - Nro]],8,2)="11",TRIM(RIGHT(SUBSTITUTE(BD[[#This Row],[Glosa / Proveedor]]," ",REPT(" ",LEN(BD[[#This Row],[Glosa / Proveedor]]))),LEN(BD[[#This Row],[Glosa / Proveedor]])*2)),"")</f>
        <v/>
      </c>
      <c r="I1535" s="31" t="n"/>
      <c r="J1535" s="38" t="n"/>
      <c r="K1535" s="22">
        <f>IF('BD6'!J1535=90,"AGUA",IF('BD6'!J1535=91,"ALCANTARILLADO",IF('BD6'!J1535=93,"ALCANTARILLADO",IF('BD6'!J1535=95,"ADMIN",IF('BD6'!J1535=96,"COMERCIAL","G_Finan")))))</f>
        <v/>
      </c>
      <c r="L1535" s="49" t="n"/>
      <c r="M1535" s="37" t="n"/>
      <c r="N1535" s="51" t="n"/>
      <c r="O1535" s="51" t="n"/>
    </row>
    <row r="1536">
      <c r="A1536" s="10">
        <f>IFERROR(VLOOKUP(BD[[#This Row],[BK]],DICT[[EEFF]:[Ppto]],2,FALSE),"No Encontrado")</f>
        <v/>
      </c>
      <c r="B1536" s="54">
        <f>MID(BD[[#This Row],[SUC]],2,1)&amp;"-"&amp;BD[[#This Row],[CC]]&amp;"-"&amp;BD[[#This Row],[REGI_RES]]&amp;"-"&amp;MID(BD[[#This Row],[CTA]],1,9)</f>
        <v/>
      </c>
      <c r="D1536" s="54">
        <f>TRIM(MID('BD6'!E1536,3,2))</f>
        <v/>
      </c>
      <c r="E1536" s="33" t="n"/>
      <c r="F1536" s="34" t="n"/>
      <c r="G1536" s="54">
        <f>IF(MID(BD[[#This Row],[Suc - Tipo - Nro]],8,2)="11",LEFT(BD[[#This Row],[REGIMEN]], 1) &amp; LEFT(RIGHT(BD[[#This Row],[REGIMEN]], LEN(BD[[#This Row],[REGIMEN]]) - FIND(" ", BD[[#This Row],[REGIMEN]])), 1),"")</f>
        <v/>
      </c>
      <c r="H1536" s="54">
        <f>IF(MID(BD[[#This Row],[Suc - Tipo - Nro]],8,2)="11",TRIM(RIGHT(SUBSTITUTE(BD[[#This Row],[Glosa / Proveedor]]," ",REPT(" ",LEN(BD[[#This Row],[Glosa / Proveedor]]))),LEN(BD[[#This Row],[Glosa / Proveedor]])*2)),"")</f>
        <v/>
      </c>
      <c r="I1536" s="33" t="n"/>
      <c r="J1536" s="35" t="n"/>
      <c r="K1536" s="36">
        <f>IF('BD6'!J1536=90,"AGUA",IF('BD6'!J1536=91,"ALCANTARILLADO",IF('BD6'!J1536=93,"ALCANTARILLADO",IF('BD6'!J1536=95,"ADMIN",IF('BD6'!J1536=96,"COMERCIAL","G_Finan")))))</f>
        <v/>
      </c>
      <c r="L1536" s="40" t="n"/>
      <c r="M1536" s="37" t="n"/>
      <c r="N1536" s="51" t="n"/>
      <c r="O1536" s="51" t="n"/>
    </row>
    <row r="1537">
      <c r="A1537" s="42">
        <f>IFERROR(VLOOKUP(BD[[#This Row],[BK]],DICT[[EEFF]:[Ppto]],2,FALSE),"No Encontrado")</f>
        <v/>
      </c>
      <c r="B1537">
        <f>MID(BD[[#This Row],[SUC]],2,1)&amp;"-"&amp;BD[[#This Row],[CC]]&amp;"-"&amp;BD[[#This Row],[REGI_RES]]&amp;"-"&amp;MID(BD[[#This Row],[CTA]],1,9)</f>
        <v/>
      </c>
      <c r="D1537">
        <f>TRIM(MID('BD6'!E1537,3,2))</f>
        <v/>
      </c>
      <c r="E1537" s="33" t="n"/>
      <c r="F1537" s="32" t="n"/>
      <c r="G1537">
        <f>IF(MID(BD[[#This Row],[Suc - Tipo - Nro]],8,2)="11",LEFT(BD[[#This Row],[REGIMEN]], 1) &amp; LEFT(RIGHT(BD[[#This Row],[REGIMEN]], LEN(BD[[#This Row],[REGIMEN]]) - FIND(" ", BD[[#This Row],[REGIMEN]])), 1),"")</f>
        <v/>
      </c>
      <c r="H1537">
        <f>IF(MID(BD[[#This Row],[Suc - Tipo - Nro]],8,2)="11",TRIM(RIGHT(SUBSTITUTE(BD[[#This Row],[Glosa / Proveedor]]," ",REPT(" ",LEN(BD[[#This Row],[Glosa / Proveedor]]))),LEN(BD[[#This Row],[Glosa / Proveedor]])*2)),"")</f>
        <v/>
      </c>
      <c r="I1537" s="31" t="n"/>
      <c r="J1537" s="38" t="n"/>
      <c r="K1537" s="22">
        <f>IF('BD6'!J1537=90,"AGUA",IF('BD6'!J1537=91,"ALCANTARILLADO",IF('BD6'!J1537=93,"ALCANTARILLADO",IF('BD6'!J1537=95,"ADMIN",IF('BD6'!J1537=96,"COMERCIAL","G_Finan")))))</f>
        <v/>
      </c>
      <c r="L1537" s="49" t="n"/>
      <c r="M1537" s="37" t="n"/>
      <c r="N1537" s="51" t="n"/>
      <c r="O1537" s="51" t="n"/>
    </row>
    <row r="1538">
      <c r="A1538" s="10">
        <f>IFERROR(VLOOKUP(BD[[#This Row],[BK]],DICT[[EEFF]:[Ppto]],2,FALSE),"No Encontrado")</f>
        <v/>
      </c>
      <c r="B1538" s="54">
        <f>MID(BD[[#This Row],[SUC]],2,1)&amp;"-"&amp;BD[[#This Row],[CC]]&amp;"-"&amp;BD[[#This Row],[REGI_RES]]&amp;"-"&amp;MID(BD[[#This Row],[CTA]],1,9)</f>
        <v/>
      </c>
      <c r="D1538" s="54">
        <f>TRIM(MID('BD6'!E1538,3,2))</f>
        <v/>
      </c>
      <c r="E1538" s="33" t="n"/>
      <c r="F1538" s="34" t="n"/>
      <c r="G1538" s="54">
        <f>IF(MID(BD[[#This Row],[Suc - Tipo - Nro]],8,2)="11",LEFT(BD[[#This Row],[REGIMEN]], 1) &amp; LEFT(RIGHT(BD[[#This Row],[REGIMEN]], LEN(BD[[#This Row],[REGIMEN]]) - FIND(" ", BD[[#This Row],[REGIMEN]])), 1),"")</f>
        <v/>
      </c>
      <c r="H1538" s="54">
        <f>IF(MID(BD[[#This Row],[Suc - Tipo - Nro]],8,2)="11",TRIM(RIGHT(SUBSTITUTE(BD[[#This Row],[Glosa / Proveedor]]," ",REPT(" ",LEN(BD[[#This Row],[Glosa / Proveedor]]))),LEN(BD[[#This Row],[Glosa / Proveedor]])*2)),"")</f>
        <v/>
      </c>
      <c r="I1538" s="33" t="n"/>
      <c r="J1538" s="35" t="n"/>
      <c r="K1538" s="36">
        <f>IF('BD6'!J1538=90,"AGUA",IF('BD6'!J1538=91,"ALCANTARILLADO",IF('BD6'!J1538=93,"ALCANTARILLADO",IF('BD6'!J1538=95,"ADMIN",IF('BD6'!J1538=96,"COMERCIAL","G_Finan")))))</f>
        <v/>
      </c>
      <c r="L1538" s="40" t="n"/>
      <c r="M1538" s="37" t="n"/>
      <c r="N1538" s="51" t="n"/>
      <c r="O1538" s="51" t="n"/>
    </row>
    <row r="1539">
      <c r="A1539" s="41">
        <f>IFERROR(VLOOKUP(BD[[#This Row],[BK]],DICT[[EEFF]:[Ppto]],2,FALSE),"No Encontrado")</f>
        <v/>
      </c>
      <c r="B1539">
        <f>MID(BD[[#This Row],[SUC]],2,1)&amp;"-"&amp;BD[[#This Row],[CC]]&amp;"-"&amp;BD[[#This Row],[REGI_RES]]&amp;"-"&amp;MID(BD[[#This Row],[CTA]],1,9)</f>
        <v/>
      </c>
      <c r="D1539">
        <f>TRIM(MID('BD6'!E1539,3,2))</f>
        <v/>
      </c>
      <c r="E1539" s="33" t="n"/>
      <c r="F1539" s="32" t="n"/>
      <c r="G1539">
        <f>IF(MID(BD[[#This Row],[Suc - Tipo - Nro]],8,2)="11",LEFT(BD[[#This Row],[REGIMEN]], 1) &amp; LEFT(RIGHT(BD[[#This Row],[REGIMEN]], LEN(BD[[#This Row],[REGIMEN]]) - FIND(" ", BD[[#This Row],[REGIMEN]])), 1),"")</f>
        <v/>
      </c>
      <c r="H1539">
        <f>IF(MID(BD[[#This Row],[Suc - Tipo - Nro]],8,2)="11",TRIM(RIGHT(SUBSTITUTE(BD[[#This Row],[Glosa / Proveedor]]," ",REPT(" ",LEN(BD[[#This Row],[Glosa / Proveedor]]))),LEN(BD[[#This Row],[Glosa / Proveedor]])*2)),"")</f>
        <v/>
      </c>
      <c r="I1539" s="31" t="n"/>
      <c r="J1539" s="38" t="n"/>
      <c r="K1539" s="22">
        <f>IF('BD6'!J1539=90,"AGUA",IF('BD6'!J1539=91,"ALCANTARILLADO",IF('BD6'!J1539=93,"ALCANTARILLADO",IF('BD6'!J1539=95,"ADMIN",IF('BD6'!J1539=96,"COMERCIAL","G_Finan")))))</f>
        <v/>
      </c>
      <c r="L1539" s="49" t="n"/>
      <c r="M1539" s="37" t="n"/>
      <c r="N1539" s="51" t="n"/>
      <c r="O1539" s="51" t="n"/>
    </row>
    <row r="1540">
      <c r="A1540" s="10">
        <f>IFERROR(VLOOKUP(BD[[#This Row],[BK]],DICT[[EEFF]:[Ppto]],2,FALSE),"No Encontrado")</f>
        <v/>
      </c>
      <c r="B1540" s="54">
        <f>MID(BD[[#This Row],[SUC]],2,1)&amp;"-"&amp;BD[[#This Row],[CC]]&amp;"-"&amp;BD[[#This Row],[REGI_RES]]&amp;"-"&amp;MID(BD[[#This Row],[CTA]],1,9)</f>
        <v/>
      </c>
      <c r="D1540" s="54">
        <f>TRIM(MID('BD6'!E1540,3,2))</f>
        <v/>
      </c>
      <c r="E1540" s="33" t="n"/>
      <c r="F1540" s="34" t="n"/>
      <c r="G1540" s="54">
        <f>IF(MID(BD[[#This Row],[Suc - Tipo - Nro]],8,2)="11",LEFT(BD[[#This Row],[REGIMEN]], 1) &amp; LEFT(RIGHT(BD[[#This Row],[REGIMEN]], LEN(BD[[#This Row],[REGIMEN]]) - FIND(" ", BD[[#This Row],[REGIMEN]])), 1),"")</f>
        <v/>
      </c>
      <c r="H1540" s="54">
        <f>IF(MID(BD[[#This Row],[Suc - Tipo - Nro]],8,2)="11",TRIM(RIGHT(SUBSTITUTE(BD[[#This Row],[Glosa / Proveedor]]," ",REPT(" ",LEN(BD[[#This Row],[Glosa / Proveedor]]))),LEN(BD[[#This Row],[Glosa / Proveedor]])*2)),"")</f>
        <v/>
      </c>
      <c r="I1540" s="33" t="n"/>
      <c r="J1540" s="35" t="n"/>
      <c r="K1540" s="36">
        <f>IF('BD6'!J1540=90,"AGUA",IF('BD6'!J1540=91,"ALCANTARILLADO",IF('BD6'!J1540=93,"ALCANTARILLADO",IF('BD6'!J1540=95,"ADMIN",IF('BD6'!J1540=96,"COMERCIAL","G_Finan")))))</f>
        <v/>
      </c>
      <c r="L1540" s="40" t="n"/>
      <c r="M1540" s="37" t="n"/>
      <c r="N1540" s="51" t="n"/>
      <c r="O1540" s="51" t="n"/>
    </row>
    <row r="1541">
      <c r="A1541">
        <f>IFERROR(VLOOKUP(BD[[#This Row],[BK]],DICT[[EEFF]:[Ppto]],2,FALSE),"No Encontrado")</f>
        <v/>
      </c>
      <c r="B1541">
        <f>MID(BD[[#This Row],[SUC]],2,1)&amp;"-"&amp;BD[[#This Row],[CC]]&amp;"-"&amp;BD[[#This Row],[REGI_RES]]&amp;"-"&amp;MID(BD[[#This Row],[CTA]],1,9)</f>
        <v/>
      </c>
      <c r="D1541">
        <f>TRIM(MID('BD6'!E1541,3,2))</f>
        <v/>
      </c>
      <c r="E1541" s="33" t="n"/>
      <c r="F1541" s="32" t="n"/>
      <c r="G1541">
        <f>IF(MID(BD[[#This Row],[Suc - Tipo - Nro]],8,2)="11",LEFT(BD[[#This Row],[REGIMEN]], 1) &amp; LEFT(RIGHT(BD[[#This Row],[REGIMEN]], LEN(BD[[#This Row],[REGIMEN]]) - FIND(" ", BD[[#This Row],[REGIMEN]])), 1),"")</f>
        <v/>
      </c>
      <c r="H1541">
        <f>IF(MID(BD[[#This Row],[Suc - Tipo - Nro]],8,2)="11",TRIM(RIGHT(SUBSTITUTE(BD[[#This Row],[Glosa / Proveedor]]," ",REPT(" ",LEN(BD[[#This Row],[Glosa / Proveedor]]))),LEN(BD[[#This Row],[Glosa / Proveedor]])*2)),"")</f>
        <v/>
      </c>
      <c r="I1541" s="31" t="n"/>
      <c r="J1541" s="38" t="n"/>
      <c r="K1541" s="22">
        <f>IF('BD6'!J1541=90,"AGUA",IF('BD6'!J1541=91,"ALCANTARILLADO",IF('BD6'!J1541=93,"ALCANTARILLADO",IF('BD6'!J1541=95,"ADMIN",IF('BD6'!J1541=96,"COMERCIAL","G_Finan")))))</f>
        <v/>
      </c>
      <c r="L1541" s="49" t="n"/>
      <c r="M1541" s="37" t="n"/>
      <c r="N1541" s="51" t="n"/>
      <c r="O1541" s="51" t="n"/>
    </row>
    <row r="1542">
      <c r="A1542" s="10">
        <f>IFERROR(VLOOKUP(BD[[#This Row],[BK]],DICT[[EEFF]:[Ppto]],2,FALSE),"No Encontrado")</f>
        <v/>
      </c>
      <c r="B1542" s="54">
        <f>MID(BD[[#This Row],[SUC]],2,1)&amp;"-"&amp;BD[[#This Row],[CC]]&amp;"-"&amp;BD[[#This Row],[REGI_RES]]&amp;"-"&amp;MID(BD[[#This Row],[CTA]],1,9)</f>
        <v/>
      </c>
      <c r="D1542" s="54">
        <f>TRIM(MID('BD6'!E1542,3,2))</f>
        <v/>
      </c>
      <c r="E1542" s="33" t="n"/>
      <c r="F1542" s="34" t="n"/>
      <c r="G1542" s="54">
        <f>IF(MID(BD[[#This Row],[Suc - Tipo - Nro]],8,2)="11",LEFT(BD[[#This Row],[REGIMEN]], 1) &amp; LEFT(RIGHT(BD[[#This Row],[REGIMEN]], LEN(BD[[#This Row],[REGIMEN]]) - FIND(" ", BD[[#This Row],[REGIMEN]])), 1),"")</f>
        <v/>
      </c>
      <c r="H1542" s="54">
        <f>IF(MID(BD[[#This Row],[Suc - Tipo - Nro]],8,2)="11",TRIM(RIGHT(SUBSTITUTE(BD[[#This Row],[Glosa / Proveedor]]," ",REPT(" ",LEN(BD[[#This Row],[Glosa / Proveedor]]))),LEN(BD[[#This Row],[Glosa / Proveedor]])*2)),"")</f>
        <v/>
      </c>
      <c r="I1542" s="33" t="n"/>
      <c r="J1542" s="35" t="n"/>
      <c r="K1542" s="36">
        <f>IF('BD6'!J1542=90,"AGUA",IF('BD6'!J1542=91,"ALCANTARILLADO",IF('BD6'!J1542=93,"ALCANTARILLADO",IF('BD6'!J1542=95,"ADMIN",IF('BD6'!J1542=96,"COMERCIAL","G_Finan")))))</f>
        <v/>
      </c>
      <c r="L1542" s="40" t="n"/>
      <c r="M1542" s="37" t="n"/>
      <c r="N1542" s="51" t="n"/>
      <c r="O1542" s="51" t="n"/>
    </row>
    <row r="1543">
      <c r="A1543" s="10">
        <f>IFERROR(VLOOKUP(BD[[#This Row],[BK]],DICT[[EEFF]:[Ppto]],2,FALSE),"No Encontrado")</f>
        <v/>
      </c>
      <c r="B1543" s="54">
        <f>MID(BD[[#This Row],[SUC]],2,1)&amp;"-"&amp;BD[[#This Row],[CC]]&amp;"-"&amp;BD[[#This Row],[REGI_RES]]&amp;"-"&amp;MID(BD[[#This Row],[CTA]],1,9)</f>
        <v/>
      </c>
      <c r="D1543" s="54">
        <f>TRIM(MID('BD6'!E1543,3,2))</f>
        <v/>
      </c>
      <c r="E1543" s="33" t="n"/>
      <c r="F1543" s="34" t="n"/>
      <c r="G1543" s="54">
        <f>IF(MID(BD[[#This Row],[Suc - Tipo - Nro]],8,2)="11",LEFT(BD[[#This Row],[REGIMEN]], 1) &amp; LEFT(RIGHT(BD[[#This Row],[REGIMEN]], LEN(BD[[#This Row],[REGIMEN]]) - FIND(" ", BD[[#This Row],[REGIMEN]])), 1),"")</f>
        <v/>
      </c>
      <c r="H1543" s="54">
        <f>IF(MID(BD[[#This Row],[Suc - Tipo - Nro]],8,2)="11",TRIM(RIGHT(SUBSTITUTE(BD[[#This Row],[Glosa / Proveedor]]," ",REPT(" ",LEN(BD[[#This Row],[Glosa / Proveedor]]))),LEN(BD[[#This Row],[Glosa / Proveedor]])*2)),"")</f>
        <v/>
      </c>
      <c r="I1543" s="33" t="n"/>
      <c r="J1543" s="35" t="n"/>
      <c r="K1543" s="36">
        <f>IF('BD6'!J1543=90,"AGUA",IF('BD6'!J1543=91,"ALCANTARILLADO",IF('BD6'!J1543=93,"ALCANTARILLADO",IF('BD6'!J1543=95,"ADMIN",IF('BD6'!J1543=96,"COMERCIAL","G_Finan")))))</f>
        <v/>
      </c>
      <c r="L1543" s="40" t="n"/>
      <c r="M1543" s="37" t="n"/>
      <c r="N1543" s="51" t="n"/>
      <c r="O1543" s="51" t="n"/>
    </row>
    <row r="1544">
      <c r="A1544" s="10">
        <f>IFERROR(VLOOKUP(BD[[#This Row],[BK]],DICT[[EEFF]:[Ppto]],2,FALSE),"No Encontrado")</f>
        <v/>
      </c>
      <c r="B1544" s="54">
        <f>MID(BD[[#This Row],[SUC]],2,1)&amp;"-"&amp;BD[[#This Row],[CC]]&amp;"-"&amp;BD[[#This Row],[REGI_RES]]&amp;"-"&amp;MID(BD[[#This Row],[CTA]],1,9)</f>
        <v/>
      </c>
      <c r="D1544" s="54">
        <f>TRIM(MID('BD6'!E1544,3,2))</f>
        <v/>
      </c>
      <c r="E1544" s="33" t="n"/>
      <c r="F1544" s="34" t="n"/>
      <c r="G1544" s="54">
        <f>IF(MID(BD[[#This Row],[Suc - Tipo - Nro]],8,2)="11",LEFT(BD[[#This Row],[REGIMEN]], 1) &amp; LEFT(RIGHT(BD[[#This Row],[REGIMEN]], LEN(BD[[#This Row],[REGIMEN]]) - FIND(" ", BD[[#This Row],[REGIMEN]])), 1),"")</f>
        <v/>
      </c>
      <c r="H1544" s="54">
        <f>IF(MID(BD[[#This Row],[Suc - Tipo - Nro]],8,2)="11",TRIM(RIGHT(SUBSTITUTE(BD[[#This Row],[Glosa / Proveedor]]," ",REPT(" ",LEN(BD[[#This Row],[Glosa / Proveedor]]))),LEN(BD[[#This Row],[Glosa / Proveedor]])*2)),"")</f>
        <v/>
      </c>
      <c r="I1544" s="33" t="n"/>
      <c r="J1544" s="35" t="n"/>
      <c r="K1544" s="36">
        <f>IF('BD6'!J1544=90,"AGUA",IF('BD6'!J1544=91,"ALCANTARILLADO",IF('BD6'!J1544=93,"ALCANTARILLADO",IF('BD6'!J1544=95,"ADMIN",IF('BD6'!J1544=96,"COMERCIAL","G_Finan")))))</f>
        <v/>
      </c>
      <c r="L1544" s="40" t="n"/>
      <c r="M1544" s="37" t="n"/>
      <c r="N1544" s="51" t="n"/>
      <c r="O1544" s="51" t="n"/>
    </row>
    <row r="1545">
      <c r="A1545" s="42">
        <f>IFERROR(VLOOKUP(BD[[#This Row],[BK]],DICT[[EEFF]:[Ppto]],2,FALSE),"No Encontrado")</f>
        <v/>
      </c>
      <c r="B1545">
        <f>MID(BD[[#This Row],[SUC]],2,1)&amp;"-"&amp;BD[[#This Row],[CC]]&amp;"-"&amp;BD[[#This Row],[REGI_RES]]&amp;"-"&amp;MID(BD[[#This Row],[CTA]],1,9)</f>
        <v/>
      </c>
      <c r="D1545">
        <f>TRIM(MID('BD6'!E1545,3,2))</f>
        <v/>
      </c>
      <c r="E1545" s="33" t="n"/>
      <c r="F1545" s="32" t="n"/>
      <c r="G1545">
        <f>IF(MID(BD[[#This Row],[Suc - Tipo - Nro]],8,2)="11",LEFT(BD[[#This Row],[REGIMEN]], 1) &amp; LEFT(RIGHT(BD[[#This Row],[REGIMEN]], LEN(BD[[#This Row],[REGIMEN]]) - FIND(" ", BD[[#This Row],[REGIMEN]])), 1),"")</f>
        <v/>
      </c>
      <c r="H1545">
        <f>IF(MID(BD[[#This Row],[Suc - Tipo - Nro]],8,2)="11",TRIM(RIGHT(SUBSTITUTE(BD[[#This Row],[Glosa / Proveedor]]," ",REPT(" ",LEN(BD[[#This Row],[Glosa / Proveedor]]))),LEN(BD[[#This Row],[Glosa / Proveedor]])*2)),"")</f>
        <v/>
      </c>
      <c r="I1545" s="31" t="n"/>
      <c r="J1545" s="38" t="n"/>
      <c r="K1545" s="22">
        <f>IF('BD6'!J1545=90,"AGUA",IF('BD6'!J1545=91,"ALCANTARILLADO",IF('BD6'!J1545=93,"ALCANTARILLADO",IF('BD6'!J1545=95,"ADMIN",IF('BD6'!J1545=96,"COMERCIAL","G_Finan")))))</f>
        <v/>
      </c>
      <c r="L1545" s="49" t="n"/>
      <c r="M1545" s="37" t="n"/>
      <c r="N1545" s="51" t="n"/>
      <c r="O1545" s="51" t="n"/>
    </row>
    <row r="1546">
      <c r="A1546" s="42">
        <f>IFERROR(VLOOKUP(BD[[#This Row],[BK]],DICT[[EEFF]:[Ppto]],2,FALSE),"No Encontrado")</f>
        <v/>
      </c>
      <c r="B1546">
        <f>MID(BD[[#This Row],[SUC]],2,1)&amp;"-"&amp;BD[[#This Row],[CC]]&amp;"-"&amp;BD[[#This Row],[REGI_RES]]&amp;"-"&amp;MID(BD[[#This Row],[CTA]],1,9)</f>
        <v/>
      </c>
      <c r="D1546">
        <f>TRIM(MID('BD6'!E1546,3,2))</f>
        <v/>
      </c>
      <c r="E1546" s="33" t="n"/>
      <c r="F1546" s="32" t="n"/>
      <c r="G1546">
        <f>IF(MID(BD[[#This Row],[Suc - Tipo - Nro]],8,2)="11",LEFT(BD[[#This Row],[REGIMEN]], 1) &amp; LEFT(RIGHT(BD[[#This Row],[REGIMEN]], LEN(BD[[#This Row],[REGIMEN]]) - FIND(" ", BD[[#This Row],[REGIMEN]])), 1),"")</f>
        <v/>
      </c>
      <c r="H1546">
        <f>IF(MID(BD[[#This Row],[Suc - Tipo - Nro]],8,2)="11",TRIM(RIGHT(SUBSTITUTE(BD[[#This Row],[Glosa / Proveedor]]," ",REPT(" ",LEN(BD[[#This Row],[Glosa / Proveedor]]))),LEN(BD[[#This Row],[Glosa / Proveedor]])*2)),"")</f>
        <v/>
      </c>
      <c r="I1546" s="31" t="n"/>
      <c r="J1546" s="38" t="n"/>
      <c r="K1546" s="22">
        <f>IF('BD6'!J1546=90,"AGUA",IF('BD6'!J1546=91,"ALCANTARILLADO",IF('BD6'!J1546=93,"ALCANTARILLADO",IF('BD6'!J1546=95,"ADMIN",IF('BD6'!J1546=96,"COMERCIAL","G_Finan")))))</f>
        <v/>
      </c>
      <c r="L1546" s="49" t="n"/>
      <c r="M1546" s="37" t="n"/>
      <c r="N1546" s="51" t="n"/>
      <c r="O1546" s="51" t="n"/>
    </row>
    <row r="1547">
      <c r="A1547" s="42">
        <f>IFERROR(VLOOKUP(BD[[#This Row],[BK]],DICT[[EEFF]:[Ppto]],2,FALSE),"No Encontrado")</f>
        <v/>
      </c>
      <c r="B1547">
        <f>MID(BD[[#This Row],[SUC]],2,1)&amp;"-"&amp;BD[[#This Row],[CC]]&amp;"-"&amp;BD[[#This Row],[REGI_RES]]&amp;"-"&amp;MID(BD[[#This Row],[CTA]],1,9)</f>
        <v/>
      </c>
      <c r="D1547">
        <f>TRIM(MID('BD6'!E1547,3,2))</f>
        <v/>
      </c>
      <c r="E1547" s="33" t="n"/>
      <c r="F1547" s="32" t="n"/>
      <c r="G1547">
        <f>IF(MID(BD[[#This Row],[Suc - Tipo - Nro]],8,2)="11",LEFT(BD[[#This Row],[REGIMEN]], 1) &amp; LEFT(RIGHT(BD[[#This Row],[REGIMEN]], LEN(BD[[#This Row],[REGIMEN]]) - FIND(" ", BD[[#This Row],[REGIMEN]])), 1),"")</f>
        <v/>
      </c>
      <c r="H1547">
        <f>IF(MID(BD[[#This Row],[Suc - Tipo - Nro]],8,2)="11",TRIM(RIGHT(SUBSTITUTE(BD[[#This Row],[Glosa / Proveedor]]," ",REPT(" ",LEN(BD[[#This Row],[Glosa / Proveedor]]))),LEN(BD[[#This Row],[Glosa / Proveedor]])*2)),"")</f>
        <v/>
      </c>
      <c r="I1547" s="31" t="n"/>
      <c r="J1547" s="38" t="n"/>
      <c r="K1547" s="22">
        <f>IF('BD6'!J1547=90,"AGUA",IF('BD6'!J1547=91,"ALCANTARILLADO",IF('BD6'!J1547=93,"ALCANTARILLADO",IF('BD6'!J1547=95,"ADMIN",IF('BD6'!J1547=96,"COMERCIAL","G_Finan")))))</f>
        <v/>
      </c>
      <c r="L1547" s="49" t="n"/>
      <c r="M1547" s="37" t="n"/>
      <c r="N1547" s="51" t="n"/>
      <c r="O1547" s="51" t="n"/>
    </row>
    <row r="1548">
      <c r="A1548" s="10">
        <f>IFERROR(VLOOKUP(BD[[#This Row],[BK]],DICT[[EEFF]:[Ppto]],2,FALSE),"No Encontrado")</f>
        <v/>
      </c>
      <c r="B1548" s="54">
        <f>MID(BD[[#This Row],[SUC]],2,1)&amp;"-"&amp;BD[[#This Row],[CC]]&amp;"-"&amp;BD[[#This Row],[REGI_RES]]&amp;"-"&amp;MID(BD[[#This Row],[CTA]],1,9)</f>
        <v/>
      </c>
      <c r="D1548" s="54">
        <f>TRIM(MID('BD6'!E1548,3,2))</f>
        <v/>
      </c>
      <c r="E1548" s="33" t="n"/>
      <c r="F1548" s="34" t="n"/>
      <c r="G1548" s="54">
        <f>IF(MID(BD[[#This Row],[Suc - Tipo - Nro]],8,2)="11",LEFT(BD[[#This Row],[REGIMEN]], 1) &amp; LEFT(RIGHT(BD[[#This Row],[REGIMEN]], LEN(BD[[#This Row],[REGIMEN]]) - FIND(" ", BD[[#This Row],[REGIMEN]])), 1),"")</f>
        <v/>
      </c>
      <c r="H1548" s="54">
        <f>IF(MID(BD[[#This Row],[Suc - Tipo - Nro]],8,2)="11",TRIM(RIGHT(SUBSTITUTE(BD[[#This Row],[Glosa / Proveedor]]," ",REPT(" ",LEN(BD[[#This Row],[Glosa / Proveedor]]))),LEN(BD[[#This Row],[Glosa / Proveedor]])*2)),"")</f>
        <v/>
      </c>
      <c r="I1548" s="33" t="n"/>
      <c r="J1548" s="35" t="n"/>
      <c r="K1548" s="36">
        <f>IF('BD6'!J1548=90,"AGUA",IF('BD6'!J1548=91,"ALCANTARILLADO",IF('BD6'!J1548=93,"ALCANTARILLADO",IF('BD6'!J1548=95,"ADMIN",IF('BD6'!J1548=96,"COMERCIAL","G_Finan")))))</f>
        <v/>
      </c>
      <c r="L1548" s="40" t="n"/>
      <c r="M1548" s="37" t="n"/>
      <c r="N1548" s="51" t="n"/>
      <c r="O1548" s="51" t="n"/>
    </row>
    <row r="1549">
      <c r="A1549" s="10">
        <f>IFERROR(VLOOKUP(BD[[#This Row],[BK]],DICT[[EEFF]:[Ppto]],2,FALSE),"No Encontrado")</f>
        <v/>
      </c>
      <c r="B1549" s="54">
        <f>MID(BD[[#This Row],[SUC]],2,1)&amp;"-"&amp;BD[[#This Row],[CC]]&amp;"-"&amp;BD[[#This Row],[REGI_RES]]&amp;"-"&amp;MID(BD[[#This Row],[CTA]],1,9)</f>
        <v/>
      </c>
      <c r="D1549" s="54">
        <f>TRIM(MID('BD6'!E1549,3,2))</f>
        <v/>
      </c>
      <c r="E1549" s="33" t="n"/>
      <c r="F1549" s="34" t="n"/>
      <c r="G1549" s="54">
        <f>IF(MID(BD[[#This Row],[Suc - Tipo - Nro]],8,2)="11",LEFT(BD[[#This Row],[REGIMEN]], 1) &amp; LEFT(RIGHT(BD[[#This Row],[REGIMEN]], LEN(BD[[#This Row],[REGIMEN]]) - FIND(" ", BD[[#This Row],[REGIMEN]])), 1),"")</f>
        <v/>
      </c>
      <c r="H1549" s="54">
        <f>IF(MID(BD[[#This Row],[Suc - Tipo - Nro]],8,2)="11",TRIM(RIGHT(SUBSTITUTE(BD[[#This Row],[Glosa / Proveedor]]," ",REPT(" ",LEN(BD[[#This Row],[Glosa / Proveedor]]))),LEN(BD[[#This Row],[Glosa / Proveedor]])*2)),"")</f>
        <v/>
      </c>
      <c r="I1549" s="33" t="n"/>
      <c r="J1549" s="35" t="n"/>
      <c r="K1549" s="36">
        <f>IF('BD6'!J1549=90,"AGUA",IF('BD6'!J1549=91,"ALCANTARILLADO",IF('BD6'!J1549=93,"ALCANTARILLADO",IF('BD6'!J1549=95,"ADMIN",IF('BD6'!J1549=96,"COMERCIAL","G_Finan")))))</f>
        <v/>
      </c>
      <c r="L1549" s="40" t="n"/>
      <c r="M1549" s="37" t="n"/>
      <c r="N1549" s="51" t="n"/>
      <c r="O1549" s="51" t="n"/>
    </row>
    <row r="1550">
      <c r="A1550" s="10">
        <f>IFERROR(VLOOKUP(BD[[#This Row],[BK]],DICT[[EEFF]:[Ppto]],2,FALSE),"No Encontrado")</f>
        <v/>
      </c>
      <c r="B1550" s="54">
        <f>MID(BD[[#This Row],[SUC]],2,1)&amp;"-"&amp;BD[[#This Row],[CC]]&amp;"-"&amp;BD[[#This Row],[REGI_RES]]&amp;"-"&amp;MID(BD[[#This Row],[CTA]],1,9)</f>
        <v/>
      </c>
      <c r="D1550" s="54">
        <f>TRIM(MID('BD6'!E1550,3,2))</f>
        <v/>
      </c>
      <c r="E1550" s="33" t="n"/>
      <c r="F1550" s="34" t="n"/>
      <c r="G1550" s="54">
        <f>IF(MID(BD[[#This Row],[Suc - Tipo - Nro]],8,2)="11",LEFT(BD[[#This Row],[REGIMEN]], 1) &amp; LEFT(RIGHT(BD[[#This Row],[REGIMEN]], LEN(BD[[#This Row],[REGIMEN]]) - FIND(" ", BD[[#This Row],[REGIMEN]])), 1),"")</f>
        <v/>
      </c>
      <c r="H1550" s="54">
        <f>IF(MID(BD[[#This Row],[Suc - Tipo - Nro]],8,2)="11",TRIM(RIGHT(SUBSTITUTE(BD[[#This Row],[Glosa / Proveedor]]," ",REPT(" ",LEN(BD[[#This Row],[Glosa / Proveedor]]))),LEN(BD[[#This Row],[Glosa / Proveedor]])*2)),"")</f>
        <v/>
      </c>
      <c r="I1550" s="33" t="n"/>
      <c r="J1550" s="35" t="n"/>
      <c r="K1550" s="36">
        <f>IF('BD6'!J1550=90,"AGUA",IF('BD6'!J1550=91,"ALCANTARILLADO",IF('BD6'!J1550=93,"ALCANTARILLADO",IF('BD6'!J1550=95,"ADMIN",IF('BD6'!J1550=96,"COMERCIAL","G_Finan")))))</f>
        <v/>
      </c>
      <c r="L1550" s="40" t="n"/>
      <c r="M1550" s="37" t="n"/>
      <c r="N1550" s="51" t="n"/>
      <c r="O1550" s="51" t="n"/>
    </row>
    <row r="1551">
      <c r="A1551" s="39">
        <f>IFERROR(VLOOKUP(BD[[#This Row],[BK]],DICT[[EEFF]:[Ppto]],2,FALSE),"No Encontrado")</f>
        <v/>
      </c>
      <c r="B1551">
        <f>MID(BD[[#This Row],[SUC]],2,1)&amp;"-"&amp;BD[[#This Row],[CC]]&amp;"-"&amp;BD[[#This Row],[REGI_RES]]&amp;"-"&amp;MID(BD[[#This Row],[CTA]],1,9)</f>
        <v/>
      </c>
      <c r="D1551">
        <f>TRIM(MID('BD6'!E1551,3,2))</f>
        <v/>
      </c>
      <c r="E1551" s="33" t="n"/>
      <c r="F1551" s="34" t="n"/>
      <c r="G1551">
        <f>IF(MID(BD[[#This Row],[Suc - Tipo - Nro]],8,2)="11",LEFT(BD[[#This Row],[REGIMEN]], 1) &amp; LEFT(RIGHT(BD[[#This Row],[REGIMEN]], LEN(BD[[#This Row],[REGIMEN]]) - FIND(" ", BD[[#This Row],[REGIMEN]])), 1),"")</f>
        <v/>
      </c>
      <c r="H1551">
        <f>IF(MID(BD[[#This Row],[Suc - Tipo - Nro]],8,2)="11",TRIM(RIGHT(SUBSTITUTE(BD[[#This Row],[Glosa / Proveedor]]," ",REPT(" ",LEN(BD[[#This Row],[Glosa / Proveedor]]))),LEN(BD[[#This Row],[Glosa / Proveedor]])*2)),"")</f>
        <v/>
      </c>
      <c r="I1551" s="33" t="n"/>
      <c r="J1551" s="35" t="n"/>
      <c r="K1551" s="22">
        <f>IF('BD6'!J1551=90,"AGUA",IF('BD6'!J1551=91,"ALCANTARILLADO",IF('BD6'!J1551=93,"ALCANTARILLADO",IF('BD6'!J1551=95,"ADMIN",IF('BD6'!J1551=96,"COMERCIAL","G_Finan")))))</f>
        <v/>
      </c>
      <c r="L1551" s="49" t="n"/>
      <c r="M1551" s="37" t="n"/>
      <c r="N1551" s="51" t="n"/>
      <c r="O1551" s="51" t="n"/>
    </row>
    <row r="1552">
      <c r="A1552" s="42">
        <f>IFERROR(VLOOKUP(BD[[#This Row],[BK]],DICT[[EEFF]:[Ppto]],2,FALSE),"No Encontrado")</f>
        <v/>
      </c>
      <c r="B1552">
        <f>MID(BD[[#This Row],[SUC]],2,1)&amp;"-"&amp;BD[[#This Row],[CC]]&amp;"-"&amp;BD[[#This Row],[REGI_RES]]&amp;"-"&amp;MID(BD[[#This Row],[CTA]],1,9)</f>
        <v/>
      </c>
      <c r="D1552">
        <f>TRIM(MID('BD6'!E1552,3,2))</f>
        <v/>
      </c>
      <c r="E1552" s="33" t="n"/>
      <c r="F1552" s="32" t="n"/>
      <c r="G1552">
        <f>IF(MID(BD[[#This Row],[Suc - Tipo - Nro]],8,2)="11",LEFT(BD[[#This Row],[REGIMEN]], 1) &amp; LEFT(RIGHT(BD[[#This Row],[REGIMEN]], LEN(BD[[#This Row],[REGIMEN]]) - FIND(" ", BD[[#This Row],[REGIMEN]])), 1),"")</f>
        <v/>
      </c>
      <c r="H1552">
        <f>IF(MID(BD[[#This Row],[Suc - Tipo - Nro]],8,2)="11",TRIM(RIGHT(SUBSTITUTE(BD[[#This Row],[Glosa / Proveedor]]," ",REPT(" ",LEN(BD[[#This Row],[Glosa / Proveedor]]))),LEN(BD[[#This Row],[Glosa / Proveedor]])*2)),"")</f>
        <v/>
      </c>
      <c r="I1552" s="31" t="n"/>
      <c r="J1552" s="38" t="n"/>
      <c r="K1552" s="22">
        <f>IF('BD6'!J1552=90,"AGUA",IF('BD6'!J1552=91,"ALCANTARILLADO",IF('BD6'!J1552=93,"ALCANTARILLADO",IF('BD6'!J1552=95,"ADMIN",IF('BD6'!J1552=96,"COMERCIAL","G_Finan")))))</f>
        <v/>
      </c>
      <c r="L1552" s="49" t="n"/>
      <c r="M1552" s="37" t="n"/>
      <c r="N1552" s="51" t="n"/>
      <c r="O1552" s="51" t="n"/>
    </row>
    <row r="1553">
      <c r="A1553" s="10">
        <f>IFERROR(VLOOKUP(BD[[#This Row],[BK]],DICT[[EEFF]:[Ppto]],2,FALSE),"No Encontrado")</f>
        <v/>
      </c>
      <c r="B1553" s="54">
        <f>MID(BD[[#This Row],[SUC]],2,1)&amp;"-"&amp;BD[[#This Row],[CC]]&amp;"-"&amp;BD[[#This Row],[REGI_RES]]&amp;"-"&amp;MID(BD[[#This Row],[CTA]],1,9)</f>
        <v/>
      </c>
      <c r="D1553" s="54">
        <f>TRIM(MID('BD6'!E1553,3,2))</f>
        <v/>
      </c>
      <c r="E1553" s="33" t="n"/>
      <c r="F1553" s="34" t="n"/>
      <c r="G1553" s="54">
        <f>IF(MID(BD[[#This Row],[Suc - Tipo - Nro]],8,2)="11",LEFT(BD[[#This Row],[REGIMEN]], 1) &amp; LEFT(RIGHT(BD[[#This Row],[REGIMEN]], LEN(BD[[#This Row],[REGIMEN]]) - FIND(" ", BD[[#This Row],[REGIMEN]])), 1),"")</f>
        <v/>
      </c>
      <c r="H1553" s="54">
        <f>IF(MID(BD[[#This Row],[Suc - Tipo - Nro]],8,2)="11",TRIM(RIGHT(SUBSTITUTE(BD[[#This Row],[Glosa / Proveedor]]," ",REPT(" ",LEN(BD[[#This Row],[Glosa / Proveedor]]))),LEN(BD[[#This Row],[Glosa / Proveedor]])*2)),"")</f>
        <v/>
      </c>
      <c r="I1553" s="33" t="n"/>
      <c r="J1553" s="35" t="n"/>
      <c r="K1553" s="36">
        <f>IF('BD6'!J1553=90,"AGUA",IF('BD6'!J1553=91,"ALCANTARILLADO",IF('BD6'!J1553=93,"ALCANTARILLADO",IF('BD6'!J1553=95,"ADMIN",IF('BD6'!J1553=96,"COMERCIAL","G_Finan")))))</f>
        <v/>
      </c>
      <c r="L1553" s="40" t="n"/>
      <c r="M1553" s="37" t="n"/>
      <c r="N1553" s="51" t="n"/>
      <c r="O1553" s="51" t="n"/>
    </row>
    <row r="1554">
      <c r="A1554" s="39">
        <f>IFERROR(VLOOKUP(BD[[#This Row],[BK]],DICT[[EEFF]:[Ppto]],2,FALSE),"No Encontrado")</f>
        <v/>
      </c>
      <c r="B1554">
        <f>MID(BD[[#This Row],[SUC]],2,1)&amp;"-"&amp;BD[[#This Row],[CC]]&amp;"-"&amp;BD[[#This Row],[REGI_RES]]&amp;"-"&amp;MID(BD[[#This Row],[CTA]],1,9)</f>
        <v/>
      </c>
      <c r="D1554">
        <f>TRIM(MID('BD6'!E1554,3,2))</f>
        <v/>
      </c>
      <c r="E1554" s="33" t="n"/>
      <c r="F1554" s="34" t="n"/>
      <c r="G1554">
        <f>IF(MID(BD[[#This Row],[Suc - Tipo - Nro]],8,2)="11",LEFT(BD[[#This Row],[REGIMEN]], 1) &amp; LEFT(RIGHT(BD[[#This Row],[REGIMEN]], LEN(BD[[#This Row],[REGIMEN]]) - FIND(" ", BD[[#This Row],[REGIMEN]])), 1),"")</f>
        <v/>
      </c>
      <c r="H1554">
        <f>IF(MID(BD[[#This Row],[Suc - Tipo - Nro]],8,2)="11",TRIM(RIGHT(SUBSTITUTE(BD[[#This Row],[Glosa / Proveedor]]," ",REPT(" ",LEN(BD[[#This Row],[Glosa / Proveedor]]))),LEN(BD[[#This Row],[Glosa / Proveedor]])*2)),"")</f>
        <v/>
      </c>
      <c r="I1554" s="33" t="n"/>
      <c r="J1554" s="35" t="n"/>
      <c r="K1554" s="22">
        <f>IF('BD6'!J1554=90,"AGUA",IF('BD6'!J1554=91,"ALCANTARILLADO",IF('BD6'!J1554=93,"ALCANTARILLADO",IF('BD6'!J1554=95,"ADMIN",IF('BD6'!J1554=96,"COMERCIAL","G_Finan")))))</f>
        <v/>
      </c>
      <c r="L1554" s="49" t="n"/>
      <c r="M1554" s="37" t="n"/>
      <c r="N1554" s="51" t="n"/>
      <c r="O1554" s="51" t="n"/>
    </row>
    <row r="1555">
      <c r="A1555" s="10">
        <f>IFERROR(VLOOKUP(BD[[#This Row],[BK]],DICT[[EEFF]:[Ppto]],2,FALSE),"No Encontrado")</f>
        <v/>
      </c>
      <c r="B1555" s="54">
        <f>MID(BD[[#This Row],[SUC]],2,1)&amp;"-"&amp;BD[[#This Row],[CC]]&amp;"-"&amp;BD[[#This Row],[REGI_RES]]&amp;"-"&amp;MID(BD[[#This Row],[CTA]],1,9)</f>
        <v/>
      </c>
      <c r="D1555" s="54">
        <f>TRIM(MID('BD6'!E1555,3,2))</f>
        <v/>
      </c>
      <c r="E1555" s="33" t="n"/>
      <c r="F1555" s="34" t="n"/>
      <c r="G1555" s="54">
        <f>IF(MID(BD[[#This Row],[Suc - Tipo - Nro]],8,2)="11",LEFT(BD[[#This Row],[REGIMEN]], 1) &amp; LEFT(RIGHT(BD[[#This Row],[REGIMEN]], LEN(BD[[#This Row],[REGIMEN]]) - FIND(" ", BD[[#This Row],[REGIMEN]])), 1),"")</f>
        <v/>
      </c>
      <c r="H1555" s="54">
        <f>IF(MID(BD[[#This Row],[Suc - Tipo - Nro]],8,2)="11",TRIM(RIGHT(SUBSTITUTE(BD[[#This Row],[Glosa / Proveedor]]," ",REPT(" ",LEN(BD[[#This Row],[Glosa / Proveedor]]))),LEN(BD[[#This Row],[Glosa / Proveedor]])*2)),"")</f>
        <v/>
      </c>
      <c r="I1555" s="33" t="n"/>
      <c r="J1555" s="35" t="n"/>
      <c r="K1555" s="36">
        <f>IF('BD6'!J1555=90,"AGUA",IF('BD6'!J1555=91,"ALCANTARILLADO",IF('BD6'!J1555=93,"ALCANTARILLADO",IF('BD6'!J1555=95,"ADMIN",IF('BD6'!J1555=96,"COMERCIAL","G_Finan")))))</f>
        <v/>
      </c>
      <c r="L1555" s="40" t="n"/>
      <c r="M1555" s="37" t="n"/>
      <c r="N1555" s="51" t="n"/>
      <c r="O1555" s="51" t="n"/>
    </row>
    <row r="1556">
      <c r="A1556" s="10">
        <f>IFERROR(VLOOKUP(BD[[#This Row],[BK]],DICT[[EEFF]:[Ppto]],2,FALSE),"No Encontrado")</f>
        <v/>
      </c>
      <c r="B1556" s="54">
        <f>MID(BD[[#This Row],[SUC]],2,1)&amp;"-"&amp;BD[[#This Row],[CC]]&amp;"-"&amp;BD[[#This Row],[REGI_RES]]&amp;"-"&amp;MID(BD[[#This Row],[CTA]],1,9)</f>
        <v/>
      </c>
      <c r="D1556" s="54">
        <f>TRIM(MID('BD6'!E1556,3,2))</f>
        <v/>
      </c>
      <c r="E1556" s="33" t="n"/>
      <c r="F1556" s="34" t="n"/>
      <c r="G1556" s="54">
        <f>IF(MID(BD[[#This Row],[Suc - Tipo - Nro]],8,2)="11",LEFT(BD[[#This Row],[REGIMEN]], 1) &amp; LEFT(RIGHT(BD[[#This Row],[REGIMEN]], LEN(BD[[#This Row],[REGIMEN]]) - FIND(" ", BD[[#This Row],[REGIMEN]])), 1),"")</f>
        <v/>
      </c>
      <c r="H1556" s="54">
        <f>IF(MID(BD[[#This Row],[Suc - Tipo - Nro]],8,2)="11",TRIM(RIGHT(SUBSTITUTE(BD[[#This Row],[Glosa / Proveedor]]," ",REPT(" ",LEN(BD[[#This Row],[Glosa / Proveedor]]))),LEN(BD[[#This Row],[Glosa / Proveedor]])*2)),"")</f>
        <v/>
      </c>
      <c r="I1556" s="33" t="n"/>
      <c r="J1556" s="35" t="n"/>
      <c r="K1556" s="36">
        <f>IF('BD6'!J1556=90,"AGUA",IF('BD6'!J1556=91,"ALCANTARILLADO",IF('BD6'!J1556=93,"ALCANTARILLADO",IF('BD6'!J1556=95,"ADMIN",IF('BD6'!J1556=96,"COMERCIAL","G_Finan")))))</f>
        <v/>
      </c>
      <c r="L1556" s="40" t="n"/>
      <c r="M1556" s="37" t="n"/>
      <c r="N1556" s="51" t="n"/>
      <c r="O1556" s="51" t="n"/>
    </row>
    <row r="1557">
      <c r="A1557">
        <f>IFERROR(VLOOKUP(BD[[#This Row],[BK]],DICT[[EEFF]:[Ppto]],2,FALSE),"No Encontrado")</f>
        <v/>
      </c>
      <c r="B1557">
        <f>MID(BD[[#This Row],[SUC]],2,1)&amp;"-"&amp;BD[[#This Row],[CC]]&amp;"-"&amp;BD[[#This Row],[REGI_RES]]&amp;"-"&amp;MID(BD[[#This Row],[CTA]],1,9)</f>
        <v/>
      </c>
      <c r="D1557">
        <f>TRIM(MID('BD6'!E1557,3,2))</f>
        <v/>
      </c>
      <c r="E1557" s="33" t="n"/>
      <c r="F1557" s="32" t="n"/>
      <c r="G1557">
        <f>IF(MID(BD[[#This Row],[Suc - Tipo - Nro]],8,2)="11",LEFT(BD[[#This Row],[REGIMEN]], 1) &amp; LEFT(RIGHT(BD[[#This Row],[REGIMEN]], LEN(BD[[#This Row],[REGIMEN]]) - FIND(" ", BD[[#This Row],[REGIMEN]])), 1),"")</f>
        <v/>
      </c>
      <c r="H1557">
        <f>IF(MID(BD[[#This Row],[Suc - Tipo - Nro]],8,2)="11",TRIM(RIGHT(SUBSTITUTE(BD[[#This Row],[Glosa / Proveedor]]," ",REPT(" ",LEN(BD[[#This Row],[Glosa / Proveedor]]))),LEN(BD[[#This Row],[Glosa / Proveedor]])*2)),"")</f>
        <v/>
      </c>
      <c r="I1557" s="31" t="n"/>
      <c r="J1557" s="38" t="n"/>
      <c r="K1557" s="22">
        <f>IF('BD6'!J1557=90,"AGUA",IF('BD6'!J1557=91,"ALCANTARILLADO",IF('BD6'!J1557=93,"ALCANTARILLADO",IF('BD6'!J1557=95,"ADMIN",IF('BD6'!J1557=96,"COMERCIAL","G_Finan")))))</f>
        <v/>
      </c>
      <c r="L1557" s="49" t="n"/>
      <c r="M1557" s="37" t="n"/>
      <c r="N1557" s="51" t="n"/>
      <c r="O1557" s="51" t="n"/>
    </row>
    <row r="1558">
      <c r="A1558">
        <f>IFERROR(VLOOKUP(BD[[#This Row],[BK]],DICT[[EEFF]:[Ppto]],2,FALSE),"No Encontrado")</f>
        <v/>
      </c>
      <c r="B1558">
        <f>MID(BD[[#This Row],[SUC]],2,1)&amp;"-"&amp;BD[[#This Row],[CC]]&amp;"-"&amp;BD[[#This Row],[REGI_RES]]&amp;"-"&amp;MID(BD[[#This Row],[CTA]],1,9)</f>
        <v/>
      </c>
      <c r="D1558">
        <f>TRIM(MID('BD6'!E1558,3,2))</f>
        <v/>
      </c>
      <c r="E1558" s="33" t="n"/>
      <c r="F1558" s="32" t="n"/>
      <c r="G1558">
        <f>IF(MID(BD[[#This Row],[Suc - Tipo - Nro]],8,2)="11",LEFT(BD[[#This Row],[REGIMEN]], 1) &amp; LEFT(RIGHT(BD[[#This Row],[REGIMEN]], LEN(BD[[#This Row],[REGIMEN]]) - FIND(" ", BD[[#This Row],[REGIMEN]])), 1),"")</f>
        <v/>
      </c>
      <c r="H1558">
        <f>IF(MID(BD[[#This Row],[Suc - Tipo - Nro]],8,2)="11",TRIM(RIGHT(SUBSTITUTE(BD[[#This Row],[Glosa / Proveedor]]," ",REPT(" ",LEN(BD[[#This Row],[Glosa / Proveedor]]))),LEN(BD[[#This Row],[Glosa / Proveedor]])*2)),"")</f>
        <v/>
      </c>
      <c r="I1558" s="31" t="n"/>
      <c r="J1558" s="38" t="n"/>
      <c r="K1558" s="22">
        <f>IF('BD6'!J1558=90,"AGUA",IF('BD6'!J1558=91,"ALCANTARILLADO",IF('BD6'!J1558=93,"ALCANTARILLADO",IF('BD6'!J1558=95,"ADMIN",IF('BD6'!J1558=96,"COMERCIAL","G_Finan")))))</f>
        <v/>
      </c>
      <c r="L1558" s="49" t="n"/>
      <c r="M1558" s="37" t="n"/>
      <c r="N1558" s="51" t="n"/>
      <c r="O1558" s="51" t="n"/>
    </row>
    <row r="1559">
      <c r="A1559">
        <f>IFERROR(VLOOKUP(BD[[#This Row],[BK]],DICT[[EEFF]:[Ppto]],2,FALSE),"No Encontrado")</f>
        <v/>
      </c>
      <c r="B1559">
        <f>MID(BD[[#This Row],[SUC]],2,1)&amp;"-"&amp;BD[[#This Row],[CC]]&amp;"-"&amp;BD[[#This Row],[REGI_RES]]&amp;"-"&amp;MID(BD[[#This Row],[CTA]],1,9)</f>
        <v/>
      </c>
      <c r="D1559">
        <f>TRIM(MID('BD6'!E1559,3,2))</f>
        <v/>
      </c>
      <c r="E1559" s="33" t="n"/>
      <c r="F1559" s="32" t="n"/>
      <c r="G1559">
        <f>IF(MID(BD[[#This Row],[Suc - Tipo - Nro]],8,2)="11",LEFT(BD[[#This Row],[REGIMEN]], 1) &amp; LEFT(RIGHT(BD[[#This Row],[REGIMEN]], LEN(BD[[#This Row],[REGIMEN]]) - FIND(" ", BD[[#This Row],[REGIMEN]])), 1),"")</f>
        <v/>
      </c>
      <c r="H1559">
        <f>IF(MID(BD[[#This Row],[Suc - Tipo - Nro]],8,2)="11",TRIM(RIGHT(SUBSTITUTE(BD[[#This Row],[Glosa / Proveedor]]," ",REPT(" ",LEN(BD[[#This Row],[Glosa / Proveedor]]))),LEN(BD[[#This Row],[Glosa / Proveedor]])*2)),"")</f>
        <v/>
      </c>
      <c r="I1559" s="31" t="n"/>
      <c r="J1559" s="38" t="n"/>
      <c r="K1559" s="22">
        <f>IF('BD6'!J1559=90,"AGUA",IF('BD6'!J1559=91,"ALCANTARILLADO",IF('BD6'!J1559=93,"ALCANTARILLADO",IF('BD6'!J1559=95,"ADMIN",IF('BD6'!J1559=96,"COMERCIAL","G_Finan")))))</f>
        <v/>
      </c>
      <c r="L1559" s="49" t="n"/>
      <c r="M1559" s="37" t="n"/>
      <c r="N1559" s="51" t="n"/>
      <c r="O1559" s="51" t="n"/>
    </row>
    <row r="1560">
      <c r="A1560" s="41">
        <f>IFERROR(VLOOKUP(BD[[#This Row],[BK]],DICT[[EEFF]:[Ppto]],2,FALSE),"No Encontrado")</f>
        <v/>
      </c>
      <c r="B1560">
        <f>MID(BD[[#This Row],[SUC]],2,1)&amp;"-"&amp;BD[[#This Row],[CC]]&amp;"-"&amp;BD[[#This Row],[REGI_RES]]&amp;"-"&amp;MID(BD[[#This Row],[CTA]],1,9)</f>
        <v/>
      </c>
      <c r="D1560">
        <f>TRIM(MID('BD6'!E1560,3,2))</f>
        <v/>
      </c>
      <c r="E1560" s="33" t="n"/>
      <c r="F1560" s="32" t="n"/>
      <c r="G1560">
        <f>IF(MID(BD[[#This Row],[Suc - Tipo - Nro]],8,2)="11",LEFT(BD[[#This Row],[REGIMEN]], 1) &amp; LEFT(RIGHT(BD[[#This Row],[REGIMEN]], LEN(BD[[#This Row],[REGIMEN]]) - FIND(" ", BD[[#This Row],[REGIMEN]])), 1),"")</f>
        <v/>
      </c>
      <c r="H1560">
        <f>IF(MID(BD[[#This Row],[Suc - Tipo - Nro]],8,2)="11",TRIM(RIGHT(SUBSTITUTE(BD[[#This Row],[Glosa / Proveedor]]," ",REPT(" ",LEN(BD[[#This Row],[Glosa / Proveedor]]))),LEN(BD[[#This Row],[Glosa / Proveedor]])*2)),"")</f>
        <v/>
      </c>
      <c r="I1560" s="31" t="n"/>
      <c r="J1560" s="38" t="n"/>
      <c r="K1560" s="22">
        <f>IF('BD6'!J1560=90,"AGUA",IF('BD6'!J1560=91,"ALCANTARILLADO",IF('BD6'!J1560=93,"ALCANTARILLADO",IF('BD6'!J1560=95,"ADMIN",IF('BD6'!J1560=96,"COMERCIAL","G_Finan")))))</f>
        <v/>
      </c>
      <c r="L1560" s="49" t="n"/>
      <c r="M1560" s="37" t="n"/>
      <c r="N1560" s="51" t="n"/>
      <c r="O1560" s="51" t="n"/>
    </row>
    <row r="1561">
      <c r="A1561" s="41">
        <f>IFERROR(VLOOKUP(BD[[#This Row],[BK]],DICT[[EEFF]:[Ppto]],2,FALSE),"No Encontrado")</f>
        <v/>
      </c>
      <c r="B1561">
        <f>MID(BD[[#This Row],[SUC]],2,1)&amp;"-"&amp;BD[[#This Row],[CC]]&amp;"-"&amp;BD[[#This Row],[REGI_RES]]&amp;"-"&amp;MID(BD[[#This Row],[CTA]],1,9)</f>
        <v/>
      </c>
      <c r="D1561">
        <f>TRIM(MID('BD6'!E1561,3,2))</f>
        <v/>
      </c>
      <c r="E1561" s="33" t="n"/>
      <c r="F1561" s="32" t="n"/>
      <c r="G1561">
        <f>IF(MID(BD[[#This Row],[Suc - Tipo - Nro]],8,2)="11",LEFT(BD[[#This Row],[REGIMEN]], 1) &amp; LEFT(RIGHT(BD[[#This Row],[REGIMEN]], LEN(BD[[#This Row],[REGIMEN]]) - FIND(" ", BD[[#This Row],[REGIMEN]])), 1),"")</f>
        <v/>
      </c>
      <c r="H1561">
        <f>IF(MID(BD[[#This Row],[Suc - Tipo - Nro]],8,2)="11",TRIM(RIGHT(SUBSTITUTE(BD[[#This Row],[Glosa / Proveedor]]," ",REPT(" ",LEN(BD[[#This Row],[Glosa / Proveedor]]))),LEN(BD[[#This Row],[Glosa / Proveedor]])*2)),"")</f>
        <v/>
      </c>
      <c r="I1561" s="31" t="n"/>
      <c r="J1561" s="38" t="n"/>
      <c r="K1561" s="22">
        <f>IF('BD6'!J1561=90,"AGUA",IF('BD6'!J1561=91,"ALCANTARILLADO",IF('BD6'!J1561=93,"ALCANTARILLADO",IF('BD6'!J1561=95,"ADMIN",IF('BD6'!J1561=96,"COMERCIAL","G_Finan")))))</f>
        <v/>
      </c>
      <c r="L1561" s="49" t="n"/>
      <c r="M1561" s="37" t="n"/>
      <c r="N1561" s="51" t="n"/>
      <c r="O1561" s="51" t="n"/>
    </row>
    <row r="1562">
      <c r="A1562" s="10">
        <f>IFERROR(VLOOKUP(BD[[#This Row],[BK]],DICT[[EEFF]:[Ppto]],2,FALSE),"No Encontrado")</f>
        <v/>
      </c>
      <c r="B1562" s="54">
        <f>MID(BD[[#This Row],[SUC]],2,1)&amp;"-"&amp;BD[[#This Row],[CC]]&amp;"-"&amp;BD[[#This Row],[REGI_RES]]&amp;"-"&amp;MID(BD[[#This Row],[CTA]],1,9)</f>
        <v/>
      </c>
      <c r="D1562" s="54">
        <f>TRIM(MID('BD6'!E1562,3,2))</f>
        <v/>
      </c>
      <c r="E1562" s="33" t="n"/>
      <c r="F1562" s="34" t="n"/>
      <c r="G1562" s="54">
        <f>IF(MID(BD[[#This Row],[Suc - Tipo - Nro]],8,2)="11",LEFT(BD[[#This Row],[REGIMEN]], 1) &amp; LEFT(RIGHT(BD[[#This Row],[REGIMEN]], LEN(BD[[#This Row],[REGIMEN]]) - FIND(" ", BD[[#This Row],[REGIMEN]])), 1),"")</f>
        <v/>
      </c>
      <c r="H1562" s="54">
        <f>IF(MID(BD[[#This Row],[Suc - Tipo - Nro]],8,2)="11",TRIM(RIGHT(SUBSTITUTE(BD[[#This Row],[Glosa / Proveedor]]," ",REPT(" ",LEN(BD[[#This Row],[Glosa / Proveedor]]))),LEN(BD[[#This Row],[Glosa / Proveedor]])*2)),"")</f>
        <v/>
      </c>
      <c r="I1562" s="33" t="n"/>
      <c r="J1562" s="35" t="n"/>
      <c r="K1562" s="36">
        <f>IF('BD6'!J1562=90,"AGUA",IF('BD6'!J1562=91,"ALCANTARILLADO",IF('BD6'!J1562=93,"ALCANTARILLADO",IF('BD6'!J1562=95,"ADMIN",IF('BD6'!J1562=96,"COMERCIAL","G_Finan")))))</f>
        <v/>
      </c>
      <c r="L1562" s="40" t="n"/>
      <c r="M1562" s="37" t="n"/>
      <c r="N1562" s="51" t="n"/>
      <c r="O1562" s="51" t="n"/>
    </row>
    <row r="1563">
      <c r="A1563" s="42">
        <f>IFERROR(VLOOKUP(BD[[#This Row],[BK]],DICT[[EEFF]:[Ppto]],2,FALSE),"No Encontrado")</f>
        <v/>
      </c>
      <c r="B1563">
        <f>MID(BD[[#This Row],[SUC]],2,1)&amp;"-"&amp;BD[[#This Row],[CC]]&amp;"-"&amp;BD[[#This Row],[REGI_RES]]&amp;"-"&amp;MID(BD[[#This Row],[CTA]],1,9)</f>
        <v/>
      </c>
      <c r="D1563">
        <f>TRIM(MID('BD6'!E1563,3,2))</f>
        <v/>
      </c>
      <c r="E1563" s="33" t="n"/>
      <c r="F1563" s="32" t="n"/>
      <c r="G1563">
        <f>IF(MID(BD[[#This Row],[Suc - Tipo - Nro]],8,2)="11",LEFT(BD[[#This Row],[REGIMEN]], 1) &amp; LEFT(RIGHT(BD[[#This Row],[REGIMEN]], LEN(BD[[#This Row],[REGIMEN]]) - FIND(" ", BD[[#This Row],[REGIMEN]])), 1),"")</f>
        <v/>
      </c>
      <c r="H1563">
        <f>IF(MID(BD[[#This Row],[Suc - Tipo - Nro]],8,2)="11",TRIM(RIGHT(SUBSTITUTE(BD[[#This Row],[Glosa / Proveedor]]," ",REPT(" ",LEN(BD[[#This Row],[Glosa / Proveedor]]))),LEN(BD[[#This Row],[Glosa / Proveedor]])*2)),"")</f>
        <v/>
      </c>
      <c r="I1563" s="31" t="n"/>
      <c r="J1563" s="38" t="n"/>
      <c r="K1563" s="22">
        <f>IF('BD6'!J1563=90,"AGUA",IF('BD6'!J1563=91,"ALCANTARILLADO",IF('BD6'!J1563=93,"ALCANTARILLADO",IF('BD6'!J1563=95,"ADMIN",IF('BD6'!J1563=96,"COMERCIAL","G_Finan")))))</f>
        <v/>
      </c>
      <c r="L1563" s="49" t="n"/>
      <c r="M1563" s="37" t="n"/>
      <c r="N1563" s="51" t="n"/>
      <c r="O1563" s="51" t="n"/>
    </row>
    <row r="1564">
      <c r="A1564" s="42">
        <f>IFERROR(VLOOKUP(BD[[#This Row],[BK]],DICT[[EEFF]:[Ppto]],2,FALSE),"No Encontrado")</f>
        <v/>
      </c>
      <c r="B1564">
        <f>MID(BD[[#This Row],[SUC]],2,1)&amp;"-"&amp;BD[[#This Row],[CC]]&amp;"-"&amp;BD[[#This Row],[REGI_RES]]&amp;"-"&amp;MID(BD[[#This Row],[CTA]],1,9)</f>
        <v/>
      </c>
      <c r="D1564">
        <f>TRIM(MID('BD6'!E1564,3,2))</f>
        <v/>
      </c>
      <c r="E1564" s="33" t="n"/>
      <c r="F1564" s="32" t="n"/>
      <c r="G1564">
        <f>IF(MID(BD[[#This Row],[Suc - Tipo - Nro]],8,2)="11",LEFT(BD[[#This Row],[REGIMEN]], 1) &amp; LEFT(RIGHT(BD[[#This Row],[REGIMEN]], LEN(BD[[#This Row],[REGIMEN]]) - FIND(" ", BD[[#This Row],[REGIMEN]])), 1),"")</f>
        <v/>
      </c>
      <c r="H1564">
        <f>IF(MID(BD[[#This Row],[Suc - Tipo - Nro]],8,2)="11",TRIM(RIGHT(SUBSTITUTE(BD[[#This Row],[Glosa / Proveedor]]," ",REPT(" ",LEN(BD[[#This Row],[Glosa / Proveedor]]))),LEN(BD[[#This Row],[Glosa / Proveedor]])*2)),"")</f>
        <v/>
      </c>
      <c r="I1564" s="31" t="n"/>
      <c r="J1564" s="38" t="n"/>
      <c r="K1564" s="22">
        <f>IF('BD6'!J1564=90,"AGUA",IF('BD6'!J1564=91,"ALCANTARILLADO",IF('BD6'!J1564=93,"ALCANTARILLADO",IF('BD6'!J1564=95,"ADMIN",IF('BD6'!J1564=96,"COMERCIAL","G_Finan")))))</f>
        <v/>
      </c>
      <c r="L1564" s="49" t="n"/>
      <c r="M1564" s="37" t="n"/>
      <c r="N1564" s="51" t="n"/>
      <c r="O1564" s="51" t="n"/>
    </row>
    <row r="1565">
      <c r="A1565" s="10">
        <f>IFERROR(VLOOKUP(BD[[#This Row],[BK]],DICT[[EEFF]:[Ppto]],2,FALSE),"No Encontrado")</f>
        <v/>
      </c>
      <c r="B1565" s="54">
        <f>MID(BD[[#This Row],[SUC]],2,1)&amp;"-"&amp;BD[[#This Row],[CC]]&amp;"-"&amp;BD[[#This Row],[REGI_RES]]&amp;"-"&amp;MID(BD[[#This Row],[CTA]],1,9)</f>
        <v/>
      </c>
      <c r="D1565" s="54">
        <f>TRIM(MID('BD6'!E1565,3,2))</f>
        <v/>
      </c>
      <c r="E1565" s="33" t="n"/>
      <c r="F1565" s="34" t="n"/>
      <c r="G1565" s="54">
        <f>IF(MID(BD[[#This Row],[Suc - Tipo - Nro]],8,2)="11",LEFT(BD[[#This Row],[REGIMEN]], 1) &amp; LEFT(RIGHT(BD[[#This Row],[REGIMEN]], LEN(BD[[#This Row],[REGIMEN]]) - FIND(" ", BD[[#This Row],[REGIMEN]])), 1),"")</f>
        <v/>
      </c>
      <c r="H1565" s="54">
        <f>IF(MID(BD[[#This Row],[Suc - Tipo - Nro]],8,2)="11",TRIM(RIGHT(SUBSTITUTE(BD[[#This Row],[Glosa / Proveedor]]," ",REPT(" ",LEN(BD[[#This Row],[Glosa / Proveedor]]))),LEN(BD[[#This Row],[Glosa / Proveedor]])*2)),"")</f>
        <v/>
      </c>
      <c r="I1565" s="33" t="n"/>
      <c r="J1565" s="35" t="n"/>
      <c r="K1565" s="36">
        <f>IF('BD6'!J1565=90,"AGUA",IF('BD6'!J1565=91,"ALCANTARILLADO",IF('BD6'!J1565=93,"ALCANTARILLADO",IF('BD6'!J1565=95,"ADMIN",IF('BD6'!J1565=96,"COMERCIAL","G_Finan")))))</f>
        <v/>
      </c>
      <c r="L1565" s="40" t="n"/>
      <c r="M1565" s="37" t="n"/>
      <c r="N1565" s="51" t="n"/>
      <c r="O1565" s="51" t="n"/>
    </row>
    <row r="1566">
      <c r="A1566" s="10">
        <f>IFERROR(VLOOKUP(BD[[#This Row],[BK]],DICT[[EEFF]:[Ppto]],2,FALSE),"No Encontrado")</f>
        <v/>
      </c>
      <c r="B1566" s="54">
        <f>MID(BD[[#This Row],[SUC]],2,1)&amp;"-"&amp;BD[[#This Row],[CC]]&amp;"-"&amp;BD[[#This Row],[REGI_RES]]&amp;"-"&amp;MID(BD[[#This Row],[CTA]],1,9)</f>
        <v/>
      </c>
      <c r="D1566" s="54">
        <f>TRIM(MID('BD6'!E1566,3,2))</f>
        <v/>
      </c>
      <c r="E1566" s="33" t="n"/>
      <c r="F1566" s="34" t="n"/>
      <c r="G1566" s="54">
        <f>IF(MID(BD[[#This Row],[Suc - Tipo - Nro]],8,2)="11",LEFT(BD[[#This Row],[REGIMEN]], 1) &amp; LEFT(RIGHT(BD[[#This Row],[REGIMEN]], LEN(BD[[#This Row],[REGIMEN]]) - FIND(" ", BD[[#This Row],[REGIMEN]])), 1),"")</f>
        <v/>
      </c>
      <c r="H1566" s="54">
        <f>IF(MID(BD[[#This Row],[Suc - Tipo - Nro]],8,2)="11",TRIM(RIGHT(SUBSTITUTE(BD[[#This Row],[Glosa / Proveedor]]," ",REPT(" ",LEN(BD[[#This Row],[Glosa / Proveedor]]))),LEN(BD[[#This Row],[Glosa / Proveedor]])*2)),"")</f>
        <v/>
      </c>
      <c r="I1566" s="33" t="n"/>
      <c r="J1566" s="35" t="n"/>
      <c r="K1566" s="36">
        <f>IF('BD6'!J1566=90,"AGUA",IF('BD6'!J1566=91,"ALCANTARILLADO",IF('BD6'!J1566=93,"ALCANTARILLADO",IF('BD6'!J1566=95,"ADMIN",IF('BD6'!J1566=96,"COMERCIAL","G_Finan")))))</f>
        <v/>
      </c>
      <c r="L1566" s="40" t="n"/>
      <c r="M1566" s="37" t="n"/>
      <c r="N1566" s="51" t="n"/>
      <c r="O1566" s="51" t="n"/>
    </row>
    <row r="1567">
      <c r="A1567" s="42">
        <f>IFERROR(VLOOKUP(BD[[#This Row],[BK]],DICT[[EEFF]:[Ppto]],2,FALSE),"No Encontrado")</f>
        <v/>
      </c>
      <c r="B1567">
        <f>MID(BD[[#This Row],[SUC]],2,1)&amp;"-"&amp;BD[[#This Row],[CC]]&amp;"-"&amp;BD[[#This Row],[REGI_RES]]&amp;"-"&amp;MID(BD[[#This Row],[CTA]],1,9)</f>
        <v/>
      </c>
      <c r="D1567">
        <f>TRIM(MID('BD6'!E1567,3,2))</f>
        <v/>
      </c>
      <c r="E1567" s="33" t="n"/>
      <c r="F1567" s="32" t="n"/>
      <c r="G1567">
        <f>IF(MID(BD[[#This Row],[Suc - Tipo - Nro]],8,2)="11",LEFT(BD[[#This Row],[REGIMEN]], 1) &amp; LEFT(RIGHT(BD[[#This Row],[REGIMEN]], LEN(BD[[#This Row],[REGIMEN]]) - FIND(" ", BD[[#This Row],[REGIMEN]])), 1),"")</f>
        <v/>
      </c>
      <c r="H1567">
        <f>IF(MID(BD[[#This Row],[Suc - Tipo - Nro]],8,2)="11",TRIM(RIGHT(SUBSTITUTE(BD[[#This Row],[Glosa / Proveedor]]," ",REPT(" ",LEN(BD[[#This Row],[Glosa / Proveedor]]))),LEN(BD[[#This Row],[Glosa / Proveedor]])*2)),"")</f>
        <v/>
      </c>
      <c r="I1567" s="31" t="n"/>
      <c r="J1567" s="38" t="n"/>
      <c r="K1567" s="22">
        <f>IF('BD6'!J1567=90,"AGUA",IF('BD6'!J1567=91,"ALCANTARILLADO",IF('BD6'!J1567=93,"ALCANTARILLADO",IF('BD6'!J1567=95,"ADMIN",IF('BD6'!J1567=96,"COMERCIAL","G_Finan")))))</f>
        <v/>
      </c>
      <c r="L1567" s="49" t="n"/>
      <c r="M1567" s="37" t="n"/>
      <c r="N1567" s="51" t="n"/>
      <c r="O1567" s="51" t="n"/>
    </row>
    <row r="1568">
      <c r="A1568" s="10">
        <f>IFERROR(VLOOKUP(BD[[#This Row],[BK]],DICT[[EEFF]:[Ppto]],2,FALSE),"No Encontrado")</f>
        <v/>
      </c>
      <c r="B1568" s="54">
        <f>MID(BD[[#This Row],[SUC]],2,1)&amp;"-"&amp;BD[[#This Row],[CC]]&amp;"-"&amp;BD[[#This Row],[REGI_RES]]&amp;"-"&amp;MID(BD[[#This Row],[CTA]],1,9)</f>
        <v/>
      </c>
      <c r="D1568" s="54">
        <f>TRIM(MID('BD6'!E1568,3,2))</f>
        <v/>
      </c>
      <c r="E1568" s="33" t="n"/>
      <c r="F1568" s="34" t="n"/>
      <c r="G1568" s="54">
        <f>IF(MID(BD[[#This Row],[Suc - Tipo - Nro]],8,2)="11",LEFT(BD[[#This Row],[REGIMEN]], 1) &amp; LEFT(RIGHT(BD[[#This Row],[REGIMEN]], LEN(BD[[#This Row],[REGIMEN]]) - FIND(" ", BD[[#This Row],[REGIMEN]])), 1),"")</f>
        <v/>
      </c>
      <c r="H1568" s="54">
        <f>IF(MID(BD[[#This Row],[Suc - Tipo - Nro]],8,2)="11",TRIM(RIGHT(SUBSTITUTE(BD[[#This Row],[Glosa / Proveedor]]," ",REPT(" ",LEN(BD[[#This Row],[Glosa / Proveedor]]))),LEN(BD[[#This Row],[Glosa / Proveedor]])*2)),"")</f>
        <v/>
      </c>
      <c r="I1568" s="33" t="n"/>
      <c r="J1568" s="35" t="n"/>
      <c r="K1568" s="36">
        <f>IF('BD6'!J1568=90,"AGUA",IF('BD6'!J1568=91,"ALCANTARILLADO",IF('BD6'!J1568=93,"ALCANTARILLADO",IF('BD6'!J1568=95,"ADMIN",IF('BD6'!J1568=96,"COMERCIAL","G_Finan")))))</f>
        <v/>
      </c>
      <c r="L1568" s="40" t="n"/>
      <c r="M1568" s="37" t="n"/>
      <c r="N1568" s="51" t="n"/>
      <c r="O1568" s="51" t="n"/>
    </row>
    <row r="1569">
      <c r="A1569">
        <f>IFERROR(VLOOKUP(BD[[#This Row],[BK]],DICT[[EEFF]:[Ppto]],2,FALSE),"No Encontrado")</f>
        <v/>
      </c>
      <c r="B1569">
        <f>MID(BD[[#This Row],[SUC]],2,1)&amp;"-"&amp;BD[[#This Row],[CC]]&amp;"-"&amp;BD[[#This Row],[REGI_RES]]&amp;"-"&amp;MID(BD[[#This Row],[CTA]],1,9)</f>
        <v/>
      </c>
      <c r="D1569">
        <f>TRIM(MID('BD6'!E1569,3,2))</f>
        <v/>
      </c>
      <c r="E1569" s="33" t="n"/>
      <c r="F1569" s="32" t="n"/>
      <c r="G1569">
        <f>IF(MID(BD[[#This Row],[Suc - Tipo - Nro]],8,2)="11",LEFT(BD[[#This Row],[REGIMEN]], 1) &amp; LEFT(RIGHT(BD[[#This Row],[REGIMEN]], LEN(BD[[#This Row],[REGIMEN]]) - FIND(" ", BD[[#This Row],[REGIMEN]])), 1),"")</f>
        <v/>
      </c>
      <c r="H1569">
        <f>IF(MID(BD[[#This Row],[Suc - Tipo - Nro]],8,2)="11",TRIM(RIGHT(SUBSTITUTE(BD[[#This Row],[Glosa / Proveedor]]," ",REPT(" ",LEN(BD[[#This Row],[Glosa / Proveedor]]))),LEN(BD[[#This Row],[Glosa / Proveedor]])*2)),"")</f>
        <v/>
      </c>
      <c r="I1569" s="31" t="n"/>
      <c r="J1569" s="38" t="n"/>
      <c r="K1569" s="22">
        <f>IF('BD6'!J1569=90,"AGUA",IF('BD6'!J1569=91,"ALCANTARILLADO",IF('BD6'!J1569=93,"ALCANTARILLADO",IF('BD6'!J1569=95,"ADMIN",IF('BD6'!J1569=96,"COMERCIAL","G_Finan")))))</f>
        <v/>
      </c>
      <c r="L1569" s="49" t="n"/>
      <c r="M1569" s="37" t="n"/>
      <c r="N1569" s="51" t="n"/>
      <c r="O1569" s="51" t="n"/>
    </row>
    <row r="1570">
      <c r="A1570" s="10">
        <f>IFERROR(VLOOKUP(BD[[#This Row],[BK]],DICT[[EEFF]:[Ppto]],2,FALSE),"No Encontrado")</f>
        <v/>
      </c>
      <c r="B1570" s="54">
        <f>MID(BD[[#This Row],[SUC]],2,1)&amp;"-"&amp;BD[[#This Row],[CC]]&amp;"-"&amp;BD[[#This Row],[REGI_RES]]&amp;"-"&amp;MID(BD[[#This Row],[CTA]],1,9)</f>
        <v/>
      </c>
      <c r="D1570" s="54">
        <f>TRIM(MID('BD6'!E1570,3,2))</f>
        <v/>
      </c>
      <c r="E1570" s="33" t="n"/>
      <c r="F1570" s="34" t="n"/>
      <c r="G1570" s="54">
        <f>IF(MID(BD[[#This Row],[Suc - Tipo - Nro]],8,2)="11",LEFT(BD[[#This Row],[REGIMEN]], 1) &amp; LEFT(RIGHT(BD[[#This Row],[REGIMEN]], LEN(BD[[#This Row],[REGIMEN]]) - FIND(" ", BD[[#This Row],[REGIMEN]])), 1),"")</f>
        <v/>
      </c>
      <c r="H1570" s="54">
        <f>IF(MID(BD[[#This Row],[Suc - Tipo - Nro]],8,2)="11",TRIM(RIGHT(SUBSTITUTE(BD[[#This Row],[Glosa / Proveedor]]," ",REPT(" ",LEN(BD[[#This Row],[Glosa / Proveedor]]))),LEN(BD[[#This Row],[Glosa / Proveedor]])*2)),"")</f>
        <v/>
      </c>
      <c r="I1570" s="33" t="n"/>
      <c r="J1570" s="35" t="n"/>
      <c r="K1570" s="36">
        <f>IF('BD6'!J1570=90,"AGUA",IF('BD6'!J1570=91,"ALCANTARILLADO",IF('BD6'!J1570=93,"ALCANTARILLADO",IF('BD6'!J1570=95,"ADMIN",IF('BD6'!J1570=96,"COMERCIAL","G_Finan")))))</f>
        <v/>
      </c>
      <c r="L1570" s="40" t="n"/>
      <c r="M1570" s="37" t="n"/>
      <c r="N1570" s="51" t="n"/>
      <c r="O1570" s="51" t="n"/>
    </row>
    <row r="1571">
      <c r="A1571" s="42">
        <f>IFERROR(VLOOKUP(BD[[#This Row],[BK]],DICT[[EEFF]:[Ppto]],2,FALSE),"No Encontrado")</f>
        <v/>
      </c>
      <c r="B1571">
        <f>MID(BD[[#This Row],[SUC]],2,1)&amp;"-"&amp;BD[[#This Row],[CC]]&amp;"-"&amp;BD[[#This Row],[REGI_RES]]&amp;"-"&amp;MID(BD[[#This Row],[CTA]],1,9)</f>
        <v/>
      </c>
      <c r="D1571">
        <f>TRIM(MID('BD6'!E1571,3,2))</f>
        <v/>
      </c>
      <c r="E1571" s="33" t="n"/>
      <c r="F1571" s="32" t="n"/>
      <c r="G1571">
        <f>IF(MID(BD[[#This Row],[Suc - Tipo - Nro]],8,2)="11",LEFT(BD[[#This Row],[REGIMEN]], 1) &amp; LEFT(RIGHT(BD[[#This Row],[REGIMEN]], LEN(BD[[#This Row],[REGIMEN]]) - FIND(" ", BD[[#This Row],[REGIMEN]])), 1),"")</f>
        <v/>
      </c>
      <c r="H1571">
        <f>IF(MID(BD[[#This Row],[Suc - Tipo - Nro]],8,2)="11",TRIM(RIGHT(SUBSTITUTE(BD[[#This Row],[Glosa / Proveedor]]," ",REPT(" ",LEN(BD[[#This Row],[Glosa / Proveedor]]))),LEN(BD[[#This Row],[Glosa / Proveedor]])*2)),"")</f>
        <v/>
      </c>
      <c r="I1571" s="31" t="n"/>
      <c r="J1571" s="38" t="n"/>
      <c r="K1571" s="22">
        <f>IF('BD6'!J1571=90,"AGUA",IF('BD6'!J1571=91,"ALCANTARILLADO",IF('BD6'!J1571=93,"ALCANTARILLADO",IF('BD6'!J1571=95,"ADMIN",IF('BD6'!J1571=96,"COMERCIAL","G_Finan")))))</f>
        <v/>
      </c>
      <c r="L1571" s="49" t="n"/>
      <c r="M1571" s="37" t="n"/>
      <c r="N1571" s="51" t="n"/>
      <c r="O1571" s="51" t="n"/>
    </row>
    <row r="1572">
      <c r="A1572" s="39">
        <f>IFERROR(VLOOKUP(BD[[#This Row],[BK]],DICT[[EEFF]:[Ppto]],2,FALSE),"No Encontrado")</f>
        <v/>
      </c>
      <c r="B1572">
        <f>MID(BD[[#This Row],[SUC]],2,1)&amp;"-"&amp;BD[[#This Row],[CC]]&amp;"-"&amp;BD[[#This Row],[REGI_RES]]&amp;"-"&amp;MID(BD[[#This Row],[CTA]],1,9)</f>
        <v/>
      </c>
      <c r="D1572">
        <f>TRIM(MID('BD6'!E1572,3,2))</f>
        <v/>
      </c>
      <c r="E1572" s="33" t="n"/>
      <c r="F1572" s="34" t="n"/>
      <c r="G1572">
        <f>IF(MID(BD[[#This Row],[Suc - Tipo - Nro]],8,2)="11",LEFT(BD[[#This Row],[REGIMEN]], 1) &amp; LEFT(RIGHT(BD[[#This Row],[REGIMEN]], LEN(BD[[#This Row],[REGIMEN]]) - FIND(" ", BD[[#This Row],[REGIMEN]])), 1),"")</f>
        <v/>
      </c>
      <c r="H1572">
        <f>IF(MID(BD[[#This Row],[Suc - Tipo - Nro]],8,2)="11",TRIM(RIGHT(SUBSTITUTE(BD[[#This Row],[Glosa / Proveedor]]," ",REPT(" ",LEN(BD[[#This Row],[Glosa / Proveedor]]))),LEN(BD[[#This Row],[Glosa / Proveedor]])*2)),"")</f>
        <v/>
      </c>
      <c r="I1572" s="33" t="n"/>
      <c r="J1572" s="35" t="n"/>
      <c r="K1572" s="22">
        <f>IF('BD6'!J1572=90,"AGUA",IF('BD6'!J1572=91,"ALCANTARILLADO",IF('BD6'!J1572=93,"ALCANTARILLADO",IF('BD6'!J1572=95,"ADMIN",IF('BD6'!J1572=96,"COMERCIAL","G_Finan")))))</f>
        <v/>
      </c>
      <c r="L1572" s="49" t="n"/>
      <c r="M1572" s="37" t="n"/>
      <c r="N1572" s="51" t="n"/>
      <c r="O1572" s="51" t="n"/>
    </row>
    <row r="1573">
      <c r="A1573" s="39">
        <f>IFERROR(VLOOKUP(BD[[#This Row],[BK]],DICT[[EEFF]:[Ppto]],2,FALSE),"No Encontrado")</f>
        <v/>
      </c>
      <c r="B1573">
        <f>MID(BD[[#This Row],[SUC]],2,1)&amp;"-"&amp;BD[[#This Row],[CC]]&amp;"-"&amp;BD[[#This Row],[REGI_RES]]&amp;"-"&amp;MID(BD[[#This Row],[CTA]],1,9)</f>
        <v/>
      </c>
      <c r="D1573">
        <f>TRIM(MID('BD6'!E1573,3,2))</f>
        <v/>
      </c>
      <c r="E1573" s="33" t="n"/>
      <c r="F1573" s="34" t="n"/>
      <c r="G1573">
        <f>IF(MID(BD[[#This Row],[Suc - Tipo - Nro]],8,2)="11",LEFT(BD[[#This Row],[REGIMEN]], 1) &amp; LEFT(RIGHT(BD[[#This Row],[REGIMEN]], LEN(BD[[#This Row],[REGIMEN]]) - FIND(" ", BD[[#This Row],[REGIMEN]])), 1),"")</f>
        <v/>
      </c>
      <c r="H1573">
        <f>IF(MID(BD[[#This Row],[Suc - Tipo - Nro]],8,2)="11",TRIM(RIGHT(SUBSTITUTE(BD[[#This Row],[Glosa / Proveedor]]," ",REPT(" ",LEN(BD[[#This Row],[Glosa / Proveedor]]))),LEN(BD[[#This Row],[Glosa / Proveedor]])*2)),"")</f>
        <v/>
      </c>
      <c r="I1573" s="33" t="n"/>
      <c r="J1573" s="35" t="n"/>
      <c r="K1573" s="22">
        <f>IF('BD6'!J1573=90,"AGUA",IF('BD6'!J1573=91,"ALCANTARILLADO",IF('BD6'!J1573=93,"ALCANTARILLADO",IF('BD6'!J1573=95,"ADMIN",IF('BD6'!J1573=96,"COMERCIAL","G_Finan")))))</f>
        <v/>
      </c>
      <c r="L1573" s="49" t="n"/>
      <c r="M1573" s="37" t="n"/>
      <c r="N1573" s="51" t="n"/>
      <c r="O1573" s="51" t="n"/>
    </row>
    <row r="1574">
      <c r="A1574" s="10">
        <f>IFERROR(VLOOKUP(BD[[#This Row],[BK]],DICT[[EEFF]:[Ppto]],2,FALSE),"No Encontrado")</f>
        <v/>
      </c>
      <c r="B1574" s="54">
        <f>MID(BD[[#This Row],[SUC]],2,1)&amp;"-"&amp;BD[[#This Row],[CC]]&amp;"-"&amp;BD[[#This Row],[REGI_RES]]&amp;"-"&amp;MID(BD[[#This Row],[CTA]],1,9)</f>
        <v/>
      </c>
      <c r="D1574" s="54">
        <f>TRIM(MID('BD6'!E1574,3,2))</f>
        <v/>
      </c>
      <c r="E1574" s="33" t="n"/>
      <c r="F1574" s="34" t="n"/>
      <c r="G1574" s="54">
        <f>IF(MID(BD[[#This Row],[Suc - Tipo - Nro]],8,2)="11",LEFT(BD[[#This Row],[REGIMEN]], 1) &amp; LEFT(RIGHT(BD[[#This Row],[REGIMEN]], LEN(BD[[#This Row],[REGIMEN]]) - FIND(" ", BD[[#This Row],[REGIMEN]])), 1),"")</f>
        <v/>
      </c>
      <c r="H1574" s="54">
        <f>IF(MID(BD[[#This Row],[Suc - Tipo - Nro]],8,2)="11",TRIM(RIGHT(SUBSTITUTE(BD[[#This Row],[Glosa / Proveedor]]," ",REPT(" ",LEN(BD[[#This Row],[Glosa / Proveedor]]))),LEN(BD[[#This Row],[Glosa / Proveedor]])*2)),"")</f>
        <v/>
      </c>
      <c r="I1574" s="33" t="n"/>
      <c r="J1574" s="35" t="n"/>
      <c r="K1574" s="36">
        <f>IF('BD6'!J1574=90,"AGUA",IF('BD6'!J1574=91,"ALCANTARILLADO",IF('BD6'!J1574=93,"ALCANTARILLADO",IF('BD6'!J1574=95,"ADMIN",IF('BD6'!J1574=96,"COMERCIAL","G_Finan")))))</f>
        <v/>
      </c>
      <c r="L1574" s="40" t="n"/>
      <c r="M1574" s="37" t="n"/>
      <c r="N1574" s="51" t="n"/>
      <c r="O1574" s="51" t="n"/>
    </row>
    <row r="1575">
      <c r="A1575" s="10">
        <f>IFERROR(VLOOKUP(BD[[#This Row],[BK]],DICT[[EEFF]:[Ppto]],2,FALSE),"No Encontrado")</f>
        <v/>
      </c>
      <c r="B1575" s="54">
        <f>MID(BD[[#This Row],[SUC]],2,1)&amp;"-"&amp;BD[[#This Row],[CC]]&amp;"-"&amp;BD[[#This Row],[REGI_RES]]&amp;"-"&amp;MID(BD[[#This Row],[CTA]],1,9)</f>
        <v/>
      </c>
      <c r="D1575" s="54">
        <f>TRIM(MID('BD6'!E1575,3,2))</f>
        <v/>
      </c>
      <c r="E1575" s="33" t="n"/>
      <c r="F1575" s="34" t="n"/>
      <c r="G1575" s="54">
        <f>IF(MID(BD[[#This Row],[Suc - Tipo - Nro]],8,2)="11",LEFT(BD[[#This Row],[REGIMEN]], 1) &amp; LEFT(RIGHT(BD[[#This Row],[REGIMEN]], LEN(BD[[#This Row],[REGIMEN]]) - FIND(" ", BD[[#This Row],[REGIMEN]])), 1),"")</f>
        <v/>
      </c>
      <c r="H1575" s="54">
        <f>IF(MID(BD[[#This Row],[Suc - Tipo - Nro]],8,2)="11",TRIM(RIGHT(SUBSTITUTE(BD[[#This Row],[Glosa / Proveedor]]," ",REPT(" ",LEN(BD[[#This Row],[Glosa / Proveedor]]))),LEN(BD[[#This Row],[Glosa / Proveedor]])*2)),"")</f>
        <v/>
      </c>
      <c r="I1575" s="33" t="n"/>
      <c r="J1575" s="35" t="n"/>
      <c r="K1575" s="36">
        <f>IF('BD6'!J1575=90,"AGUA",IF('BD6'!J1575=91,"ALCANTARILLADO",IF('BD6'!J1575=93,"ALCANTARILLADO",IF('BD6'!J1575=95,"ADMIN",IF('BD6'!J1575=96,"COMERCIAL","G_Finan")))))</f>
        <v/>
      </c>
      <c r="L1575" s="40" t="n"/>
      <c r="M1575" s="37" t="n"/>
      <c r="N1575" s="51" t="n"/>
      <c r="O1575" s="51" t="n"/>
    </row>
    <row r="1576">
      <c r="A1576" s="39">
        <f>IFERROR(VLOOKUP(BD[[#This Row],[BK]],DICT[[EEFF]:[Ppto]],2,FALSE),"No Encontrado")</f>
        <v/>
      </c>
      <c r="B1576">
        <f>MID(BD[[#This Row],[SUC]],2,1)&amp;"-"&amp;BD[[#This Row],[CC]]&amp;"-"&amp;BD[[#This Row],[REGI_RES]]&amp;"-"&amp;MID(BD[[#This Row],[CTA]],1,9)</f>
        <v/>
      </c>
      <c r="D1576">
        <f>TRIM(MID('BD6'!E1576,3,2))</f>
        <v/>
      </c>
      <c r="E1576" s="33" t="n"/>
      <c r="F1576" s="34" t="n"/>
      <c r="G1576">
        <f>IF(MID(BD[[#This Row],[Suc - Tipo - Nro]],8,2)="11",LEFT(BD[[#This Row],[REGIMEN]], 1) &amp; LEFT(RIGHT(BD[[#This Row],[REGIMEN]], LEN(BD[[#This Row],[REGIMEN]]) - FIND(" ", BD[[#This Row],[REGIMEN]])), 1),"")</f>
        <v/>
      </c>
      <c r="H1576">
        <f>IF(MID(BD[[#This Row],[Suc - Tipo - Nro]],8,2)="11",TRIM(RIGHT(SUBSTITUTE(BD[[#This Row],[Glosa / Proveedor]]," ",REPT(" ",LEN(BD[[#This Row],[Glosa / Proveedor]]))),LEN(BD[[#This Row],[Glosa / Proveedor]])*2)),"")</f>
        <v/>
      </c>
      <c r="I1576" s="33" t="n"/>
      <c r="J1576" s="35" t="n"/>
      <c r="K1576" s="22">
        <f>IF('BD6'!J1576=90,"AGUA",IF('BD6'!J1576=91,"ALCANTARILLADO",IF('BD6'!J1576=93,"ALCANTARILLADO",IF('BD6'!J1576=95,"ADMIN",IF('BD6'!J1576=96,"COMERCIAL","G_Finan")))))</f>
        <v/>
      </c>
      <c r="L1576" s="49" t="n"/>
      <c r="M1576" s="37" t="n"/>
      <c r="N1576" s="51" t="n"/>
      <c r="O1576" s="51" t="n"/>
    </row>
    <row r="1577">
      <c r="A1577" s="42">
        <f>IFERROR(VLOOKUP(BD[[#This Row],[BK]],DICT[[EEFF]:[Ppto]],2,FALSE),"No Encontrado")</f>
        <v/>
      </c>
      <c r="B1577">
        <f>MID(BD[[#This Row],[SUC]],2,1)&amp;"-"&amp;BD[[#This Row],[CC]]&amp;"-"&amp;BD[[#This Row],[REGI_RES]]&amp;"-"&amp;MID(BD[[#This Row],[CTA]],1,9)</f>
        <v/>
      </c>
      <c r="D1577">
        <f>TRIM(MID('BD6'!E1577,3,2))</f>
        <v/>
      </c>
      <c r="E1577" s="33" t="n"/>
      <c r="F1577" s="32" t="n"/>
      <c r="G1577">
        <f>IF(MID(BD[[#This Row],[Suc - Tipo - Nro]],8,2)="11",LEFT(BD[[#This Row],[REGIMEN]], 1) &amp; LEFT(RIGHT(BD[[#This Row],[REGIMEN]], LEN(BD[[#This Row],[REGIMEN]]) - FIND(" ", BD[[#This Row],[REGIMEN]])), 1),"")</f>
        <v/>
      </c>
      <c r="H1577">
        <f>IF(MID(BD[[#This Row],[Suc - Tipo - Nro]],8,2)="11",TRIM(RIGHT(SUBSTITUTE(BD[[#This Row],[Glosa / Proveedor]]," ",REPT(" ",LEN(BD[[#This Row],[Glosa / Proveedor]]))),LEN(BD[[#This Row],[Glosa / Proveedor]])*2)),"")</f>
        <v/>
      </c>
      <c r="I1577" s="31" t="n"/>
      <c r="J1577" s="38" t="n"/>
      <c r="K1577" s="22">
        <f>IF('BD6'!J1577=90,"AGUA",IF('BD6'!J1577=91,"ALCANTARILLADO",IF('BD6'!J1577=93,"ALCANTARILLADO",IF('BD6'!J1577=95,"ADMIN",IF('BD6'!J1577=96,"COMERCIAL","G_Finan")))))</f>
        <v/>
      </c>
      <c r="L1577" s="49" t="n"/>
      <c r="M1577" s="37" t="n"/>
      <c r="N1577" s="51" t="n"/>
      <c r="O1577" s="51" t="n"/>
    </row>
    <row r="1578">
      <c r="A1578" s="10">
        <f>IFERROR(VLOOKUP(BD[[#This Row],[BK]],DICT[[EEFF]:[Ppto]],2,FALSE),"No Encontrado")</f>
        <v/>
      </c>
      <c r="B1578" s="54">
        <f>MID(BD[[#This Row],[SUC]],2,1)&amp;"-"&amp;BD[[#This Row],[CC]]&amp;"-"&amp;BD[[#This Row],[REGI_RES]]&amp;"-"&amp;MID(BD[[#This Row],[CTA]],1,9)</f>
        <v/>
      </c>
      <c r="D1578" s="54">
        <f>TRIM(MID('BD6'!E1578,3,2))</f>
        <v/>
      </c>
      <c r="E1578" s="33" t="n"/>
      <c r="F1578" s="34" t="n"/>
      <c r="G1578" s="54">
        <f>IF(MID(BD[[#This Row],[Suc - Tipo - Nro]],8,2)="11",LEFT(BD[[#This Row],[REGIMEN]], 1) &amp; LEFT(RIGHT(BD[[#This Row],[REGIMEN]], LEN(BD[[#This Row],[REGIMEN]]) - FIND(" ", BD[[#This Row],[REGIMEN]])), 1),"")</f>
        <v/>
      </c>
      <c r="H1578" s="54">
        <f>IF(MID(BD[[#This Row],[Suc - Tipo - Nro]],8,2)="11",TRIM(RIGHT(SUBSTITUTE(BD[[#This Row],[Glosa / Proveedor]]," ",REPT(" ",LEN(BD[[#This Row],[Glosa / Proveedor]]))),LEN(BD[[#This Row],[Glosa / Proveedor]])*2)),"")</f>
        <v/>
      </c>
      <c r="I1578" s="33" t="n"/>
      <c r="J1578" s="35" t="n"/>
      <c r="K1578" s="36">
        <f>IF('BD6'!J1578=90,"AGUA",IF('BD6'!J1578=91,"ALCANTARILLADO",IF('BD6'!J1578=93,"ALCANTARILLADO",IF('BD6'!J1578=95,"ADMIN",IF('BD6'!J1578=96,"COMERCIAL","G_Finan")))))</f>
        <v/>
      </c>
      <c r="L1578" s="40" t="n"/>
      <c r="M1578" s="37" t="n"/>
      <c r="N1578" s="51" t="n"/>
      <c r="O1578" s="51" t="n"/>
    </row>
    <row r="1579">
      <c r="A1579">
        <f>IFERROR(VLOOKUP(BD[[#This Row],[BK]],DICT[[EEFF]:[Ppto]],2,FALSE),"No Encontrado")</f>
        <v/>
      </c>
      <c r="B1579">
        <f>MID(BD[[#This Row],[SUC]],2,1)&amp;"-"&amp;BD[[#This Row],[CC]]&amp;"-"&amp;BD[[#This Row],[REGI_RES]]&amp;"-"&amp;MID(BD[[#This Row],[CTA]],1,9)</f>
        <v/>
      </c>
      <c r="D1579">
        <f>TRIM(MID('BD6'!E1579,3,2))</f>
        <v/>
      </c>
      <c r="E1579" s="33" t="n"/>
      <c r="F1579" s="32" t="n"/>
      <c r="G1579">
        <f>IF(MID(BD[[#This Row],[Suc - Tipo - Nro]],8,2)="11",LEFT(BD[[#This Row],[REGIMEN]], 1) &amp; LEFT(RIGHT(BD[[#This Row],[REGIMEN]], LEN(BD[[#This Row],[REGIMEN]]) - FIND(" ", BD[[#This Row],[REGIMEN]])), 1),"")</f>
        <v/>
      </c>
      <c r="H1579">
        <f>IF(MID(BD[[#This Row],[Suc - Tipo - Nro]],8,2)="11",TRIM(RIGHT(SUBSTITUTE(BD[[#This Row],[Glosa / Proveedor]]," ",REPT(" ",LEN(BD[[#This Row],[Glosa / Proveedor]]))),LEN(BD[[#This Row],[Glosa / Proveedor]])*2)),"")</f>
        <v/>
      </c>
      <c r="I1579" s="31" t="n"/>
      <c r="J1579" s="38" t="n"/>
      <c r="K1579" s="22">
        <f>IF('BD6'!J1579=90,"AGUA",IF('BD6'!J1579=91,"ALCANTARILLADO",IF('BD6'!J1579=93,"ALCANTARILLADO",IF('BD6'!J1579=95,"ADMIN",IF('BD6'!J1579=96,"COMERCIAL","G_Finan")))))</f>
        <v/>
      </c>
      <c r="L1579" s="49" t="n"/>
      <c r="M1579" s="37" t="n"/>
      <c r="N1579" s="51" t="n"/>
      <c r="O1579" s="51" t="n"/>
    </row>
    <row r="1580">
      <c r="A1580" s="39">
        <f>IFERROR(VLOOKUP(BD[[#This Row],[BK]],DICT[[EEFF]:[Ppto]],2,FALSE),"No Encontrado")</f>
        <v/>
      </c>
      <c r="B1580">
        <f>MID(BD[[#This Row],[SUC]],2,1)&amp;"-"&amp;BD[[#This Row],[CC]]&amp;"-"&amp;BD[[#This Row],[REGI_RES]]&amp;"-"&amp;MID(BD[[#This Row],[CTA]],1,9)</f>
        <v/>
      </c>
      <c r="D1580">
        <f>TRIM(MID('BD6'!E1580,3,2))</f>
        <v/>
      </c>
      <c r="E1580" s="33" t="n"/>
      <c r="F1580" s="34" t="n"/>
      <c r="G1580">
        <f>IF(MID(BD[[#This Row],[Suc - Tipo - Nro]],8,2)="11",LEFT(BD[[#This Row],[REGIMEN]], 1) &amp; LEFT(RIGHT(BD[[#This Row],[REGIMEN]], LEN(BD[[#This Row],[REGIMEN]]) - FIND(" ", BD[[#This Row],[REGIMEN]])), 1),"")</f>
        <v/>
      </c>
      <c r="H1580">
        <f>IF(MID(BD[[#This Row],[Suc - Tipo - Nro]],8,2)="11",TRIM(RIGHT(SUBSTITUTE(BD[[#This Row],[Glosa / Proveedor]]," ",REPT(" ",LEN(BD[[#This Row],[Glosa / Proveedor]]))),LEN(BD[[#This Row],[Glosa / Proveedor]])*2)),"")</f>
        <v/>
      </c>
      <c r="I1580" s="33" t="n"/>
      <c r="J1580" s="35" t="n"/>
      <c r="K1580" s="22">
        <f>IF('BD6'!J1580=90,"AGUA",IF('BD6'!J1580=91,"ALCANTARILLADO",IF('BD6'!J1580=93,"ALCANTARILLADO",IF('BD6'!J1580=95,"ADMIN",IF('BD6'!J1580=96,"COMERCIAL","G_Finan")))))</f>
        <v/>
      </c>
      <c r="L1580" s="49" t="n"/>
      <c r="M1580" s="37" t="n"/>
      <c r="N1580" s="51" t="n"/>
      <c r="O1580" s="51" t="n"/>
    </row>
    <row r="1581">
      <c r="A1581">
        <f>IFERROR(VLOOKUP(BD[[#This Row],[BK]],DICT[[EEFF]:[Ppto]],2,FALSE),"No Encontrado")</f>
        <v/>
      </c>
      <c r="B1581">
        <f>MID(BD[[#This Row],[SUC]],2,1)&amp;"-"&amp;BD[[#This Row],[CC]]&amp;"-"&amp;BD[[#This Row],[REGI_RES]]&amp;"-"&amp;MID(BD[[#This Row],[CTA]],1,9)</f>
        <v/>
      </c>
      <c r="D1581">
        <f>TRIM(MID('BD6'!E1581,3,2))</f>
        <v/>
      </c>
      <c r="E1581" s="33" t="n"/>
      <c r="F1581" s="32" t="n"/>
      <c r="G1581">
        <f>IF(MID(BD[[#This Row],[Suc - Tipo - Nro]],8,2)="11",LEFT(BD[[#This Row],[REGIMEN]], 1) &amp; LEFT(RIGHT(BD[[#This Row],[REGIMEN]], LEN(BD[[#This Row],[REGIMEN]]) - FIND(" ", BD[[#This Row],[REGIMEN]])), 1),"")</f>
        <v/>
      </c>
      <c r="H1581">
        <f>IF(MID(BD[[#This Row],[Suc - Tipo - Nro]],8,2)="11",TRIM(RIGHT(SUBSTITUTE(BD[[#This Row],[Glosa / Proveedor]]," ",REPT(" ",LEN(BD[[#This Row],[Glosa / Proveedor]]))),LEN(BD[[#This Row],[Glosa / Proveedor]])*2)),"")</f>
        <v/>
      </c>
      <c r="I1581" s="31" t="n"/>
      <c r="J1581" s="38" t="n"/>
      <c r="K1581" s="22">
        <f>IF('BD6'!J1581=90,"AGUA",IF('BD6'!J1581=91,"ALCANTARILLADO",IF('BD6'!J1581=93,"ALCANTARILLADO",IF('BD6'!J1581=95,"ADMIN",IF('BD6'!J1581=96,"COMERCIAL","G_Finan")))))</f>
        <v/>
      </c>
      <c r="L1581" s="49" t="n"/>
      <c r="M1581" s="37" t="n"/>
      <c r="N1581" s="51" t="n"/>
      <c r="O1581" s="51" t="n"/>
    </row>
    <row r="1582">
      <c r="A1582" s="39">
        <f>IFERROR(VLOOKUP(BD[[#This Row],[BK]],DICT[[EEFF]:[Ppto]],2,FALSE),"No Encontrado")</f>
        <v/>
      </c>
      <c r="B1582">
        <f>MID(BD[[#This Row],[SUC]],2,1)&amp;"-"&amp;BD[[#This Row],[CC]]&amp;"-"&amp;BD[[#This Row],[REGI_RES]]&amp;"-"&amp;MID(BD[[#This Row],[CTA]],1,9)</f>
        <v/>
      </c>
      <c r="D1582">
        <f>TRIM(MID('BD6'!E1582,3,2))</f>
        <v/>
      </c>
      <c r="E1582" s="33" t="n"/>
      <c r="F1582" s="34" t="n"/>
      <c r="G1582">
        <f>IF(MID(BD[[#This Row],[Suc - Tipo - Nro]],8,2)="11",LEFT(BD[[#This Row],[REGIMEN]], 1) &amp; LEFT(RIGHT(BD[[#This Row],[REGIMEN]], LEN(BD[[#This Row],[REGIMEN]]) - FIND(" ", BD[[#This Row],[REGIMEN]])), 1),"")</f>
        <v/>
      </c>
      <c r="H1582">
        <f>IF(MID(BD[[#This Row],[Suc - Tipo - Nro]],8,2)="11",TRIM(RIGHT(SUBSTITUTE(BD[[#This Row],[Glosa / Proveedor]]," ",REPT(" ",LEN(BD[[#This Row],[Glosa / Proveedor]]))),LEN(BD[[#This Row],[Glosa / Proveedor]])*2)),"")</f>
        <v/>
      </c>
      <c r="I1582" s="33" t="n"/>
      <c r="J1582" s="35" t="n"/>
      <c r="K1582" s="22">
        <f>IF('BD6'!J1582=90,"AGUA",IF('BD6'!J1582=91,"ALCANTARILLADO",IF('BD6'!J1582=93,"ALCANTARILLADO",IF('BD6'!J1582=95,"ADMIN",IF('BD6'!J1582=96,"COMERCIAL","G_Finan")))))</f>
        <v/>
      </c>
      <c r="L1582" s="49" t="n"/>
      <c r="M1582" s="37" t="n"/>
      <c r="N1582" s="51" t="n"/>
      <c r="O1582" s="51" t="n"/>
    </row>
    <row r="1583">
      <c r="A1583">
        <f>IFERROR(VLOOKUP(BD[[#This Row],[BK]],DICT[[EEFF]:[Ppto]],2,FALSE),"No Encontrado")</f>
        <v/>
      </c>
      <c r="B1583">
        <f>MID(BD[[#This Row],[SUC]],2,1)&amp;"-"&amp;BD[[#This Row],[CC]]&amp;"-"&amp;BD[[#This Row],[REGI_RES]]&amp;"-"&amp;MID(BD[[#This Row],[CTA]],1,9)</f>
        <v/>
      </c>
      <c r="D1583">
        <f>TRIM(MID('BD6'!E1583,3,2))</f>
        <v/>
      </c>
      <c r="E1583" s="33" t="n"/>
      <c r="F1583" s="32" t="n"/>
      <c r="G1583">
        <f>IF(MID(BD[[#This Row],[Suc - Tipo - Nro]],8,2)="11",LEFT(BD[[#This Row],[REGIMEN]], 1) &amp; LEFT(RIGHT(BD[[#This Row],[REGIMEN]], LEN(BD[[#This Row],[REGIMEN]]) - FIND(" ", BD[[#This Row],[REGIMEN]])), 1),"")</f>
        <v/>
      </c>
      <c r="H1583">
        <f>IF(MID(BD[[#This Row],[Suc - Tipo - Nro]],8,2)="11",TRIM(RIGHT(SUBSTITUTE(BD[[#This Row],[Glosa / Proveedor]]," ",REPT(" ",LEN(BD[[#This Row],[Glosa / Proveedor]]))),LEN(BD[[#This Row],[Glosa / Proveedor]])*2)),"")</f>
        <v/>
      </c>
      <c r="I1583" s="31" t="n"/>
      <c r="J1583" s="38" t="n"/>
      <c r="K1583" s="22">
        <f>IF('BD6'!J1583=90,"AGUA",IF('BD6'!J1583=91,"ALCANTARILLADO",IF('BD6'!J1583=93,"ALCANTARILLADO",IF('BD6'!J1583=95,"ADMIN",IF('BD6'!J1583=96,"COMERCIAL","G_Finan")))))</f>
        <v/>
      </c>
      <c r="L1583" s="49" t="n"/>
      <c r="M1583" s="37" t="n"/>
      <c r="N1583" s="51" t="n"/>
      <c r="O1583" s="51" t="n"/>
    </row>
    <row r="1584">
      <c r="A1584" s="10">
        <f>IFERROR(VLOOKUP(BD[[#This Row],[BK]],DICT[[EEFF]:[Ppto]],2,FALSE),"No Encontrado")</f>
        <v/>
      </c>
      <c r="B1584" s="54">
        <f>MID(BD[[#This Row],[SUC]],2,1)&amp;"-"&amp;BD[[#This Row],[CC]]&amp;"-"&amp;BD[[#This Row],[REGI_RES]]&amp;"-"&amp;MID(BD[[#This Row],[CTA]],1,9)</f>
        <v/>
      </c>
      <c r="D1584" s="54">
        <f>TRIM(MID('BD6'!E1584,3,2))</f>
        <v/>
      </c>
      <c r="E1584" s="33" t="n"/>
      <c r="F1584" s="34" t="n"/>
      <c r="G1584" s="54">
        <f>IF(MID(BD[[#This Row],[Suc - Tipo - Nro]],8,2)="11",LEFT(BD[[#This Row],[REGIMEN]], 1) &amp; LEFT(RIGHT(BD[[#This Row],[REGIMEN]], LEN(BD[[#This Row],[REGIMEN]]) - FIND(" ", BD[[#This Row],[REGIMEN]])), 1),"")</f>
        <v/>
      </c>
      <c r="H1584" s="54">
        <f>IF(MID(BD[[#This Row],[Suc - Tipo - Nro]],8,2)="11",TRIM(RIGHT(SUBSTITUTE(BD[[#This Row],[Glosa / Proveedor]]," ",REPT(" ",LEN(BD[[#This Row],[Glosa / Proveedor]]))),LEN(BD[[#This Row],[Glosa / Proveedor]])*2)),"")</f>
        <v/>
      </c>
      <c r="I1584" s="33" t="n"/>
      <c r="J1584" s="35" t="n"/>
      <c r="K1584" s="36">
        <f>IF('BD6'!J1584=90,"AGUA",IF('BD6'!J1584=91,"ALCANTARILLADO",IF('BD6'!J1584=93,"ALCANTARILLADO",IF('BD6'!J1584=95,"ADMIN",IF('BD6'!J1584=96,"COMERCIAL","G_Finan")))))</f>
        <v/>
      </c>
      <c r="L1584" s="40" t="n"/>
      <c r="M1584" s="37" t="n"/>
      <c r="N1584" s="51" t="n"/>
      <c r="O1584" s="51" t="n"/>
    </row>
    <row r="1585">
      <c r="A1585" s="10">
        <f>IFERROR(VLOOKUP(BD[[#This Row],[BK]],DICT[[EEFF]:[Ppto]],2,FALSE),"No Encontrado")</f>
        <v/>
      </c>
      <c r="B1585" s="54">
        <f>MID(BD[[#This Row],[SUC]],2,1)&amp;"-"&amp;BD[[#This Row],[CC]]&amp;"-"&amp;BD[[#This Row],[REGI_RES]]&amp;"-"&amp;MID(BD[[#This Row],[CTA]],1,9)</f>
        <v/>
      </c>
      <c r="D1585" s="54">
        <f>TRIM(MID('BD6'!E1585,3,2))</f>
        <v/>
      </c>
      <c r="E1585" s="33" t="n"/>
      <c r="F1585" s="34" t="n"/>
      <c r="G1585" s="54">
        <f>IF(MID(BD[[#This Row],[Suc - Tipo - Nro]],8,2)="11",LEFT(BD[[#This Row],[REGIMEN]], 1) &amp; LEFT(RIGHT(BD[[#This Row],[REGIMEN]], LEN(BD[[#This Row],[REGIMEN]]) - FIND(" ", BD[[#This Row],[REGIMEN]])), 1),"")</f>
        <v/>
      </c>
      <c r="H1585" s="54">
        <f>IF(MID(BD[[#This Row],[Suc - Tipo - Nro]],8,2)="11",TRIM(RIGHT(SUBSTITUTE(BD[[#This Row],[Glosa / Proveedor]]," ",REPT(" ",LEN(BD[[#This Row],[Glosa / Proveedor]]))),LEN(BD[[#This Row],[Glosa / Proveedor]])*2)),"")</f>
        <v/>
      </c>
      <c r="I1585" s="33" t="n"/>
      <c r="J1585" s="35" t="n"/>
      <c r="K1585" s="36">
        <f>IF('BD6'!J1585=90,"AGUA",IF('BD6'!J1585=91,"ALCANTARILLADO",IF('BD6'!J1585=93,"ALCANTARILLADO",IF('BD6'!J1585=95,"ADMIN",IF('BD6'!J1585=96,"COMERCIAL","G_Finan")))))</f>
        <v/>
      </c>
      <c r="L1585" s="40" t="n"/>
      <c r="M1585" s="37" t="n"/>
      <c r="N1585" s="51" t="n"/>
      <c r="O1585" s="51" t="n"/>
    </row>
    <row r="1586">
      <c r="A1586" s="10">
        <f>IFERROR(VLOOKUP(BD[[#This Row],[BK]],DICT[[EEFF]:[Ppto]],2,FALSE),"No Encontrado")</f>
        <v/>
      </c>
      <c r="B1586" s="54">
        <f>MID(BD[[#This Row],[SUC]],2,1)&amp;"-"&amp;BD[[#This Row],[CC]]&amp;"-"&amp;BD[[#This Row],[REGI_RES]]&amp;"-"&amp;MID(BD[[#This Row],[CTA]],1,9)</f>
        <v/>
      </c>
      <c r="D1586" s="54">
        <f>TRIM(MID('BD6'!E1586,3,2))</f>
        <v/>
      </c>
      <c r="E1586" s="33" t="n"/>
      <c r="F1586" s="34" t="n"/>
      <c r="G1586" s="54">
        <f>IF(MID(BD[[#This Row],[Suc - Tipo - Nro]],8,2)="11",LEFT(BD[[#This Row],[REGIMEN]], 1) &amp; LEFT(RIGHT(BD[[#This Row],[REGIMEN]], LEN(BD[[#This Row],[REGIMEN]]) - FIND(" ", BD[[#This Row],[REGIMEN]])), 1),"")</f>
        <v/>
      </c>
      <c r="H1586" s="54">
        <f>IF(MID(BD[[#This Row],[Suc - Tipo - Nro]],8,2)="11",TRIM(RIGHT(SUBSTITUTE(BD[[#This Row],[Glosa / Proveedor]]," ",REPT(" ",LEN(BD[[#This Row],[Glosa / Proveedor]]))),LEN(BD[[#This Row],[Glosa / Proveedor]])*2)),"")</f>
        <v/>
      </c>
      <c r="I1586" s="33" t="n"/>
      <c r="J1586" s="35" t="n"/>
      <c r="K1586" s="36">
        <f>IF('BD6'!J1586=90,"AGUA",IF('BD6'!J1586=91,"ALCANTARILLADO",IF('BD6'!J1586=93,"ALCANTARILLADO",IF('BD6'!J1586=95,"ADMIN",IF('BD6'!J1586=96,"COMERCIAL","G_Finan")))))</f>
        <v/>
      </c>
      <c r="L1586" s="40" t="n"/>
      <c r="M1586" s="37" t="n"/>
      <c r="N1586" s="51" t="n"/>
      <c r="O1586" s="51" t="n"/>
    </row>
    <row r="1587">
      <c r="A1587" s="10">
        <f>IFERROR(VLOOKUP(BD[[#This Row],[BK]],DICT[[EEFF]:[Ppto]],2,FALSE),"No Encontrado")</f>
        <v/>
      </c>
      <c r="B1587" s="54">
        <f>MID(BD[[#This Row],[SUC]],2,1)&amp;"-"&amp;BD[[#This Row],[CC]]&amp;"-"&amp;BD[[#This Row],[REGI_RES]]&amp;"-"&amp;MID(BD[[#This Row],[CTA]],1,9)</f>
        <v/>
      </c>
      <c r="D1587" s="54">
        <f>TRIM(MID('BD6'!E1587,3,2))</f>
        <v/>
      </c>
      <c r="E1587" s="33" t="n"/>
      <c r="F1587" s="34" t="n"/>
      <c r="G1587" s="54">
        <f>IF(MID(BD[[#This Row],[Suc - Tipo - Nro]],8,2)="11",LEFT(BD[[#This Row],[REGIMEN]], 1) &amp; LEFT(RIGHT(BD[[#This Row],[REGIMEN]], LEN(BD[[#This Row],[REGIMEN]]) - FIND(" ", BD[[#This Row],[REGIMEN]])), 1),"")</f>
        <v/>
      </c>
      <c r="H1587" s="54">
        <f>IF(MID(BD[[#This Row],[Suc - Tipo - Nro]],8,2)="11",TRIM(RIGHT(SUBSTITUTE(BD[[#This Row],[Glosa / Proveedor]]," ",REPT(" ",LEN(BD[[#This Row],[Glosa / Proveedor]]))),LEN(BD[[#This Row],[Glosa / Proveedor]])*2)),"")</f>
        <v/>
      </c>
      <c r="I1587" s="33" t="n"/>
      <c r="J1587" s="35" t="n"/>
      <c r="K1587" s="36">
        <f>IF('BD6'!J1587=90,"AGUA",IF('BD6'!J1587=91,"ALCANTARILLADO",IF('BD6'!J1587=93,"ALCANTARILLADO",IF('BD6'!J1587=95,"ADMIN",IF('BD6'!J1587=96,"COMERCIAL","G_Finan")))))</f>
        <v/>
      </c>
      <c r="L1587" s="40" t="n"/>
      <c r="M1587" s="37" t="n"/>
      <c r="N1587" s="51" t="n"/>
      <c r="O1587" s="51" t="n"/>
    </row>
    <row r="1588">
      <c r="A1588" s="42">
        <f>IFERROR(VLOOKUP(BD[[#This Row],[BK]],DICT[[EEFF]:[Ppto]],2,FALSE),"No Encontrado")</f>
        <v/>
      </c>
      <c r="B1588">
        <f>MID(BD[[#This Row],[SUC]],2,1)&amp;"-"&amp;BD[[#This Row],[CC]]&amp;"-"&amp;BD[[#This Row],[REGI_RES]]&amp;"-"&amp;MID(BD[[#This Row],[CTA]],1,9)</f>
        <v/>
      </c>
      <c r="D1588">
        <f>TRIM(MID('BD6'!E1588,3,2))</f>
        <v/>
      </c>
      <c r="E1588" s="33" t="n"/>
      <c r="F1588" s="32" t="n"/>
      <c r="G1588">
        <f>IF(MID(BD[[#This Row],[Suc - Tipo - Nro]],8,2)="11",LEFT(BD[[#This Row],[REGIMEN]], 1) &amp; LEFT(RIGHT(BD[[#This Row],[REGIMEN]], LEN(BD[[#This Row],[REGIMEN]]) - FIND(" ", BD[[#This Row],[REGIMEN]])), 1),"")</f>
        <v/>
      </c>
      <c r="H1588">
        <f>IF(MID(BD[[#This Row],[Suc - Tipo - Nro]],8,2)="11",TRIM(RIGHT(SUBSTITUTE(BD[[#This Row],[Glosa / Proveedor]]," ",REPT(" ",LEN(BD[[#This Row],[Glosa / Proveedor]]))),LEN(BD[[#This Row],[Glosa / Proveedor]])*2)),"")</f>
        <v/>
      </c>
      <c r="I1588" s="31" t="n"/>
      <c r="J1588" s="38" t="n"/>
      <c r="K1588" s="22">
        <f>IF('BD6'!J1588=90,"AGUA",IF('BD6'!J1588=91,"ALCANTARILLADO",IF('BD6'!J1588=93,"ALCANTARILLADO",IF('BD6'!J1588=95,"ADMIN",IF('BD6'!J1588=96,"COMERCIAL","G_Finan")))))</f>
        <v/>
      </c>
      <c r="L1588" s="49" t="n"/>
      <c r="M1588" s="37" t="n"/>
      <c r="N1588" s="51" t="n"/>
      <c r="O1588" s="51" t="n"/>
    </row>
    <row r="1589">
      <c r="A1589" s="39">
        <f>IFERROR(VLOOKUP(BD[[#This Row],[BK]],DICT[[EEFF]:[Ppto]],2,FALSE),"No Encontrado")</f>
        <v/>
      </c>
      <c r="B1589">
        <f>MID(BD[[#This Row],[SUC]],2,1)&amp;"-"&amp;BD[[#This Row],[CC]]&amp;"-"&amp;BD[[#This Row],[REGI_RES]]&amp;"-"&amp;MID(BD[[#This Row],[CTA]],1,9)</f>
        <v/>
      </c>
      <c r="D1589">
        <f>TRIM(MID('BD6'!E1589,3,2))</f>
        <v/>
      </c>
      <c r="E1589" s="33" t="n"/>
      <c r="F1589" s="34" t="n"/>
      <c r="G1589">
        <f>IF(MID(BD[[#This Row],[Suc - Tipo - Nro]],8,2)="11",LEFT(BD[[#This Row],[REGIMEN]], 1) &amp; LEFT(RIGHT(BD[[#This Row],[REGIMEN]], LEN(BD[[#This Row],[REGIMEN]]) - FIND(" ", BD[[#This Row],[REGIMEN]])), 1),"")</f>
        <v/>
      </c>
      <c r="H1589">
        <f>IF(MID(BD[[#This Row],[Suc - Tipo - Nro]],8,2)="11",TRIM(RIGHT(SUBSTITUTE(BD[[#This Row],[Glosa / Proveedor]]," ",REPT(" ",LEN(BD[[#This Row],[Glosa / Proveedor]]))),LEN(BD[[#This Row],[Glosa / Proveedor]])*2)),"")</f>
        <v/>
      </c>
      <c r="I1589" s="33" t="n"/>
      <c r="J1589" s="35" t="n"/>
      <c r="K1589" s="22">
        <f>IF('BD6'!J1589=90,"AGUA",IF('BD6'!J1589=91,"ALCANTARILLADO",IF('BD6'!J1589=93,"ALCANTARILLADO",IF('BD6'!J1589=95,"ADMIN",IF('BD6'!J1589=96,"COMERCIAL","G_Finan")))))</f>
        <v/>
      </c>
      <c r="L1589" s="49" t="n"/>
      <c r="M1589" s="37" t="n"/>
      <c r="N1589" s="51" t="n"/>
      <c r="O1589" s="51" t="n"/>
    </row>
    <row r="1590">
      <c r="A1590" s="39">
        <f>IFERROR(VLOOKUP(BD[[#This Row],[BK]],DICT[[EEFF]:[Ppto]],2,FALSE),"No Encontrado")</f>
        <v/>
      </c>
      <c r="B1590">
        <f>MID(BD[[#This Row],[SUC]],2,1)&amp;"-"&amp;BD[[#This Row],[CC]]&amp;"-"&amp;BD[[#This Row],[REGI_RES]]&amp;"-"&amp;MID(BD[[#This Row],[CTA]],1,9)</f>
        <v/>
      </c>
      <c r="D1590">
        <f>TRIM(MID('BD6'!E1590,3,2))</f>
        <v/>
      </c>
      <c r="E1590" s="33" t="n"/>
      <c r="F1590" s="34" t="n"/>
      <c r="G1590">
        <f>IF(MID(BD[[#This Row],[Suc - Tipo - Nro]],8,2)="11",LEFT(BD[[#This Row],[REGIMEN]], 1) &amp; LEFT(RIGHT(BD[[#This Row],[REGIMEN]], LEN(BD[[#This Row],[REGIMEN]]) - FIND(" ", BD[[#This Row],[REGIMEN]])), 1),"")</f>
        <v/>
      </c>
      <c r="H1590">
        <f>IF(MID(BD[[#This Row],[Suc - Tipo - Nro]],8,2)="11",TRIM(RIGHT(SUBSTITUTE(BD[[#This Row],[Glosa / Proveedor]]," ",REPT(" ",LEN(BD[[#This Row],[Glosa / Proveedor]]))),LEN(BD[[#This Row],[Glosa / Proveedor]])*2)),"")</f>
        <v/>
      </c>
      <c r="I1590" s="33" t="n"/>
      <c r="J1590" s="35" t="n"/>
      <c r="K1590" s="22">
        <f>IF('BD6'!J1590=90,"AGUA",IF('BD6'!J1590=91,"ALCANTARILLADO",IF('BD6'!J1590=93,"ALCANTARILLADO",IF('BD6'!J1590=95,"ADMIN",IF('BD6'!J1590=96,"COMERCIAL","G_Finan")))))</f>
        <v/>
      </c>
      <c r="L1590" s="49" t="n"/>
      <c r="M1590" s="37" t="n"/>
      <c r="N1590" s="51" t="n"/>
      <c r="O1590" s="51" t="n"/>
    </row>
    <row r="1591">
      <c r="A1591" s="39">
        <f>IFERROR(VLOOKUP(BD[[#This Row],[BK]],DICT[[EEFF]:[Ppto]],2,FALSE),"No Encontrado")</f>
        <v/>
      </c>
      <c r="B1591">
        <f>MID(BD[[#This Row],[SUC]],2,1)&amp;"-"&amp;BD[[#This Row],[CC]]&amp;"-"&amp;BD[[#This Row],[REGI_RES]]&amp;"-"&amp;MID(BD[[#This Row],[CTA]],1,9)</f>
        <v/>
      </c>
      <c r="D1591">
        <f>TRIM(MID('BD6'!E1591,3,2))</f>
        <v/>
      </c>
      <c r="E1591" s="33" t="n"/>
      <c r="F1591" s="34" t="n"/>
      <c r="G1591">
        <f>IF(MID(BD[[#This Row],[Suc - Tipo - Nro]],8,2)="11",LEFT(BD[[#This Row],[REGIMEN]], 1) &amp; LEFT(RIGHT(BD[[#This Row],[REGIMEN]], LEN(BD[[#This Row],[REGIMEN]]) - FIND(" ", BD[[#This Row],[REGIMEN]])), 1),"")</f>
        <v/>
      </c>
      <c r="H1591">
        <f>IF(MID(BD[[#This Row],[Suc - Tipo - Nro]],8,2)="11",TRIM(RIGHT(SUBSTITUTE(BD[[#This Row],[Glosa / Proveedor]]," ",REPT(" ",LEN(BD[[#This Row],[Glosa / Proveedor]]))),LEN(BD[[#This Row],[Glosa / Proveedor]])*2)),"")</f>
        <v/>
      </c>
      <c r="I1591" s="33" t="n"/>
      <c r="J1591" s="35" t="n"/>
      <c r="K1591" s="22">
        <f>IF('BD6'!J1591=90,"AGUA",IF('BD6'!J1591=91,"ALCANTARILLADO",IF('BD6'!J1591=93,"ALCANTARILLADO",IF('BD6'!J1591=95,"ADMIN",IF('BD6'!J1591=96,"COMERCIAL","G_Finan")))))</f>
        <v/>
      </c>
      <c r="L1591" s="49" t="n"/>
      <c r="M1591" s="37" t="n"/>
      <c r="N1591" s="51" t="n"/>
      <c r="O1591" s="51" t="n"/>
    </row>
    <row r="1592">
      <c r="A1592" s="39">
        <f>IFERROR(VLOOKUP(BD[[#This Row],[BK]],DICT[[EEFF]:[Ppto]],2,FALSE),"No Encontrado")</f>
        <v/>
      </c>
      <c r="B1592">
        <f>MID(BD[[#This Row],[SUC]],2,1)&amp;"-"&amp;BD[[#This Row],[CC]]&amp;"-"&amp;BD[[#This Row],[REGI_RES]]&amp;"-"&amp;MID(BD[[#This Row],[CTA]],1,9)</f>
        <v/>
      </c>
      <c r="D1592">
        <f>TRIM(MID('BD6'!E1592,3,2))</f>
        <v/>
      </c>
      <c r="E1592" s="33" t="n"/>
      <c r="F1592" s="34" t="n"/>
      <c r="G1592">
        <f>IF(MID(BD[[#This Row],[Suc - Tipo - Nro]],8,2)="11",LEFT(BD[[#This Row],[REGIMEN]], 1) &amp; LEFT(RIGHT(BD[[#This Row],[REGIMEN]], LEN(BD[[#This Row],[REGIMEN]]) - FIND(" ", BD[[#This Row],[REGIMEN]])), 1),"")</f>
        <v/>
      </c>
      <c r="H1592">
        <f>IF(MID(BD[[#This Row],[Suc - Tipo - Nro]],8,2)="11",TRIM(RIGHT(SUBSTITUTE(BD[[#This Row],[Glosa / Proveedor]]," ",REPT(" ",LEN(BD[[#This Row],[Glosa / Proveedor]]))),LEN(BD[[#This Row],[Glosa / Proveedor]])*2)),"")</f>
        <v/>
      </c>
      <c r="I1592" s="33" t="n"/>
      <c r="J1592" s="35" t="n"/>
      <c r="K1592" s="22">
        <f>IF('BD6'!J1592=90,"AGUA",IF('BD6'!J1592=91,"ALCANTARILLADO",IF('BD6'!J1592=93,"ALCANTARILLADO",IF('BD6'!J1592=95,"ADMIN",IF('BD6'!J1592=96,"COMERCIAL","G_Finan")))))</f>
        <v/>
      </c>
      <c r="L1592" s="49" t="n"/>
      <c r="M1592" s="37" t="n"/>
      <c r="N1592" s="51" t="n"/>
      <c r="O1592" s="51" t="n"/>
    </row>
    <row r="1593">
      <c r="A1593" s="10">
        <f>IFERROR(VLOOKUP(BD[[#This Row],[BK]],DICT[[EEFF]:[Ppto]],2,FALSE),"No Encontrado")</f>
        <v/>
      </c>
      <c r="B1593" s="54">
        <f>MID(BD[[#This Row],[SUC]],2,1)&amp;"-"&amp;BD[[#This Row],[CC]]&amp;"-"&amp;BD[[#This Row],[REGI_RES]]&amp;"-"&amp;MID(BD[[#This Row],[CTA]],1,9)</f>
        <v/>
      </c>
      <c r="D1593" s="54">
        <f>TRIM(MID('BD6'!E1593,3,2))</f>
        <v/>
      </c>
      <c r="E1593" s="33" t="n"/>
      <c r="F1593" s="34" t="n"/>
      <c r="G1593" s="54">
        <f>IF(MID(BD[[#This Row],[Suc - Tipo - Nro]],8,2)="11",LEFT(BD[[#This Row],[REGIMEN]], 1) &amp; LEFT(RIGHT(BD[[#This Row],[REGIMEN]], LEN(BD[[#This Row],[REGIMEN]]) - FIND(" ", BD[[#This Row],[REGIMEN]])), 1),"")</f>
        <v/>
      </c>
      <c r="H1593" s="54">
        <f>IF(MID(BD[[#This Row],[Suc - Tipo - Nro]],8,2)="11",TRIM(RIGHT(SUBSTITUTE(BD[[#This Row],[Glosa / Proveedor]]," ",REPT(" ",LEN(BD[[#This Row],[Glosa / Proveedor]]))),LEN(BD[[#This Row],[Glosa / Proveedor]])*2)),"")</f>
        <v/>
      </c>
      <c r="I1593" s="33" t="n"/>
      <c r="J1593" s="35" t="n"/>
      <c r="K1593" s="36">
        <f>IF('BD6'!J1593=90,"AGUA",IF('BD6'!J1593=91,"ALCANTARILLADO",IF('BD6'!J1593=93,"ALCANTARILLADO",IF('BD6'!J1593=95,"ADMIN",IF('BD6'!J1593=96,"COMERCIAL","G_Finan")))))</f>
        <v/>
      </c>
      <c r="L1593" s="40" t="n"/>
      <c r="M1593" s="37" t="n"/>
      <c r="N1593" s="51" t="n"/>
      <c r="O1593" s="51" t="n"/>
    </row>
    <row r="1594">
      <c r="A1594" s="42">
        <f>IFERROR(VLOOKUP(BD[[#This Row],[BK]],DICT[[EEFF]:[Ppto]],2,FALSE),"No Encontrado")</f>
        <v/>
      </c>
      <c r="B1594">
        <f>MID(BD[[#This Row],[SUC]],2,1)&amp;"-"&amp;BD[[#This Row],[CC]]&amp;"-"&amp;BD[[#This Row],[REGI_RES]]&amp;"-"&amp;MID(BD[[#This Row],[CTA]],1,9)</f>
        <v/>
      </c>
      <c r="D1594">
        <f>TRIM(MID('BD6'!E1594,3,2))</f>
        <v/>
      </c>
      <c r="E1594" s="33" t="n"/>
      <c r="F1594" s="32" t="n"/>
      <c r="G1594">
        <f>IF(MID(BD[[#This Row],[Suc - Tipo - Nro]],8,2)="11",LEFT(BD[[#This Row],[REGIMEN]], 1) &amp; LEFT(RIGHT(BD[[#This Row],[REGIMEN]], LEN(BD[[#This Row],[REGIMEN]]) - FIND(" ", BD[[#This Row],[REGIMEN]])), 1),"")</f>
        <v/>
      </c>
      <c r="H1594">
        <f>IF(MID(BD[[#This Row],[Suc - Tipo - Nro]],8,2)="11",TRIM(RIGHT(SUBSTITUTE(BD[[#This Row],[Glosa / Proveedor]]," ",REPT(" ",LEN(BD[[#This Row],[Glosa / Proveedor]]))),LEN(BD[[#This Row],[Glosa / Proveedor]])*2)),"")</f>
        <v/>
      </c>
      <c r="I1594" s="31" t="n"/>
      <c r="J1594" s="38" t="n"/>
      <c r="K1594" s="22">
        <f>IF('BD6'!J1594=90,"AGUA",IF('BD6'!J1594=91,"ALCANTARILLADO",IF('BD6'!J1594=93,"ALCANTARILLADO",IF('BD6'!J1594=95,"ADMIN",IF('BD6'!J1594=96,"COMERCIAL","G_Finan")))))</f>
        <v/>
      </c>
      <c r="L1594" s="49" t="n"/>
      <c r="M1594" s="37" t="n"/>
      <c r="N1594" s="51" t="n"/>
      <c r="O1594" s="51" t="n"/>
    </row>
    <row r="1595">
      <c r="A1595" s="42">
        <f>IFERROR(VLOOKUP(BD[[#This Row],[BK]],DICT[[EEFF]:[Ppto]],2,FALSE),"No Encontrado")</f>
        <v/>
      </c>
      <c r="B1595">
        <f>MID(BD[[#This Row],[SUC]],2,1)&amp;"-"&amp;BD[[#This Row],[CC]]&amp;"-"&amp;BD[[#This Row],[REGI_RES]]&amp;"-"&amp;MID(BD[[#This Row],[CTA]],1,9)</f>
        <v/>
      </c>
      <c r="D1595">
        <f>TRIM(MID('BD6'!E1595,3,2))</f>
        <v/>
      </c>
      <c r="E1595" s="33" t="n"/>
      <c r="F1595" s="32" t="n"/>
      <c r="G1595">
        <f>IF(MID(BD[[#This Row],[Suc - Tipo - Nro]],8,2)="11",LEFT(BD[[#This Row],[REGIMEN]], 1) &amp; LEFT(RIGHT(BD[[#This Row],[REGIMEN]], LEN(BD[[#This Row],[REGIMEN]]) - FIND(" ", BD[[#This Row],[REGIMEN]])), 1),"")</f>
        <v/>
      </c>
      <c r="H1595">
        <f>IF(MID(BD[[#This Row],[Suc - Tipo - Nro]],8,2)="11",TRIM(RIGHT(SUBSTITUTE(BD[[#This Row],[Glosa / Proveedor]]," ",REPT(" ",LEN(BD[[#This Row],[Glosa / Proveedor]]))),LEN(BD[[#This Row],[Glosa / Proveedor]])*2)),"")</f>
        <v/>
      </c>
      <c r="I1595" s="31" t="n"/>
      <c r="J1595" s="38" t="n"/>
      <c r="K1595" s="22">
        <f>IF('BD6'!J1595=90,"AGUA",IF('BD6'!J1595=91,"ALCANTARILLADO",IF('BD6'!J1595=93,"ALCANTARILLADO",IF('BD6'!J1595=95,"ADMIN",IF('BD6'!J1595=96,"COMERCIAL","G_Finan")))))</f>
        <v/>
      </c>
      <c r="L1595" s="49" t="n"/>
      <c r="M1595" s="37" t="n"/>
      <c r="N1595" s="51" t="n"/>
      <c r="O1595" s="51" t="n"/>
    </row>
    <row r="1596">
      <c r="A1596" s="10">
        <f>IFERROR(VLOOKUP(BD[[#This Row],[BK]],DICT[[EEFF]:[Ppto]],2,FALSE),"No Encontrado")</f>
        <v/>
      </c>
      <c r="B1596" s="54">
        <f>MID(BD[[#This Row],[SUC]],2,1)&amp;"-"&amp;BD[[#This Row],[CC]]&amp;"-"&amp;BD[[#This Row],[REGI_RES]]&amp;"-"&amp;MID(BD[[#This Row],[CTA]],1,9)</f>
        <v/>
      </c>
      <c r="D1596" s="54">
        <f>TRIM(MID('BD6'!E1596,3,2))</f>
        <v/>
      </c>
      <c r="E1596" s="33" t="n"/>
      <c r="F1596" s="34" t="n"/>
      <c r="G1596" s="54">
        <f>IF(MID(BD[[#This Row],[Suc - Tipo - Nro]],8,2)="11",LEFT(BD[[#This Row],[REGIMEN]], 1) &amp; LEFT(RIGHT(BD[[#This Row],[REGIMEN]], LEN(BD[[#This Row],[REGIMEN]]) - FIND(" ", BD[[#This Row],[REGIMEN]])), 1),"")</f>
        <v/>
      </c>
      <c r="H1596" s="54">
        <f>IF(MID(BD[[#This Row],[Suc - Tipo - Nro]],8,2)="11",TRIM(RIGHT(SUBSTITUTE(BD[[#This Row],[Glosa / Proveedor]]," ",REPT(" ",LEN(BD[[#This Row],[Glosa / Proveedor]]))),LEN(BD[[#This Row],[Glosa / Proveedor]])*2)),"")</f>
        <v/>
      </c>
      <c r="I1596" s="33" t="n"/>
      <c r="J1596" s="35" t="n"/>
      <c r="K1596" s="36">
        <f>IF('BD6'!J1596=90,"AGUA",IF('BD6'!J1596=91,"ALCANTARILLADO",IF('BD6'!J1596=93,"ALCANTARILLADO",IF('BD6'!J1596=95,"ADMIN",IF('BD6'!J1596=96,"COMERCIAL","G_Finan")))))</f>
        <v/>
      </c>
      <c r="L1596" s="40" t="n"/>
      <c r="M1596" s="37" t="n"/>
      <c r="N1596" s="51" t="n"/>
      <c r="O1596" s="51" t="n"/>
    </row>
    <row r="1597">
      <c r="A1597" s="42">
        <f>IFERROR(VLOOKUP(BD[[#This Row],[BK]],DICT[[EEFF]:[Ppto]],2,FALSE),"No Encontrado")</f>
        <v/>
      </c>
      <c r="B1597">
        <f>MID(BD[[#This Row],[SUC]],2,1)&amp;"-"&amp;BD[[#This Row],[CC]]&amp;"-"&amp;BD[[#This Row],[REGI_RES]]&amp;"-"&amp;MID(BD[[#This Row],[CTA]],1,9)</f>
        <v/>
      </c>
      <c r="D1597">
        <f>TRIM(MID('BD6'!E1597,3,2))</f>
        <v/>
      </c>
      <c r="E1597" s="33" t="n"/>
      <c r="F1597" s="32" t="n"/>
      <c r="G1597">
        <f>IF(MID(BD[[#This Row],[Suc - Tipo - Nro]],8,2)="11",LEFT(BD[[#This Row],[REGIMEN]], 1) &amp; LEFT(RIGHT(BD[[#This Row],[REGIMEN]], LEN(BD[[#This Row],[REGIMEN]]) - FIND(" ", BD[[#This Row],[REGIMEN]])), 1),"")</f>
        <v/>
      </c>
      <c r="H1597">
        <f>IF(MID(BD[[#This Row],[Suc - Tipo - Nro]],8,2)="11",TRIM(RIGHT(SUBSTITUTE(BD[[#This Row],[Glosa / Proveedor]]," ",REPT(" ",LEN(BD[[#This Row],[Glosa / Proveedor]]))),LEN(BD[[#This Row],[Glosa / Proveedor]])*2)),"")</f>
        <v/>
      </c>
      <c r="I1597" s="31" t="n"/>
      <c r="J1597" s="38" t="n"/>
      <c r="K1597" s="22">
        <f>IF('BD6'!J1597=90,"AGUA",IF('BD6'!J1597=91,"ALCANTARILLADO",IF('BD6'!J1597=93,"ALCANTARILLADO",IF('BD6'!J1597=95,"ADMIN",IF('BD6'!J1597=96,"COMERCIAL","G_Finan")))))</f>
        <v/>
      </c>
      <c r="L1597" s="49" t="n"/>
      <c r="M1597" s="37" t="n"/>
      <c r="N1597" s="51" t="n"/>
      <c r="O1597" s="51" t="n"/>
    </row>
    <row r="1598">
      <c r="A1598" s="39">
        <f>IFERROR(VLOOKUP(BD[[#This Row],[BK]],DICT[[EEFF]:[Ppto]],2,FALSE),"No Encontrado")</f>
        <v/>
      </c>
      <c r="B1598">
        <f>MID(BD[[#This Row],[SUC]],2,1)&amp;"-"&amp;BD[[#This Row],[CC]]&amp;"-"&amp;BD[[#This Row],[REGI_RES]]&amp;"-"&amp;MID(BD[[#This Row],[CTA]],1,9)</f>
        <v/>
      </c>
      <c r="D1598">
        <f>TRIM(MID('BD6'!E1598,3,2))</f>
        <v/>
      </c>
      <c r="E1598" s="33" t="n"/>
      <c r="F1598" s="34" t="n"/>
      <c r="G1598">
        <f>IF(MID(BD[[#This Row],[Suc - Tipo - Nro]],8,2)="11",LEFT(BD[[#This Row],[REGIMEN]], 1) &amp; LEFT(RIGHT(BD[[#This Row],[REGIMEN]], LEN(BD[[#This Row],[REGIMEN]]) - FIND(" ", BD[[#This Row],[REGIMEN]])), 1),"")</f>
        <v/>
      </c>
      <c r="H1598">
        <f>IF(MID(BD[[#This Row],[Suc - Tipo - Nro]],8,2)="11",TRIM(RIGHT(SUBSTITUTE(BD[[#This Row],[Glosa / Proveedor]]," ",REPT(" ",LEN(BD[[#This Row],[Glosa / Proveedor]]))),LEN(BD[[#This Row],[Glosa / Proveedor]])*2)),"")</f>
        <v/>
      </c>
      <c r="I1598" s="33" t="n"/>
      <c r="J1598" s="35" t="n"/>
      <c r="K1598" s="22">
        <f>IF('BD6'!J1598=90,"AGUA",IF('BD6'!J1598=91,"ALCANTARILLADO",IF('BD6'!J1598=93,"ALCANTARILLADO",IF('BD6'!J1598=95,"ADMIN",IF('BD6'!J1598=96,"COMERCIAL","G_Finan")))))</f>
        <v/>
      </c>
      <c r="L1598" s="49" t="n"/>
      <c r="M1598" s="37" t="n"/>
      <c r="N1598" s="51" t="n"/>
      <c r="O1598" s="51" t="n"/>
    </row>
    <row r="1599">
      <c r="A1599" s="39">
        <f>IFERROR(VLOOKUP(BD[[#This Row],[BK]],DICT[[EEFF]:[Ppto]],2,FALSE),"No Encontrado")</f>
        <v/>
      </c>
      <c r="B1599">
        <f>MID(BD[[#This Row],[SUC]],2,1)&amp;"-"&amp;BD[[#This Row],[CC]]&amp;"-"&amp;BD[[#This Row],[REGI_RES]]&amp;"-"&amp;MID(BD[[#This Row],[CTA]],1,9)</f>
        <v/>
      </c>
      <c r="D1599">
        <f>TRIM(MID('BD6'!E1599,3,2))</f>
        <v/>
      </c>
      <c r="E1599" s="33" t="n"/>
      <c r="F1599" s="34" t="n"/>
      <c r="G1599">
        <f>IF(MID(BD[[#This Row],[Suc - Tipo - Nro]],8,2)="11",LEFT(BD[[#This Row],[REGIMEN]], 1) &amp; LEFT(RIGHT(BD[[#This Row],[REGIMEN]], LEN(BD[[#This Row],[REGIMEN]]) - FIND(" ", BD[[#This Row],[REGIMEN]])), 1),"")</f>
        <v/>
      </c>
      <c r="H1599">
        <f>IF(MID(BD[[#This Row],[Suc - Tipo - Nro]],8,2)="11",TRIM(RIGHT(SUBSTITUTE(BD[[#This Row],[Glosa / Proveedor]]," ",REPT(" ",LEN(BD[[#This Row],[Glosa / Proveedor]]))),LEN(BD[[#This Row],[Glosa / Proveedor]])*2)),"")</f>
        <v/>
      </c>
      <c r="I1599" s="33" t="n"/>
      <c r="J1599" s="35" t="n"/>
      <c r="K1599" s="22">
        <f>IF('BD6'!J1599=90,"AGUA",IF('BD6'!J1599=91,"ALCANTARILLADO",IF('BD6'!J1599=93,"ALCANTARILLADO",IF('BD6'!J1599=95,"ADMIN",IF('BD6'!J1599=96,"COMERCIAL","G_Finan")))))</f>
        <v/>
      </c>
      <c r="L1599" s="49" t="n"/>
      <c r="M1599" s="37" t="n"/>
      <c r="N1599" s="51" t="n"/>
      <c r="O1599" s="51" t="n"/>
    </row>
    <row r="1600">
      <c r="A1600" s="10">
        <f>IFERROR(VLOOKUP(BD[[#This Row],[BK]],DICT[[EEFF]:[Ppto]],2,FALSE),"No Encontrado")</f>
        <v/>
      </c>
      <c r="B1600" s="54">
        <f>MID(BD[[#This Row],[SUC]],2,1)&amp;"-"&amp;BD[[#This Row],[CC]]&amp;"-"&amp;BD[[#This Row],[REGI_RES]]&amp;"-"&amp;MID(BD[[#This Row],[CTA]],1,9)</f>
        <v/>
      </c>
      <c r="D1600" s="54">
        <f>TRIM(MID('BD6'!E1600,3,2))</f>
        <v/>
      </c>
      <c r="E1600" s="33" t="n"/>
      <c r="F1600" s="34" t="n"/>
      <c r="G1600" s="54">
        <f>IF(MID(BD[[#This Row],[Suc - Tipo - Nro]],8,2)="11",LEFT(BD[[#This Row],[REGIMEN]], 1) &amp; LEFT(RIGHT(BD[[#This Row],[REGIMEN]], LEN(BD[[#This Row],[REGIMEN]]) - FIND(" ", BD[[#This Row],[REGIMEN]])), 1),"")</f>
        <v/>
      </c>
      <c r="H1600" s="54">
        <f>IF(MID(BD[[#This Row],[Suc - Tipo - Nro]],8,2)="11",TRIM(RIGHT(SUBSTITUTE(BD[[#This Row],[Glosa / Proveedor]]," ",REPT(" ",LEN(BD[[#This Row],[Glosa / Proveedor]]))),LEN(BD[[#This Row],[Glosa / Proveedor]])*2)),"")</f>
        <v/>
      </c>
      <c r="I1600" s="33" t="n"/>
      <c r="J1600" s="35" t="n"/>
      <c r="K1600" s="36">
        <f>IF('BD6'!J1600=90,"AGUA",IF('BD6'!J1600=91,"ALCANTARILLADO",IF('BD6'!J1600=93,"ALCANTARILLADO",IF('BD6'!J1600=95,"ADMIN",IF('BD6'!J1600=96,"COMERCIAL","G_Finan")))))</f>
        <v/>
      </c>
      <c r="L1600" s="40" t="n"/>
      <c r="M1600" s="37" t="n"/>
      <c r="N1600" s="51" t="n"/>
      <c r="O1600" s="51" t="n"/>
    </row>
    <row r="1601">
      <c r="A1601" s="39">
        <f>IFERROR(VLOOKUP(BD[[#This Row],[BK]],DICT[[EEFF]:[Ppto]],2,FALSE),"No Encontrado")</f>
        <v/>
      </c>
      <c r="B1601">
        <f>MID(BD[[#This Row],[SUC]],2,1)&amp;"-"&amp;BD[[#This Row],[CC]]&amp;"-"&amp;BD[[#This Row],[REGI_RES]]&amp;"-"&amp;MID(BD[[#This Row],[CTA]],1,9)</f>
        <v/>
      </c>
      <c r="D1601">
        <f>TRIM(MID('BD6'!E1601,3,2))</f>
        <v/>
      </c>
      <c r="E1601" s="33" t="n"/>
      <c r="F1601" s="34" t="n"/>
      <c r="G1601">
        <f>IF(MID(BD[[#This Row],[Suc - Tipo - Nro]],8,2)="11",LEFT(BD[[#This Row],[REGIMEN]], 1) &amp; LEFT(RIGHT(BD[[#This Row],[REGIMEN]], LEN(BD[[#This Row],[REGIMEN]]) - FIND(" ", BD[[#This Row],[REGIMEN]])), 1),"")</f>
        <v/>
      </c>
      <c r="H1601">
        <f>IF(MID(BD[[#This Row],[Suc - Tipo - Nro]],8,2)="11",TRIM(RIGHT(SUBSTITUTE(BD[[#This Row],[Glosa / Proveedor]]," ",REPT(" ",LEN(BD[[#This Row],[Glosa / Proveedor]]))),LEN(BD[[#This Row],[Glosa / Proveedor]])*2)),"")</f>
        <v/>
      </c>
      <c r="I1601" s="33" t="n"/>
      <c r="J1601" s="35" t="n"/>
      <c r="K1601" s="22">
        <f>IF('BD6'!J1601=90,"AGUA",IF('BD6'!J1601=91,"ALCANTARILLADO",IF('BD6'!J1601=93,"ALCANTARILLADO",IF('BD6'!J1601=95,"ADMIN",IF('BD6'!J1601=96,"COMERCIAL","G_Finan")))))</f>
        <v/>
      </c>
      <c r="L1601" s="49" t="n"/>
      <c r="M1601" s="37" t="n"/>
      <c r="N1601" s="51" t="n"/>
      <c r="O1601" s="51" t="n"/>
    </row>
    <row r="1602">
      <c r="A1602" s="39">
        <f>IFERROR(VLOOKUP(BD[[#This Row],[BK]],DICT[[EEFF]:[Ppto]],2,FALSE),"No Encontrado")</f>
        <v/>
      </c>
      <c r="B1602">
        <f>MID(BD[[#This Row],[SUC]],2,1)&amp;"-"&amp;BD[[#This Row],[CC]]&amp;"-"&amp;BD[[#This Row],[REGI_RES]]&amp;"-"&amp;MID(BD[[#This Row],[CTA]],1,9)</f>
        <v/>
      </c>
      <c r="D1602">
        <f>TRIM(MID('BD6'!E1602,3,2))</f>
        <v/>
      </c>
      <c r="E1602" s="33" t="n"/>
      <c r="F1602" s="34" t="n"/>
      <c r="G1602">
        <f>IF(MID(BD[[#This Row],[Suc - Tipo - Nro]],8,2)="11",LEFT(BD[[#This Row],[REGIMEN]], 1) &amp; LEFT(RIGHT(BD[[#This Row],[REGIMEN]], LEN(BD[[#This Row],[REGIMEN]]) - FIND(" ", BD[[#This Row],[REGIMEN]])), 1),"")</f>
        <v/>
      </c>
      <c r="H1602">
        <f>IF(MID(BD[[#This Row],[Suc - Tipo - Nro]],8,2)="11",TRIM(RIGHT(SUBSTITUTE(BD[[#This Row],[Glosa / Proveedor]]," ",REPT(" ",LEN(BD[[#This Row],[Glosa / Proveedor]]))),LEN(BD[[#This Row],[Glosa / Proveedor]])*2)),"")</f>
        <v/>
      </c>
      <c r="I1602" s="33" t="n"/>
      <c r="J1602" s="35" t="n"/>
      <c r="K1602" s="22">
        <f>IF('BD6'!J1602=90,"AGUA",IF('BD6'!J1602=91,"ALCANTARILLADO",IF('BD6'!J1602=93,"ALCANTARILLADO",IF('BD6'!J1602=95,"ADMIN",IF('BD6'!J1602=96,"COMERCIAL","G_Finan")))))</f>
        <v/>
      </c>
      <c r="L1602" s="49" t="n"/>
      <c r="M1602" s="37" t="n"/>
      <c r="N1602" s="51" t="n"/>
      <c r="O1602" s="51" t="n"/>
    </row>
    <row r="1603">
      <c r="A1603" s="10">
        <f>IFERROR(VLOOKUP(BD[[#This Row],[BK]],DICT[[EEFF]:[Ppto]],2,FALSE),"No Encontrado")</f>
        <v/>
      </c>
      <c r="B1603" s="54">
        <f>MID(BD[[#This Row],[SUC]],2,1)&amp;"-"&amp;BD[[#This Row],[CC]]&amp;"-"&amp;BD[[#This Row],[REGI_RES]]&amp;"-"&amp;MID(BD[[#This Row],[CTA]],1,9)</f>
        <v/>
      </c>
      <c r="D1603" s="54">
        <f>TRIM(MID('BD6'!E1603,3,2))</f>
        <v/>
      </c>
      <c r="E1603" s="33" t="n"/>
      <c r="F1603" s="34" t="n"/>
      <c r="G1603" s="54">
        <f>IF(MID(BD[[#This Row],[Suc - Tipo - Nro]],8,2)="11",LEFT(BD[[#This Row],[REGIMEN]], 1) &amp; LEFT(RIGHT(BD[[#This Row],[REGIMEN]], LEN(BD[[#This Row],[REGIMEN]]) - FIND(" ", BD[[#This Row],[REGIMEN]])), 1),"")</f>
        <v/>
      </c>
      <c r="H1603" s="54">
        <f>IF(MID(BD[[#This Row],[Suc - Tipo - Nro]],8,2)="11",TRIM(RIGHT(SUBSTITUTE(BD[[#This Row],[Glosa / Proveedor]]," ",REPT(" ",LEN(BD[[#This Row],[Glosa / Proveedor]]))),LEN(BD[[#This Row],[Glosa / Proveedor]])*2)),"")</f>
        <v/>
      </c>
      <c r="I1603" s="33" t="n"/>
      <c r="J1603" s="35" t="n"/>
      <c r="K1603" s="36">
        <f>IF('BD6'!J1603=90,"AGUA",IF('BD6'!J1603=91,"ALCANTARILLADO",IF('BD6'!J1603=93,"ALCANTARILLADO",IF('BD6'!J1603=95,"ADMIN",IF('BD6'!J1603=96,"COMERCIAL","G_Finan")))))</f>
        <v/>
      </c>
      <c r="L1603" s="40" t="n"/>
      <c r="M1603" s="37" t="n"/>
      <c r="N1603" s="51" t="n"/>
      <c r="O1603" s="51" t="n"/>
    </row>
    <row r="1604">
      <c r="A1604" s="39">
        <f>IFERROR(VLOOKUP(BD[[#This Row],[BK]],DICT[[EEFF]:[Ppto]],2,FALSE),"No Encontrado")</f>
        <v/>
      </c>
      <c r="B1604">
        <f>MID(BD[[#This Row],[SUC]],2,1)&amp;"-"&amp;BD[[#This Row],[CC]]&amp;"-"&amp;BD[[#This Row],[REGI_RES]]&amp;"-"&amp;MID(BD[[#This Row],[CTA]],1,9)</f>
        <v/>
      </c>
      <c r="D1604">
        <f>TRIM(MID('BD6'!E1604,3,2))</f>
        <v/>
      </c>
      <c r="E1604" s="33" t="n"/>
      <c r="F1604" s="34" t="n"/>
      <c r="G1604">
        <f>IF(MID(BD[[#This Row],[Suc - Tipo - Nro]],8,2)="11",LEFT(BD[[#This Row],[REGIMEN]], 1) &amp; LEFT(RIGHT(BD[[#This Row],[REGIMEN]], LEN(BD[[#This Row],[REGIMEN]]) - FIND(" ", BD[[#This Row],[REGIMEN]])), 1),"")</f>
        <v/>
      </c>
      <c r="H1604">
        <f>IF(MID(BD[[#This Row],[Suc - Tipo - Nro]],8,2)="11",TRIM(RIGHT(SUBSTITUTE(BD[[#This Row],[Glosa / Proveedor]]," ",REPT(" ",LEN(BD[[#This Row],[Glosa / Proveedor]]))),LEN(BD[[#This Row],[Glosa / Proveedor]])*2)),"")</f>
        <v/>
      </c>
      <c r="I1604" s="33" t="n"/>
      <c r="J1604" s="35" t="n"/>
      <c r="K1604" s="22">
        <f>IF('BD6'!J1604=90,"AGUA",IF('BD6'!J1604=91,"ALCANTARILLADO",IF('BD6'!J1604=93,"ALCANTARILLADO",IF('BD6'!J1604=95,"ADMIN",IF('BD6'!J1604=96,"COMERCIAL","G_Finan")))))</f>
        <v/>
      </c>
      <c r="L1604" s="49" t="n"/>
      <c r="M1604" s="37" t="n"/>
      <c r="N1604" s="51" t="n"/>
      <c r="O1604" s="51" t="n"/>
    </row>
    <row r="1605">
      <c r="A1605" s="10">
        <f>IFERROR(VLOOKUP(BD[[#This Row],[BK]],DICT[[EEFF]:[Ppto]],2,FALSE),"No Encontrado")</f>
        <v/>
      </c>
      <c r="B1605" s="54">
        <f>MID(BD[[#This Row],[SUC]],2,1)&amp;"-"&amp;BD[[#This Row],[CC]]&amp;"-"&amp;BD[[#This Row],[REGI_RES]]&amp;"-"&amp;MID(BD[[#This Row],[CTA]],1,9)</f>
        <v/>
      </c>
      <c r="D1605" s="54">
        <f>TRIM(MID('BD6'!E1605,3,2))</f>
        <v/>
      </c>
      <c r="E1605" s="33" t="n"/>
      <c r="F1605" s="34" t="n"/>
      <c r="G1605" s="54">
        <f>IF(MID(BD[[#This Row],[Suc - Tipo - Nro]],8,2)="11",LEFT(BD[[#This Row],[REGIMEN]], 1) &amp; LEFT(RIGHT(BD[[#This Row],[REGIMEN]], LEN(BD[[#This Row],[REGIMEN]]) - FIND(" ", BD[[#This Row],[REGIMEN]])), 1),"")</f>
        <v/>
      </c>
      <c r="H1605" s="54">
        <f>IF(MID(BD[[#This Row],[Suc - Tipo - Nro]],8,2)="11",TRIM(RIGHT(SUBSTITUTE(BD[[#This Row],[Glosa / Proveedor]]," ",REPT(" ",LEN(BD[[#This Row],[Glosa / Proveedor]]))),LEN(BD[[#This Row],[Glosa / Proveedor]])*2)),"")</f>
        <v/>
      </c>
      <c r="I1605" s="33" t="n"/>
      <c r="J1605" s="35" t="n"/>
      <c r="K1605" s="36">
        <f>IF('BD6'!J1605=90,"AGUA",IF('BD6'!J1605=91,"ALCANTARILLADO",IF('BD6'!J1605=93,"ALCANTARILLADO",IF('BD6'!J1605=95,"ADMIN",IF('BD6'!J1605=96,"COMERCIAL","G_Finan")))))</f>
        <v/>
      </c>
      <c r="L1605" s="40" t="n"/>
      <c r="M1605" s="37" t="n"/>
      <c r="N1605" s="51" t="n"/>
      <c r="O1605" s="51" t="n"/>
    </row>
    <row r="1606">
      <c r="A1606" s="39">
        <f>IFERROR(VLOOKUP(BD[[#This Row],[BK]],DICT[[EEFF]:[Ppto]],2,FALSE),"No Encontrado")</f>
        <v/>
      </c>
      <c r="B1606">
        <f>MID(BD[[#This Row],[SUC]],2,1)&amp;"-"&amp;BD[[#This Row],[CC]]&amp;"-"&amp;BD[[#This Row],[REGI_RES]]&amp;"-"&amp;MID(BD[[#This Row],[CTA]],1,9)</f>
        <v/>
      </c>
      <c r="D1606">
        <f>TRIM(MID('BD6'!E1606,3,2))</f>
        <v/>
      </c>
      <c r="E1606" s="33" t="n"/>
      <c r="F1606" s="34" t="n"/>
      <c r="G1606">
        <f>IF(MID(BD[[#This Row],[Suc - Tipo - Nro]],8,2)="11",LEFT(BD[[#This Row],[REGIMEN]], 1) &amp; LEFT(RIGHT(BD[[#This Row],[REGIMEN]], LEN(BD[[#This Row],[REGIMEN]]) - FIND(" ", BD[[#This Row],[REGIMEN]])), 1),"")</f>
        <v/>
      </c>
      <c r="H1606">
        <f>IF(MID(BD[[#This Row],[Suc - Tipo - Nro]],8,2)="11",TRIM(RIGHT(SUBSTITUTE(BD[[#This Row],[Glosa / Proveedor]]," ",REPT(" ",LEN(BD[[#This Row],[Glosa / Proveedor]]))),LEN(BD[[#This Row],[Glosa / Proveedor]])*2)),"")</f>
        <v/>
      </c>
      <c r="I1606" s="33" t="n"/>
      <c r="J1606" s="35" t="n"/>
      <c r="K1606" s="22">
        <f>IF('BD6'!J1606=90,"AGUA",IF('BD6'!J1606=91,"ALCANTARILLADO",IF('BD6'!J1606=93,"ALCANTARILLADO",IF('BD6'!J1606=95,"ADMIN",IF('BD6'!J1606=96,"COMERCIAL","G_Finan")))))</f>
        <v/>
      </c>
      <c r="L1606" s="49" t="n"/>
      <c r="M1606" s="37" t="n"/>
      <c r="N1606" s="51" t="n"/>
      <c r="O1606" s="51" t="n"/>
    </row>
    <row r="1607">
      <c r="A1607" s="10">
        <f>IFERROR(VLOOKUP(BD[[#This Row],[BK]],DICT[[EEFF]:[Ppto]],2,FALSE),"No Encontrado")</f>
        <v/>
      </c>
      <c r="B1607" s="54">
        <f>MID(BD[[#This Row],[SUC]],2,1)&amp;"-"&amp;BD[[#This Row],[CC]]&amp;"-"&amp;BD[[#This Row],[REGI_RES]]&amp;"-"&amp;MID(BD[[#This Row],[CTA]],1,9)</f>
        <v/>
      </c>
      <c r="D1607" s="54">
        <f>TRIM(MID('BD6'!E1607,3,2))</f>
        <v/>
      </c>
      <c r="E1607" s="33" t="n"/>
      <c r="F1607" s="34" t="n"/>
      <c r="G1607" s="54">
        <f>IF(MID(BD[[#This Row],[Suc - Tipo - Nro]],8,2)="11",LEFT(BD[[#This Row],[REGIMEN]], 1) &amp; LEFT(RIGHT(BD[[#This Row],[REGIMEN]], LEN(BD[[#This Row],[REGIMEN]]) - FIND(" ", BD[[#This Row],[REGIMEN]])), 1),"")</f>
        <v/>
      </c>
      <c r="H1607" s="54">
        <f>IF(MID(BD[[#This Row],[Suc - Tipo - Nro]],8,2)="11",TRIM(RIGHT(SUBSTITUTE(BD[[#This Row],[Glosa / Proveedor]]," ",REPT(" ",LEN(BD[[#This Row],[Glosa / Proveedor]]))),LEN(BD[[#This Row],[Glosa / Proveedor]])*2)),"")</f>
        <v/>
      </c>
      <c r="I1607" s="33" t="n"/>
      <c r="J1607" s="35" t="n"/>
      <c r="K1607" s="36">
        <f>IF('BD6'!J1607=90,"AGUA",IF('BD6'!J1607=91,"ALCANTARILLADO",IF('BD6'!J1607=93,"ALCANTARILLADO",IF('BD6'!J1607=95,"ADMIN",IF('BD6'!J1607=96,"COMERCIAL","G_Finan")))))</f>
        <v/>
      </c>
      <c r="L1607" s="40" t="n"/>
      <c r="M1607" s="40" t="n"/>
      <c r="N1607" s="51" t="n"/>
      <c r="O1607" s="51" t="n"/>
    </row>
    <row r="1608">
      <c r="A1608" s="42">
        <f>IFERROR(VLOOKUP(BD[[#This Row],[BK]],DICT[[EEFF]:[Ppto]],2,FALSE),"No Encontrado")</f>
        <v/>
      </c>
      <c r="B1608">
        <f>MID(BD[[#This Row],[SUC]],2,1)&amp;"-"&amp;BD[[#This Row],[CC]]&amp;"-"&amp;BD[[#This Row],[REGI_RES]]&amp;"-"&amp;MID(BD[[#This Row],[CTA]],1,9)</f>
        <v/>
      </c>
      <c r="D1608">
        <f>TRIM(MID('BD6'!E1608,3,2))</f>
        <v/>
      </c>
      <c r="E1608" s="33" t="n"/>
      <c r="F1608" s="32" t="n"/>
      <c r="G1608">
        <f>IF(MID(BD[[#This Row],[Suc - Tipo - Nro]],8,2)="11",LEFT(BD[[#This Row],[REGIMEN]], 1) &amp; LEFT(RIGHT(BD[[#This Row],[REGIMEN]], LEN(BD[[#This Row],[REGIMEN]]) - FIND(" ", BD[[#This Row],[REGIMEN]])), 1),"")</f>
        <v/>
      </c>
      <c r="H1608">
        <f>IF(MID(BD[[#This Row],[Suc - Tipo - Nro]],8,2)="11",TRIM(RIGHT(SUBSTITUTE(BD[[#This Row],[Glosa / Proveedor]]," ",REPT(" ",LEN(BD[[#This Row],[Glosa / Proveedor]]))),LEN(BD[[#This Row],[Glosa / Proveedor]])*2)),"")</f>
        <v/>
      </c>
      <c r="I1608" s="31" t="n"/>
      <c r="J1608" s="38" t="n"/>
      <c r="K1608" s="22">
        <f>IF('BD6'!J1608=90,"AGUA",IF('BD6'!J1608=91,"ALCANTARILLADO",IF('BD6'!J1608=93,"ALCANTARILLADO",IF('BD6'!J1608=95,"ADMIN",IF('BD6'!J1608=96,"COMERCIAL","G_Finan")))))</f>
        <v/>
      </c>
      <c r="L1608" s="49" t="n"/>
      <c r="M1608" s="37" t="n"/>
      <c r="N1608" s="51" t="n"/>
      <c r="O1608" s="51" t="n"/>
    </row>
    <row r="1609">
      <c r="A1609" s="39">
        <f>IFERROR(VLOOKUP(BD[[#This Row],[BK]],DICT[[EEFF]:[Ppto]],2,FALSE),"No Encontrado")</f>
        <v/>
      </c>
      <c r="B1609">
        <f>MID(BD[[#This Row],[SUC]],2,1)&amp;"-"&amp;BD[[#This Row],[CC]]&amp;"-"&amp;BD[[#This Row],[REGI_RES]]&amp;"-"&amp;MID(BD[[#This Row],[CTA]],1,9)</f>
        <v/>
      </c>
      <c r="D1609">
        <f>TRIM(MID('BD6'!E1609,3,2))</f>
        <v/>
      </c>
      <c r="E1609" s="33" t="n"/>
      <c r="F1609" s="34" t="n"/>
      <c r="G1609">
        <f>IF(MID(BD[[#This Row],[Suc - Tipo - Nro]],8,2)="11",LEFT(BD[[#This Row],[REGIMEN]], 1) &amp; LEFT(RIGHT(BD[[#This Row],[REGIMEN]], LEN(BD[[#This Row],[REGIMEN]]) - FIND(" ", BD[[#This Row],[REGIMEN]])), 1),"")</f>
        <v/>
      </c>
      <c r="H1609">
        <f>IF(MID(BD[[#This Row],[Suc - Tipo - Nro]],8,2)="11",TRIM(RIGHT(SUBSTITUTE(BD[[#This Row],[Glosa / Proveedor]]," ",REPT(" ",LEN(BD[[#This Row],[Glosa / Proveedor]]))),LEN(BD[[#This Row],[Glosa / Proveedor]])*2)),"")</f>
        <v/>
      </c>
      <c r="I1609" s="33" t="n"/>
      <c r="J1609" s="35" t="n"/>
      <c r="K1609" s="22">
        <f>IF('BD6'!J1609=90,"AGUA",IF('BD6'!J1609=91,"ALCANTARILLADO",IF('BD6'!J1609=93,"ALCANTARILLADO",IF('BD6'!J1609=95,"ADMIN",IF('BD6'!J1609=96,"COMERCIAL","G_Finan")))))</f>
        <v/>
      </c>
      <c r="L1609" s="49" t="n"/>
      <c r="M1609" s="37" t="n"/>
      <c r="N1609" s="51" t="n"/>
      <c r="O1609" s="51" t="n"/>
    </row>
    <row r="1610">
      <c r="A1610" s="10">
        <f>IFERROR(VLOOKUP(BD[[#This Row],[BK]],DICT[[EEFF]:[Ppto]],2,FALSE),"No Encontrado")</f>
        <v/>
      </c>
      <c r="B1610" s="54">
        <f>MID(BD[[#This Row],[SUC]],2,1)&amp;"-"&amp;BD[[#This Row],[CC]]&amp;"-"&amp;BD[[#This Row],[REGI_RES]]&amp;"-"&amp;MID(BD[[#This Row],[CTA]],1,9)</f>
        <v/>
      </c>
      <c r="D1610" s="54">
        <f>TRIM(MID('BD6'!E1610,3,2))</f>
        <v/>
      </c>
      <c r="E1610" s="33" t="n"/>
      <c r="F1610" s="34" t="n"/>
      <c r="G1610" s="54">
        <f>IF(MID(BD[[#This Row],[Suc - Tipo - Nro]],8,2)="11",LEFT(BD[[#This Row],[REGIMEN]], 1) &amp; LEFT(RIGHT(BD[[#This Row],[REGIMEN]], LEN(BD[[#This Row],[REGIMEN]]) - FIND(" ", BD[[#This Row],[REGIMEN]])), 1),"")</f>
        <v/>
      </c>
      <c r="H1610" s="54">
        <f>IF(MID(BD[[#This Row],[Suc - Tipo - Nro]],8,2)="11",TRIM(RIGHT(SUBSTITUTE(BD[[#This Row],[Glosa / Proveedor]]," ",REPT(" ",LEN(BD[[#This Row],[Glosa / Proveedor]]))),LEN(BD[[#This Row],[Glosa / Proveedor]])*2)),"")</f>
        <v/>
      </c>
      <c r="I1610" s="33" t="n"/>
      <c r="J1610" s="35" t="n"/>
      <c r="K1610" s="36">
        <f>IF('BD6'!J1610=90,"AGUA",IF('BD6'!J1610=91,"ALCANTARILLADO",IF('BD6'!J1610=93,"ALCANTARILLADO",IF('BD6'!J1610=95,"ADMIN",IF('BD6'!J1610=96,"COMERCIAL","G_Finan")))))</f>
        <v/>
      </c>
      <c r="L1610" s="40" t="n"/>
      <c r="M1610" s="37" t="n"/>
      <c r="N1610" s="51" t="n"/>
      <c r="O1610" s="51" t="n"/>
    </row>
    <row r="1611">
      <c r="A1611" s="39">
        <f>IFERROR(VLOOKUP(BD[[#This Row],[BK]],DICT[[EEFF]:[Ppto]],2,FALSE),"No Encontrado")</f>
        <v/>
      </c>
      <c r="B1611">
        <f>MID(BD[[#This Row],[SUC]],2,1)&amp;"-"&amp;BD[[#This Row],[CC]]&amp;"-"&amp;BD[[#This Row],[REGI_RES]]&amp;"-"&amp;MID(BD[[#This Row],[CTA]],1,9)</f>
        <v/>
      </c>
      <c r="D1611">
        <f>TRIM(MID('BD6'!E1611,3,2))</f>
        <v/>
      </c>
      <c r="E1611" s="33" t="n"/>
      <c r="F1611" s="34" t="n"/>
      <c r="G1611">
        <f>IF(MID(BD[[#This Row],[Suc - Tipo - Nro]],8,2)="11",LEFT(BD[[#This Row],[REGIMEN]], 1) &amp; LEFT(RIGHT(BD[[#This Row],[REGIMEN]], LEN(BD[[#This Row],[REGIMEN]]) - FIND(" ", BD[[#This Row],[REGIMEN]])), 1),"")</f>
        <v/>
      </c>
      <c r="H1611">
        <f>IF(MID(BD[[#This Row],[Suc - Tipo - Nro]],8,2)="11",TRIM(RIGHT(SUBSTITUTE(BD[[#This Row],[Glosa / Proveedor]]," ",REPT(" ",LEN(BD[[#This Row],[Glosa / Proveedor]]))),LEN(BD[[#This Row],[Glosa / Proveedor]])*2)),"")</f>
        <v/>
      </c>
      <c r="I1611" s="33" t="n"/>
      <c r="J1611" s="35" t="n"/>
      <c r="K1611" s="22">
        <f>IF('BD6'!J1611=90,"AGUA",IF('BD6'!J1611=91,"ALCANTARILLADO",IF('BD6'!J1611=93,"ALCANTARILLADO",IF('BD6'!J1611=95,"ADMIN",IF('BD6'!J1611=96,"COMERCIAL","G_Finan")))))</f>
        <v/>
      </c>
      <c r="L1611" s="49" t="n"/>
      <c r="M1611" s="37" t="n"/>
      <c r="N1611" s="51" t="n"/>
      <c r="O1611" s="51" t="n"/>
    </row>
    <row r="1612">
      <c r="A1612" s="10">
        <f>IFERROR(VLOOKUP(BD[[#This Row],[BK]],DICT[[EEFF]:[Ppto]],2,FALSE),"No Encontrado")</f>
        <v/>
      </c>
      <c r="B1612" s="54">
        <f>MID(BD[[#This Row],[SUC]],2,1)&amp;"-"&amp;BD[[#This Row],[CC]]&amp;"-"&amp;BD[[#This Row],[REGI_RES]]&amp;"-"&amp;MID(BD[[#This Row],[CTA]],1,9)</f>
        <v/>
      </c>
      <c r="D1612" s="54">
        <f>TRIM(MID('BD6'!E1612,3,2))</f>
        <v/>
      </c>
      <c r="E1612" s="33" t="n"/>
      <c r="F1612" s="34" t="n"/>
      <c r="G1612" s="54">
        <f>IF(MID(BD[[#This Row],[Suc - Tipo - Nro]],8,2)="11",LEFT(BD[[#This Row],[REGIMEN]], 1) &amp; LEFT(RIGHT(BD[[#This Row],[REGIMEN]], LEN(BD[[#This Row],[REGIMEN]]) - FIND(" ", BD[[#This Row],[REGIMEN]])), 1),"")</f>
        <v/>
      </c>
      <c r="H1612" s="54">
        <f>IF(MID(BD[[#This Row],[Suc - Tipo - Nro]],8,2)="11",TRIM(RIGHT(SUBSTITUTE(BD[[#This Row],[Glosa / Proveedor]]," ",REPT(" ",LEN(BD[[#This Row],[Glosa / Proveedor]]))),LEN(BD[[#This Row],[Glosa / Proveedor]])*2)),"")</f>
        <v/>
      </c>
      <c r="I1612" s="33" t="n"/>
      <c r="J1612" s="35" t="n"/>
      <c r="K1612" s="36">
        <f>IF('BD6'!J1612=90,"AGUA",IF('BD6'!J1612=91,"ALCANTARILLADO",IF('BD6'!J1612=93,"ALCANTARILLADO",IF('BD6'!J1612=95,"ADMIN",IF('BD6'!J1612=96,"COMERCIAL","G_Finan")))))</f>
        <v/>
      </c>
      <c r="L1612" s="40" t="n"/>
      <c r="M1612" s="37" t="n"/>
      <c r="N1612" s="51" t="n"/>
      <c r="O1612" s="51" t="n"/>
    </row>
    <row r="1613">
      <c r="A1613">
        <f>IFERROR(VLOOKUP(BD[[#This Row],[BK]],DICT[[EEFF]:[Ppto]],2,FALSE),"No Encontrado")</f>
        <v/>
      </c>
      <c r="B1613">
        <f>MID(BD[[#This Row],[SUC]],2,1)&amp;"-"&amp;BD[[#This Row],[CC]]&amp;"-"&amp;BD[[#This Row],[REGI_RES]]&amp;"-"&amp;MID(BD[[#This Row],[CTA]],1,9)</f>
        <v/>
      </c>
      <c r="D1613">
        <f>TRIM(MID('BD6'!E1613,3,2))</f>
        <v/>
      </c>
      <c r="E1613" s="33" t="n"/>
      <c r="F1613" s="32" t="n"/>
      <c r="G1613">
        <f>IF(MID(BD[[#This Row],[Suc - Tipo - Nro]],8,2)="11",LEFT(BD[[#This Row],[REGIMEN]], 1) &amp; LEFT(RIGHT(BD[[#This Row],[REGIMEN]], LEN(BD[[#This Row],[REGIMEN]]) - FIND(" ", BD[[#This Row],[REGIMEN]])), 1),"")</f>
        <v/>
      </c>
      <c r="H1613">
        <f>IF(MID(BD[[#This Row],[Suc - Tipo - Nro]],8,2)="11",TRIM(RIGHT(SUBSTITUTE(BD[[#This Row],[Glosa / Proveedor]]," ",REPT(" ",LEN(BD[[#This Row],[Glosa / Proveedor]]))),LEN(BD[[#This Row],[Glosa / Proveedor]])*2)),"")</f>
        <v/>
      </c>
      <c r="I1613" s="31" t="n"/>
      <c r="J1613" s="38" t="n"/>
      <c r="K1613" s="22">
        <f>IF('BD6'!J1613=90,"AGUA",IF('BD6'!J1613=91,"ALCANTARILLADO",IF('BD6'!J1613=93,"ALCANTARILLADO",IF('BD6'!J1613=95,"ADMIN",IF('BD6'!J1613=96,"COMERCIAL","G_Finan")))))</f>
        <v/>
      </c>
      <c r="L1613" s="49" t="n"/>
      <c r="M1613" s="37" t="n"/>
      <c r="N1613" s="51" t="n"/>
      <c r="O1613" s="51" t="n"/>
    </row>
    <row r="1614">
      <c r="A1614" s="10">
        <f>IFERROR(VLOOKUP(BD[[#This Row],[BK]],DICT[[EEFF]:[Ppto]],2,FALSE),"No Encontrado")</f>
        <v/>
      </c>
      <c r="B1614" s="54">
        <f>MID(BD[[#This Row],[SUC]],2,1)&amp;"-"&amp;BD[[#This Row],[CC]]&amp;"-"&amp;BD[[#This Row],[REGI_RES]]&amp;"-"&amp;MID(BD[[#This Row],[CTA]],1,9)</f>
        <v/>
      </c>
      <c r="D1614" s="54">
        <f>TRIM(MID('BD6'!E1614,3,2))</f>
        <v/>
      </c>
      <c r="E1614" s="33" t="n"/>
      <c r="F1614" s="34" t="n"/>
      <c r="G1614" s="54">
        <f>IF(MID(BD[[#This Row],[Suc - Tipo - Nro]],8,2)="11",LEFT(BD[[#This Row],[REGIMEN]], 1) &amp; LEFT(RIGHT(BD[[#This Row],[REGIMEN]], LEN(BD[[#This Row],[REGIMEN]]) - FIND(" ", BD[[#This Row],[REGIMEN]])), 1),"")</f>
        <v/>
      </c>
      <c r="H1614" s="54">
        <f>IF(MID(BD[[#This Row],[Suc - Tipo - Nro]],8,2)="11",TRIM(RIGHT(SUBSTITUTE(BD[[#This Row],[Glosa / Proveedor]]," ",REPT(" ",LEN(BD[[#This Row],[Glosa / Proveedor]]))),LEN(BD[[#This Row],[Glosa / Proveedor]])*2)),"")</f>
        <v/>
      </c>
      <c r="I1614" s="33" t="n"/>
      <c r="J1614" s="35" t="n"/>
      <c r="K1614" s="36">
        <f>IF('BD6'!J1614=90,"AGUA",IF('BD6'!J1614=91,"ALCANTARILLADO",IF('BD6'!J1614=93,"ALCANTARILLADO",IF('BD6'!J1614=95,"ADMIN",IF('BD6'!J1614=96,"COMERCIAL","G_Finan")))))</f>
        <v/>
      </c>
      <c r="L1614" s="40" t="n"/>
      <c r="M1614" s="37" t="n"/>
      <c r="N1614" s="51" t="n"/>
      <c r="O1614" s="51" t="n"/>
    </row>
    <row r="1615">
      <c r="A1615">
        <f>IFERROR(VLOOKUP(BD[[#This Row],[BK]],DICT[[EEFF]:[Ppto]],2,FALSE),"No Encontrado")</f>
        <v/>
      </c>
      <c r="B1615">
        <f>MID(BD[[#This Row],[SUC]],2,1)&amp;"-"&amp;BD[[#This Row],[CC]]&amp;"-"&amp;BD[[#This Row],[REGI_RES]]&amp;"-"&amp;MID(BD[[#This Row],[CTA]],1,9)</f>
        <v/>
      </c>
      <c r="D1615">
        <f>TRIM(MID('BD6'!E1615,3,2))</f>
        <v/>
      </c>
      <c r="E1615" s="33" t="n"/>
      <c r="F1615" s="32" t="n"/>
      <c r="G1615">
        <f>IF(MID(BD[[#This Row],[Suc - Tipo - Nro]],8,2)="11",LEFT(BD[[#This Row],[REGIMEN]], 1) &amp; LEFT(RIGHT(BD[[#This Row],[REGIMEN]], LEN(BD[[#This Row],[REGIMEN]]) - FIND(" ", BD[[#This Row],[REGIMEN]])), 1),"")</f>
        <v/>
      </c>
      <c r="H1615">
        <f>IF(MID(BD[[#This Row],[Suc - Tipo - Nro]],8,2)="11",TRIM(RIGHT(SUBSTITUTE(BD[[#This Row],[Glosa / Proveedor]]," ",REPT(" ",LEN(BD[[#This Row],[Glosa / Proveedor]]))),LEN(BD[[#This Row],[Glosa / Proveedor]])*2)),"")</f>
        <v/>
      </c>
      <c r="I1615" s="31" t="n"/>
      <c r="J1615" s="38" t="n"/>
      <c r="K1615" s="22">
        <f>IF('BD6'!J1615=90,"AGUA",IF('BD6'!J1615=91,"ALCANTARILLADO",IF('BD6'!J1615=93,"ALCANTARILLADO",IF('BD6'!J1615=95,"ADMIN",IF('BD6'!J1615=96,"COMERCIAL","G_Finan")))))</f>
        <v/>
      </c>
      <c r="L1615" s="49" t="n"/>
      <c r="M1615" s="37" t="n"/>
      <c r="N1615" s="51" t="n"/>
      <c r="O1615" s="51" t="n"/>
    </row>
    <row r="1616">
      <c r="A1616" s="10">
        <f>IFERROR(VLOOKUP(BD[[#This Row],[BK]],DICT[[EEFF]:[Ppto]],2,FALSE),"No Encontrado")</f>
        <v/>
      </c>
      <c r="B1616" s="54">
        <f>MID(BD[[#This Row],[SUC]],2,1)&amp;"-"&amp;BD[[#This Row],[CC]]&amp;"-"&amp;BD[[#This Row],[REGI_RES]]&amp;"-"&amp;MID(BD[[#This Row],[CTA]],1,9)</f>
        <v/>
      </c>
      <c r="D1616" s="54">
        <f>TRIM(MID('BD6'!E1616,3,2))</f>
        <v/>
      </c>
      <c r="E1616" s="33" t="n"/>
      <c r="F1616" s="34" t="n"/>
      <c r="G1616" s="54">
        <f>IF(MID(BD[[#This Row],[Suc - Tipo - Nro]],8,2)="11",LEFT(BD[[#This Row],[REGIMEN]], 1) &amp; LEFT(RIGHT(BD[[#This Row],[REGIMEN]], LEN(BD[[#This Row],[REGIMEN]]) - FIND(" ", BD[[#This Row],[REGIMEN]])), 1),"")</f>
        <v/>
      </c>
      <c r="H1616" s="54">
        <f>IF(MID(BD[[#This Row],[Suc - Tipo - Nro]],8,2)="11",TRIM(RIGHT(SUBSTITUTE(BD[[#This Row],[Glosa / Proveedor]]," ",REPT(" ",LEN(BD[[#This Row],[Glosa / Proveedor]]))),LEN(BD[[#This Row],[Glosa / Proveedor]])*2)),"")</f>
        <v/>
      </c>
      <c r="I1616" s="33" t="n"/>
      <c r="J1616" s="35" t="n"/>
      <c r="K1616" s="36">
        <f>IF('BD6'!J1616=90,"AGUA",IF('BD6'!J1616=91,"ALCANTARILLADO",IF('BD6'!J1616=93,"ALCANTARILLADO",IF('BD6'!J1616=95,"ADMIN",IF('BD6'!J1616=96,"COMERCIAL","G_Finan")))))</f>
        <v/>
      </c>
      <c r="L1616" s="40" t="n"/>
      <c r="M1616" s="37" t="n"/>
      <c r="N1616" s="51" t="n"/>
      <c r="O1616" s="51" t="n"/>
    </row>
    <row r="1617">
      <c r="A1617" s="10">
        <f>IFERROR(VLOOKUP(BD[[#This Row],[BK]],DICT[[EEFF]:[Ppto]],2,FALSE),"No Encontrado")</f>
        <v/>
      </c>
      <c r="B1617" s="54">
        <f>MID(BD[[#This Row],[SUC]],2,1)&amp;"-"&amp;BD[[#This Row],[CC]]&amp;"-"&amp;BD[[#This Row],[REGI_RES]]&amp;"-"&amp;MID(BD[[#This Row],[CTA]],1,9)</f>
        <v/>
      </c>
      <c r="D1617" s="54">
        <f>TRIM(MID('BD6'!E1617,3,2))</f>
        <v/>
      </c>
      <c r="E1617" s="33" t="n"/>
      <c r="F1617" s="34" t="n"/>
      <c r="G1617" s="54">
        <f>IF(MID(BD[[#This Row],[Suc - Tipo - Nro]],8,2)="11",LEFT(BD[[#This Row],[REGIMEN]], 1) &amp; LEFT(RIGHT(BD[[#This Row],[REGIMEN]], LEN(BD[[#This Row],[REGIMEN]]) - FIND(" ", BD[[#This Row],[REGIMEN]])), 1),"")</f>
        <v/>
      </c>
      <c r="H1617" s="54">
        <f>IF(MID(BD[[#This Row],[Suc - Tipo - Nro]],8,2)="11",TRIM(RIGHT(SUBSTITUTE(BD[[#This Row],[Glosa / Proveedor]]," ",REPT(" ",LEN(BD[[#This Row],[Glosa / Proveedor]]))),LEN(BD[[#This Row],[Glosa / Proveedor]])*2)),"")</f>
        <v/>
      </c>
      <c r="I1617" s="33" t="n"/>
      <c r="J1617" s="35" t="n"/>
      <c r="K1617" s="36">
        <f>IF('BD6'!J1617=90,"AGUA",IF('BD6'!J1617=91,"ALCANTARILLADO",IF('BD6'!J1617=93,"ALCANTARILLADO",IF('BD6'!J1617=95,"ADMIN",IF('BD6'!J1617=96,"COMERCIAL","G_Finan")))))</f>
        <v/>
      </c>
      <c r="L1617" s="40" t="n"/>
      <c r="M1617" s="37" t="n"/>
      <c r="N1617" s="51" t="n"/>
      <c r="O1617" s="51" t="n"/>
    </row>
    <row r="1618">
      <c r="A1618" s="10">
        <f>IFERROR(VLOOKUP(BD[[#This Row],[BK]],DICT[[EEFF]:[Ppto]],2,FALSE),"No Encontrado")</f>
        <v/>
      </c>
      <c r="B1618" s="54">
        <f>MID(BD[[#This Row],[SUC]],2,1)&amp;"-"&amp;BD[[#This Row],[CC]]&amp;"-"&amp;BD[[#This Row],[REGI_RES]]&amp;"-"&amp;MID(BD[[#This Row],[CTA]],1,9)</f>
        <v/>
      </c>
      <c r="D1618" s="54">
        <f>TRIM(MID('BD6'!E1618,3,2))</f>
        <v/>
      </c>
      <c r="E1618" s="33" t="n"/>
      <c r="F1618" s="34" t="n"/>
      <c r="G1618" s="54">
        <f>IF(MID(BD[[#This Row],[Suc - Tipo - Nro]],8,2)="11",LEFT(BD[[#This Row],[REGIMEN]], 1) &amp; LEFT(RIGHT(BD[[#This Row],[REGIMEN]], LEN(BD[[#This Row],[REGIMEN]]) - FIND(" ", BD[[#This Row],[REGIMEN]])), 1),"")</f>
        <v/>
      </c>
      <c r="H1618" s="54">
        <f>IF(MID(BD[[#This Row],[Suc - Tipo - Nro]],8,2)="11",TRIM(RIGHT(SUBSTITUTE(BD[[#This Row],[Glosa / Proveedor]]," ",REPT(" ",LEN(BD[[#This Row],[Glosa / Proveedor]]))),LEN(BD[[#This Row],[Glosa / Proveedor]])*2)),"")</f>
        <v/>
      </c>
      <c r="I1618" s="33" t="n"/>
      <c r="J1618" s="35" t="n"/>
      <c r="K1618" s="36">
        <f>IF('BD6'!J1618=90,"AGUA",IF('BD6'!J1618=91,"ALCANTARILLADO",IF('BD6'!J1618=93,"ALCANTARILLADO",IF('BD6'!J1618=95,"ADMIN",IF('BD6'!J1618=96,"COMERCIAL","G_Finan")))))</f>
        <v/>
      </c>
      <c r="L1618" s="40" t="n"/>
      <c r="M1618" s="37" t="n"/>
      <c r="N1618" s="51" t="n"/>
      <c r="O1618" s="51" t="n"/>
    </row>
    <row r="1619">
      <c r="A1619">
        <f>IFERROR(VLOOKUP(BD[[#This Row],[BK]],DICT[[EEFF]:[Ppto]],2,FALSE),"No Encontrado")</f>
        <v/>
      </c>
      <c r="B1619">
        <f>MID(BD[[#This Row],[SUC]],2,1)&amp;"-"&amp;BD[[#This Row],[CC]]&amp;"-"&amp;BD[[#This Row],[REGI_RES]]&amp;"-"&amp;MID(BD[[#This Row],[CTA]],1,9)</f>
        <v/>
      </c>
      <c r="D1619">
        <f>TRIM(MID('BD6'!E1619,3,2))</f>
        <v/>
      </c>
      <c r="E1619" s="33" t="n"/>
      <c r="F1619" s="32" t="n"/>
      <c r="G1619">
        <f>IF(MID(BD[[#This Row],[Suc - Tipo - Nro]],8,2)="11",LEFT(BD[[#This Row],[REGIMEN]], 1) &amp; LEFT(RIGHT(BD[[#This Row],[REGIMEN]], LEN(BD[[#This Row],[REGIMEN]]) - FIND(" ", BD[[#This Row],[REGIMEN]])), 1),"")</f>
        <v/>
      </c>
      <c r="H1619">
        <f>IF(MID(BD[[#This Row],[Suc - Tipo - Nro]],8,2)="11",TRIM(RIGHT(SUBSTITUTE(BD[[#This Row],[Glosa / Proveedor]]," ",REPT(" ",LEN(BD[[#This Row],[Glosa / Proveedor]]))),LEN(BD[[#This Row],[Glosa / Proveedor]])*2)),"")</f>
        <v/>
      </c>
      <c r="I1619" s="31" t="n"/>
      <c r="J1619" s="38" t="n"/>
      <c r="K1619" s="22">
        <f>IF('BD6'!J1619=90,"AGUA",IF('BD6'!J1619=91,"ALCANTARILLADO",IF('BD6'!J1619=93,"ALCANTARILLADO",IF('BD6'!J1619=95,"ADMIN",IF('BD6'!J1619=96,"COMERCIAL","G_Finan")))))</f>
        <v/>
      </c>
      <c r="L1619" s="49" t="n"/>
      <c r="M1619" s="37" t="n"/>
      <c r="N1619" s="51" t="n"/>
      <c r="O1619" s="51" t="n"/>
    </row>
    <row r="1620">
      <c r="A1620" s="10">
        <f>IFERROR(VLOOKUP(BD[[#This Row],[BK]],DICT[[EEFF]:[Ppto]],2,FALSE),"No Encontrado")</f>
        <v/>
      </c>
      <c r="B1620" s="54">
        <f>MID(BD[[#This Row],[SUC]],2,1)&amp;"-"&amp;BD[[#This Row],[CC]]&amp;"-"&amp;BD[[#This Row],[REGI_RES]]&amp;"-"&amp;MID(BD[[#This Row],[CTA]],1,9)</f>
        <v/>
      </c>
      <c r="D1620" s="54">
        <f>TRIM(MID('BD6'!E1620,3,2))</f>
        <v/>
      </c>
      <c r="E1620" s="33" t="n"/>
      <c r="F1620" s="34" t="n"/>
      <c r="G1620" s="54">
        <f>IF(MID(BD[[#This Row],[Suc - Tipo - Nro]],8,2)="11",LEFT(BD[[#This Row],[REGIMEN]], 1) &amp; LEFT(RIGHT(BD[[#This Row],[REGIMEN]], LEN(BD[[#This Row],[REGIMEN]]) - FIND(" ", BD[[#This Row],[REGIMEN]])), 1),"")</f>
        <v/>
      </c>
      <c r="H1620" s="54">
        <f>IF(MID(BD[[#This Row],[Suc - Tipo - Nro]],8,2)="11",TRIM(RIGHT(SUBSTITUTE(BD[[#This Row],[Glosa / Proveedor]]," ",REPT(" ",LEN(BD[[#This Row],[Glosa / Proveedor]]))),LEN(BD[[#This Row],[Glosa / Proveedor]])*2)),"")</f>
        <v/>
      </c>
      <c r="I1620" s="33" t="n"/>
      <c r="J1620" s="35" t="n"/>
      <c r="K1620" s="36">
        <f>IF('BD6'!J1620=90,"AGUA",IF('BD6'!J1620=91,"ALCANTARILLADO",IF('BD6'!J1620=93,"ALCANTARILLADO",IF('BD6'!J1620=95,"ADMIN",IF('BD6'!J1620=96,"COMERCIAL","G_Finan")))))</f>
        <v/>
      </c>
      <c r="L1620" s="40" t="n"/>
      <c r="M1620" s="37" t="n"/>
      <c r="N1620" s="51" t="n"/>
      <c r="O1620" s="51" t="n"/>
    </row>
    <row r="1621">
      <c r="A1621" s="10">
        <f>IFERROR(VLOOKUP(BD[[#This Row],[BK]],DICT[[EEFF]:[Ppto]],2,FALSE),"No Encontrado")</f>
        <v/>
      </c>
      <c r="B1621" s="54">
        <f>MID(BD[[#This Row],[SUC]],2,1)&amp;"-"&amp;BD[[#This Row],[CC]]&amp;"-"&amp;BD[[#This Row],[REGI_RES]]&amp;"-"&amp;MID(BD[[#This Row],[CTA]],1,9)</f>
        <v/>
      </c>
      <c r="D1621" s="54">
        <f>TRIM(MID('BD6'!E1621,3,2))</f>
        <v/>
      </c>
      <c r="E1621" s="33" t="n"/>
      <c r="F1621" s="34" t="n"/>
      <c r="G1621" s="54">
        <f>IF(MID(BD[[#This Row],[Suc - Tipo - Nro]],8,2)="11",LEFT(BD[[#This Row],[REGIMEN]], 1) &amp; LEFT(RIGHT(BD[[#This Row],[REGIMEN]], LEN(BD[[#This Row],[REGIMEN]]) - FIND(" ", BD[[#This Row],[REGIMEN]])), 1),"")</f>
        <v/>
      </c>
      <c r="H1621" s="54">
        <f>IF(MID(BD[[#This Row],[Suc - Tipo - Nro]],8,2)="11",TRIM(RIGHT(SUBSTITUTE(BD[[#This Row],[Glosa / Proveedor]]," ",REPT(" ",LEN(BD[[#This Row],[Glosa / Proveedor]]))),LEN(BD[[#This Row],[Glosa / Proveedor]])*2)),"")</f>
        <v/>
      </c>
      <c r="I1621" s="33" t="n"/>
      <c r="J1621" s="35" t="n"/>
      <c r="K1621" s="36">
        <f>IF('BD6'!J1621=90,"AGUA",IF('BD6'!J1621=91,"ALCANTARILLADO",IF('BD6'!J1621=93,"ALCANTARILLADO",IF('BD6'!J1621=95,"ADMIN",IF('BD6'!J1621=96,"COMERCIAL","G_Finan")))))</f>
        <v/>
      </c>
      <c r="L1621" s="40" t="n"/>
      <c r="M1621" s="37" t="n"/>
      <c r="N1621" s="51" t="n"/>
      <c r="O1621" s="51" t="n"/>
    </row>
    <row r="1622">
      <c r="A1622">
        <f>IFERROR(VLOOKUP(BD[[#This Row],[BK]],DICT[[EEFF]:[Ppto]],2,FALSE),"No Encontrado")</f>
        <v/>
      </c>
      <c r="B1622">
        <f>MID(BD[[#This Row],[SUC]],2,1)&amp;"-"&amp;BD[[#This Row],[CC]]&amp;"-"&amp;BD[[#This Row],[REGI_RES]]&amp;"-"&amp;MID(BD[[#This Row],[CTA]],1,9)</f>
        <v/>
      </c>
      <c r="D1622">
        <f>TRIM(MID('BD6'!E1622,3,2))</f>
        <v/>
      </c>
      <c r="E1622" s="33" t="n"/>
      <c r="F1622" s="32" t="n"/>
      <c r="G1622">
        <f>IF(MID(BD[[#This Row],[Suc - Tipo - Nro]],8,2)="11",LEFT(BD[[#This Row],[REGIMEN]], 1) &amp; LEFT(RIGHT(BD[[#This Row],[REGIMEN]], LEN(BD[[#This Row],[REGIMEN]]) - FIND(" ", BD[[#This Row],[REGIMEN]])), 1),"")</f>
        <v/>
      </c>
      <c r="H1622">
        <f>IF(MID(BD[[#This Row],[Suc - Tipo - Nro]],8,2)="11",TRIM(RIGHT(SUBSTITUTE(BD[[#This Row],[Glosa / Proveedor]]," ",REPT(" ",LEN(BD[[#This Row],[Glosa / Proveedor]]))),LEN(BD[[#This Row],[Glosa / Proveedor]])*2)),"")</f>
        <v/>
      </c>
      <c r="I1622" s="31" t="n"/>
      <c r="J1622" s="38" t="n"/>
      <c r="K1622" s="22">
        <f>IF('BD6'!J1622=90,"AGUA",IF('BD6'!J1622=91,"ALCANTARILLADO",IF('BD6'!J1622=93,"ALCANTARILLADO",IF('BD6'!J1622=95,"ADMIN",IF('BD6'!J1622=96,"COMERCIAL","G_Finan")))))</f>
        <v/>
      </c>
      <c r="L1622" s="49" t="n"/>
      <c r="M1622" s="37" t="n"/>
      <c r="N1622" s="51" t="n"/>
      <c r="O1622" s="51" t="n"/>
    </row>
    <row r="1623">
      <c r="A1623">
        <f>IFERROR(VLOOKUP(BD[[#This Row],[BK]],DICT[[EEFF]:[Ppto]],2,FALSE),"No Encontrado")</f>
        <v/>
      </c>
      <c r="B1623">
        <f>MID(BD[[#This Row],[SUC]],2,1)&amp;"-"&amp;BD[[#This Row],[CC]]&amp;"-"&amp;BD[[#This Row],[REGI_RES]]&amp;"-"&amp;MID(BD[[#This Row],[CTA]],1,9)</f>
        <v/>
      </c>
      <c r="D1623">
        <f>TRIM(MID('BD6'!E1623,3,2))</f>
        <v/>
      </c>
      <c r="E1623" s="33" t="n"/>
      <c r="F1623" s="32" t="n"/>
      <c r="G1623">
        <f>IF(MID(BD[[#This Row],[Suc - Tipo - Nro]],8,2)="11",LEFT(BD[[#This Row],[REGIMEN]], 1) &amp; LEFT(RIGHT(BD[[#This Row],[REGIMEN]], LEN(BD[[#This Row],[REGIMEN]]) - FIND(" ", BD[[#This Row],[REGIMEN]])), 1),"")</f>
        <v/>
      </c>
      <c r="H1623">
        <f>IF(MID(BD[[#This Row],[Suc - Tipo - Nro]],8,2)="11",TRIM(RIGHT(SUBSTITUTE(BD[[#This Row],[Glosa / Proveedor]]," ",REPT(" ",LEN(BD[[#This Row],[Glosa / Proveedor]]))),LEN(BD[[#This Row],[Glosa / Proveedor]])*2)),"")</f>
        <v/>
      </c>
      <c r="I1623" s="31" t="n"/>
      <c r="J1623" s="38" t="n"/>
      <c r="K1623" s="22">
        <f>IF('BD6'!J1623=90,"AGUA",IF('BD6'!J1623=91,"ALCANTARILLADO",IF('BD6'!J1623=93,"ALCANTARILLADO",IF('BD6'!J1623=95,"ADMIN",IF('BD6'!J1623=96,"COMERCIAL","G_Finan")))))</f>
        <v/>
      </c>
      <c r="L1623" s="49" t="n"/>
      <c r="M1623" s="37" t="n"/>
      <c r="N1623" s="51" t="n"/>
      <c r="O1623" s="51" t="n"/>
    </row>
    <row r="1624">
      <c r="A1624" s="10">
        <f>IFERROR(VLOOKUP(BD[[#This Row],[BK]],DICT[[EEFF]:[Ppto]],2,FALSE),"No Encontrado")</f>
        <v/>
      </c>
      <c r="B1624" s="54">
        <f>MID(BD[[#This Row],[SUC]],2,1)&amp;"-"&amp;BD[[#This Row],[CC]]&amp;"-"&amp;BD[[#This Row],[REGI_RES]]&amp;"-"&amp;MID(BD[[#This Row],[CTA]],1,9)</f>
        <v/>
      </c>
      <c r="D1624" s="54">
        <f>TRIM(MID('BD6'!E1624,3,2))</f>
        <v/>
      </c>
      <c r="E1624" s="33" t="n"/>
      <c r="F1624" s="34" t="n"/>
      <c r="G1624" s="54">
        <f>IF(MID(BD[[#This Row],[Suc - Tipo - Nro]],8,2)="11",LEFT(BD[[#This Row],[REGIMEN]], 1) &amp; LEFT(RIGHT(BD[[#This Row],[REGIMEN]], LEN(BD[[#This Row],[REGIMEN]]) - FIND(" ", BD[[#This Row],[REGIMEN]])), 1),"")</f>
        <v/>
      </c>
      <c r="H1624" s="54">
        <f>IF(MID(BD[[#This Row],[Suc - Tipo - Nro]],8,2)="11",TRIM(RIGHT(SUBSTITUTE(BD[[#This Row],[Glosa / Proveedor]]," ",REPT(" ",LEN(BD[[#This Row],[Glosa / Proveedor]]))),LEN(BD[[#This Row],[Glosa / Proveedor]])*2)),"")</f>
        <v/>
      </c>
      <c r="I1624" s="33" t="n"/>
      <c r="J1624" s="35" t="n"/>
      <c r="K1624" s="36">
        <f>IF('BD6'!J1624=90,"AGUA",IF('BD6'!J1624=91,"ALCANTARILLADO",IF('BD6'!J1624=93,"ALCANTARILLADO",IF('BD6'!J1624=95,"ADMIN",IF('BD6'!J1624=96,"COMERCIAL","G_Finan")))))</f>
        <v/>
      </c>
      <c r="L1624" s="40" t="n"/>
      <c r="M1624" s="37" t="n"/>
      <c r="N1624" s="51" t="n"/>
      <c r="O1624" s="51" t="n"/>
    </row>
    <row r="1625">
      <c r="A1625" s="10">
        <f>IFERROR(VLOOKUP(BD[[#This Row],[BK]],DICT[[EEFF]:[Ppto]],2,FALSE),"No Encontrado")</f>
        <v/>
      </c>
      <c r="B1625" s="54">
        <f>MID(BD[[#This Row],[SUC]],2,1)&amp;"-"&amp;BD[[#This Row],[CC]]&amp;"-"&amp;BD[[#This Row],[REGI_RES]]&amp;"-"&amp;MID(BD[[#This Row],[CTA]],1,9)</f>
        <v/>
      </c>
      <c r="D1625" s="54">
        <f>TRIM(MID('BD6'!E1625,3,2))</f>
        <v/>
      </c>
      <c r="E1625" s="33" t="n"/>
      <c r="F1625" s="34" t="n"/>
      <c r="G1625" s="54">
        <f>IF(MID(BD[[#This Row],[Suc - Tipo - Nro]],8,2)="11",LEFT(BD[[#This Row],[REGIMEN]], 1) &amp; LEFT(RIGHT(BD[[#This Row],[REGIMEN]], LEN(BD[[#This Row],[REGIMEN]]) - FIND(" ", BD[[#This Row],[REGIMEN]])), 1),"")</f>
        <v/>
      </c>
      <c r="H1625" s="54">
        <f>IF(MID(BD[[#This Row],[Suc - Tipo - Nro]],8,2)="11",TRIM(RIGHT(SUBSTITUTE(BD[[#This Row],[Glosa / Proveedor]]," ",REPT(" ",LEN(BD[[#This Row],[Glosa / Proveedor]]))),LEN(BD[[#This Row],[Glosa / Proveedor]])*2)),"")</f>
        <v/>
      </c>
      <c r="I1625" s="33" t="n"/>
      <c r="J1625" s="35" t="n"/>
      <c r="K1625" s="36">
        <f>IF('BD6'!J1625=90,"AGUA",IF('BD6'!J1625=91,"ALCANTARILLADO",IF('BD6'!J1625=93,"ALCANTARILLADO",IF('BD6'!J1625=95,"ADMIN",IF('BD6'!J1625=96,"COMERCIAL","G_Finan")))))</f>
        <v/>
      </c>
      <c r="L1625" s="40" t="n"/>
      <c r="M1625" s="37" t="n"/>
      <c r="N1625" s="51" t="n"/>
      <c r="O1625" s="51" t="n"/>
    </row>
    <row r="1626">
      <c r="A1626" s="39">
        <f>IFERROR(VLOOKUP(BD[[#This Row],[BK]],DICT[[EEFF]:[Ppto]],2,FALSE),"No Encontrado")</f>
        <v/>
      </c>
      <c r="B1626">
        <f>MID(BD[[#This Row],[SUC]],2,1)&amp;"-"&amp;BD[[#This Row],[CC]]&amp;"-"&amp;BD[[#This Row],[REGI_RES]]&amp;"-"&amp;MID(BD[[#This Row],[CTA]],1,9)</f>
        <v/>
      </c>
      <c r="D1626">
        <f>TRIM(MID('BD6'!E1626,3,2))</f>
        <v/>
      </c>
      <c r="E1626" s="33" t="n"/>
      <c r="F1626" s="34" t="n"/>
      <c r="G1626">
        <f>IF(MID(BD[[#This Row],[Suc - Tipo - Nro]],8,2)="11",LEFT(BD[[#This Row],[REGIMEN]], 1) &amp; LEFT(RIGHT(BD[[#This Row],[REGIMEN]], LEN(BD[[#This Row],[REGIMEN]]) - FIND(" ", BD[[#This Row],[REGIMEN]])), 1),"")</f>
        <v/>
      </c>
      <c r="H1626">
        <f>IF(MID(BD[[#This Row],[Suc - Tipo - Nro]],8,2)="11",TRIM(RIGHT(SUBSTITUTE(BD[[#This Row],[Glosa / Proveedor]]," ",REPT(" ",LEN(BD[[#This Row],[Glosa / Proveedor]]))),LEN(BD[[#This Row],[Glosa / Proveedor]])*2)),"")</f>
        <v/>
      </c>
      <c r="I1626" s="33" t="n"/>
      <c r="J1626" s="35" t="n"/>
      <c r="K1626" s="22">
        <f>IF('BD6'!J1626=90,"AGUA",IF('BD6'!J1626=91,"ALCANTARILLADO",IF('BD6'!J1626=93,"ALCANTARILLADO",IF('BD6'!J1626=95,"ADMIN",IF('BD6'!J1626=96,"COMERCIAL","G_Finan")))))</f>
        <v/>
      </c>
      <c r="L1626" s="49" t="n"/>
      <c r="M1626" s="37" t="n"/>
      <c r="N1626" s="51" t="n"/>
      <c r="O1626" s="51" t="n"/>
    </row>
    <row r="1627">
      <c r="A1627" s="10">
        <f>IFERROR(VLOOKUP(BD[[#This Row],[BK]],DICT[[EEFF]:[Ppto]],2,FALSE),"No Encontrado")</f>
        <v/>
      </c>
      <c r="B1627" s="54">
        <f>MID(BD[[#This Row],[SUC]],2,1)&amp;"-"&amp;BD[[#This Row],[CC]]&amp;"-"&amp;BD[[#This Row],[REGI_RES]]&amp;"-"&amp;MID(BD[[#This Row],[CTA]],1,9)</f>
        <v/>
      </c>
      <c r="D1627" s="54">
        <f>TRIM(MID('BD6'!E1627,3,2))</f>
        <v/>
      </c>
      <c r="E1627" s="33" t="n"/>
      <c r="F1627" s="34" t="n"/>
      <c r="G1627" s="54">
        <f>IF(MID(BD[[#This Row],[Suc - Tipo - Nro]],8,2)="11",LEFT(BD[[#This Row],[REGIMEN]], 1) &amp; LEFT(RIGHT(BD[[#This Row],[REGIMEN]], LEN(BD[[#This Row],[REGIMEN]]) - FIND(" ", BD[[#This Row],[REGIMEN]])), 1),"")</f>
        <v/>
      </c>
      <c r="H1627" s="54">
        <f>IF(MID(BD[[#This Row],[Suc - Tipo - Nro]],8,2)="11",TRIM(RIGHT(SUBSTITUTE(BD[[#This Row],[Glosa / Proveedor]]," ",REPT(" ",LEN(BD[[#This Row],[Glosa / Proveedor]]))),LEN(BD[[#This Row],[Glosa / Proveedor]])*2)),"")</f>
        <v/>
      </c>
      <c r="I1627" s="33" t="n"/>
      <c r="J1627" s="35" t="n"/>
      <c r="K1627" s="36">
        <f>IF('BD6'!J1627=90,"AGUA",IF('BD6'!J1627=91,"ALCANTARILLADO",IF('BD6'!J1627=93,"ALCANTARILLADO",IF('BD6'!J1627=95,"ADMIN",IF('BD6'!J1627=96,"COMERCIAL","G_Finan")))))</f>
        <v/>
      </c>
      <c r="L1627" s="40" t="n"/>
      <c r="M1627" s="37" t="n"/>
      <c r="N1627" s="51" t="n"/>
      <c r="O1627" s="51" t="n"/>
    </row>
    <row r="1628">
      <c r="A1628" s="10">
        <f>IFERROR(VLOOKUP(BD[[#This Row],[BK]],DICT[[EEFF]:[Ppto]],2,FALSE),"No Encontrado")</f>
        <v/>
      </c>
      <c r="B1628" s="54">
        <f>MID(BD[[#This Row],[SUC]],2,1)&amp;"-"&amp;BD[[#This Row],[CC]]&amp;"-"&amp;BD[[#This Row],[REGI_RES]]&amp;"-"&amp;MID(BD[[#This Row],[CTA]],1,9)</f>
        <v/>
      </c>
      <c r="D1628" s="54">
        <f>TRIM(MID('BD6'!E1628,3,2))</f>
        <v/>
      </c>
      <c r="E1628" s="33" t="n"/>
      <c r="F1628" s="34" t="n"/>
      <c r="G1628" s="54">
        <f>IF(MID(BD[[#This Row],[Suc - Tipo - Nro]],8,2)="11",LEFT(BD[[#This Row],[REGIMEN]], 1) &amp; LEFT(RIGHT(BD[[#This Row],[REGIMEN]], LEN(BD[[#This Row],[REGIMEN]]) - FIND(" ", BD[[#This Row],[REGIMEN]])), 1),"")</f>
        <v/>
      </c>
      <c r="H1628" s="54">
        <f>IF(MID(BD[[#This Row],[Suc - Tipo - Nro]],8,2)="11",TRIM(RIGHT(SUBSTITUTE(BD[[#This Row],[Glosa / Proveedor]]," ",REPT(" ",LEN(BD[[#This Row],[Glosa / Proveedor]]))),LEN(BD[[#This Row],[Glosa / Proveedor]])*2)),"")</f>
        <v/>
      </c>
      <c r="I1628" s="33" t="n"/>
      <c r="J1628" s="35" t="n"/>
      <c r="K1628" s="36">
        <f>IF('BD6'!J1628=90,"AGUA",IF('BD6'!J1628=91,"ALCANTARILLADO",IF('BD6'!J1628=93,"ALCANTARILLADO",IF('BD6'!J1628=95,"ADMIN",IF('BD6'!J1628=96,"COMERCIAL","G_Finan")))))</f>
        <v/>
      </c>
      <c r="L1628" s="40" t="n"/>
      <c r="M1628" s="37" t="n"/>
      <c r="N1628" s="51" t="n"/>
      <c r="O1628" s="51" t="n"/>
    </row>
    <row r="1629">
      <c r="A1629" s="39">
        <f>IFERROR(VLOOKUP(BD[[#This Row],[BK]],DICT[[EEFF]:[Ppto]],2,FALSE),"No Encontrado")</f>
        <v/>
      </c>
      <c r="B1629">
        <f>MID(BD[[#This Row],[SUC]],2,1)&amp;"-"&amp;BD[[#This Row],[CC]]&amp;"-"&amp;BD[[#This Row],[REGI_RES]]&amp;"-"&amp;MID(BD[[#This Row],[CTA]],1,9)</f>
        <v/>
      </c>
      <c r="D1629">
        <f>TRIM(MID('BD6'!E1629,3,2))</f>
        <v/>
      </c>
      <c r="E1629" s="33" t="n"/>
      <c r="F1629" s="34" t="n"/>
      <c r="G1629">
        <f>IF(MID(BD[[#This Row],[Suc - Tipo - Nro]],8,2)="11",LEFT(BD[[#This Row],[REGIMEN]], 1) &amp; LEFT(RIGHT(BD[[#This Row],[REGIMEN]], LEN(BD[[#This Row],[REGIMEN]]) - FIND(" ", BD[[#This Row],[REGIMEN]])), 1),"")</f>
        <v/>
      </c>
      <c r="H1629">
        <f>IF(MID(BD[[#This Row],[Suc - Tipo - Nro]],8,2)="11",TRIM(RIGHT(SUBSTITUTE(BD[[#This Row],[Glosa / Proveedor]]," ",REPT(" ",LEN(BD[[#This Row],[Glosa / Proveedor]]))),LEN(BD[[#This Row],[Glosa / Proveedor]])*2)),"")</f>
        <v/>
      </c>
      <c r="I1629" s="33" t="n"/>
      <c r="J1629" s="35" t="n"/>
      <c r="K1629" s="22">
        <f>IF('BD6'!J1629=90,"AGUA",IF('BD6'!J1629=91,"ALCANTARILLADO",IF('BD6'!J1629=93,"ALCANTARILLADO",IF('BD6'!J1629=95,"ADMIN",IF('BD6'!J1629=96,"COMERCIAL","G_Finan")))))</f>
        <v/>
      </c>
      <c r="L1629" s="49" t="n"/>
      <c r="M1629" s="37" t="n"/>
      <c r="N1629" s="51" t="n"/>
      <c r="O1629" s="51" t="n"/>
    </row>
    <row r="1630">
      <c r="A1630">
        <f>IFERROR(VLOOKUP(BD[[#This Row],[BK]],DICT[[EEFF]:[Ppto]],2,FALSE),"No Encontrado")</f>
        <v/>
      </c>
      <c r="B1630">
        <f>MID(BD[[#This Row],[SUC]],2,1)&amp;"-"&amp;BD[[#This Row],[CC]]&amp;"-"&amp;BD[[#This Row],[REGI_RES]]&amp;"-"&amp;MID(BD[[#This Row],[CTA]],1,9)</f>
        <v/>
      </c>
      <c r="D1630">
        <f>TRIM(MID('BD6'!E1630,3,2))</f>
        <v/>
      </c>
      <c r="E1630" s="33" t="n"/>
      <c r="F1630" s="32" t="n"/>
      <c r="G1630">
        <f>IF(MID(BD[[#This Row],[Suc - Tipo - Nro]],8,2)="11",LEFT(BD[[#This Row],[REGIMEN]], 1) &amp; LEFT(RIGHT(BD[[#This Row],[REGIMEN]], LEN(BD[[#This Row],[REGIMEN]]) - FIND(" ", BD[[#This Row],[REGIMEN]])), 1),"")</f>
        <v/>
      </c>
      <c r="H1630">
        <f>IF(MID(BD[[#This Row],[Suc - Tipo - Nro]],8,2)="11",TRIM(RIGHT(SUBSTITUTE(BD[[#This Row],[Glosa / Proveedor]]," ",REPT(" ",LEN(BD[[#This Row],[Glosa / Proveedor]]))),LEN(BD[[#This Row],[Glosa / Proveedor]])*2)),"")</f>
        <v/>
      </c>
      <c r="I1630" s="31" t="n"/>
      <c r="J1630" s="38" t="n"/>
      <c r="K1630" s="22">
        <f>IF('BD6'!J1630=90,"AGUA",IF('BD6'!J1630=91,"ALCANTARILLADO",IF('BD6'!J1630=93,"ALCANTARILLADO",IF('BD6'!J1630=95,"ADMIN",IF('BD6'!J1630=96,"COMERCIAL","G_Finan")))))</f>
        <v/>
      </c>
      <c r="L1630" s="49" t="n"/>
      <c r="M1630" s="37" t="n"/>
      <c r="N1630" s="51" t="n"/>
      <c r="O1630" s="51" t="n"/>
    </row>
    <row r="1631">
      <c r="A1631" s="10">
        <f>IFERROR(VLOOKUP(BD[[#This Row],[BK]],DICT[[EEFF]:[Ppto]],2,FALSE),"No Encontrado")</f>
        <v/>
      </c>
      <c r="B1631" s="54">
        <f>MID(BD[[#This Row],[SUC]],2,1)&amp;"-"&amp;BD[[#This Row],[CC]]&amp;"-"&amp;BD[[#This Row],[REGI_RES]]&amp;"-"&amp;MID(BD[[#This Row],[CTA]],1,9)</f>
        <v/>
      </c>
      <c r="D1631" s="54">
        <f>TRIM(MID('BD6'!E1631,3,2))</f>
        <v/>
      </c>
      <c r="E1631" s="33" t="n"/>
      <c r="F1631" s="34" t="n"/>
      <c r="G1631" s="54">
        <f>IF(MID(BD[[#This Row],[Suc - Tipo - Nro]],8,2)="11",LEFT(BD[[#This Row],[REGIMEN]], 1) &amp; LEFT(RIGHT(BD[[#This Row],[REGIMEN]], LEN(BD[[#This Row],[REGIMEN]]) - FIND(" ", BD[[#This Row],[REGIMEN]])), 1),"")</f>
        <v/>
      </c>
      <c r="H1631" s="54">
        <f>IF(MID(BD[[#This Row],[Suc - Tipo - Nro]],8,2)="11",TRIM(RIGHT(SUBSTITUTE(BD[[#This Row],[Glosa / Proveedor]]," ",REPT(" ",LEN(BD[[#This Row],[Glosa / Proveedor]]))),LEN(BD[[#This Row],[Glosa / Proveedor]])*2)),"")</f>
        <v/>
      </c>
      <c r="I1631" s="33" t="n"/>
      <c r="J1631" s="35" t="n"/>
      <c r="K1631" s="36">
        <f>IF('BD6'!J1631=90,"AGUA",IF('BD6'!J1631=91,"ALCANTARILLADO",IF('BD6'!J1631=93,"ALCANTARILLADO",IF('BD6'!J1631=95,"ADMIN",IF('BD6'!J1631=96,"COMERCIAL","G_Finan")))))</f>
        <v/>
      </c>
      <c r="L1631" s="40" t="n"/>
      <c r="M1631" s="37" t="n"/>
      <c r="N1631" s="51" t="n"/>
      <c r="O1631" s="51" t="n"/>
    </row>
    <row r="1632">
      <c r="A1632" s="10">
        <f>IFERROR(VLOOKUP(BD[[#This Row],[BK]],DICT[[EEFF]:[Ppto]],2,FALSE),"No Encontrado")</f>
        <v/>
      </c>
      <c r="B1632" s="54">
        <f>MID(BD[[#This Row],[SUC]],2,1)&amp;"-"&amp;BD[[#This Row],[CC]]&amp;"-"&amp;BD[[#This Row],[REGI_RES]]&amp;"-"&amp;MID(BD[[#This Row],[CTA]],1,9)</f>
        <v/>
      </c>
      <c r="D1632" s="54">
        <f>TRIM(MID('BD6'!E1632,3,2))</f>
        <v/>
      </c>
      <c r="E1632" s="33" t="n"/>
      <c r="F1632" s="34" t="n"/>
      <c r="G1632" s="54">
        <f>IF(MID(BD[[#This Row],[Suc - Tipo - Nro]],8,2)="11",LEFT(BD[[#This Row],[REGIMEN]], 1) &amp; LEFT(RIGHT(BD[[#This Row],[REGIMEN]], LEN(BD[[#This Row],[REGIMEN]]) - FIND(" ", BD[[#This Row],[REGIMEN]])), 1),"")</f>
        <v/>
      </c>
      <c r="H1632" s="54">
        <f>IF(MID(BD[[#This Row],[Suc - Tipo - Nro]],8,2)="11",TRIM(RIGHT(SUBSTITUTE(BD[[#This Row],[Glosa / Proveedor]]," ",REPT(" ",LEN(BD[[#This Row],[Glosa / Proveedor]]))),LEN(BD[[#This Row],[Glosa / Proveedor]])*2)),"")</f>
        <v/>
      </c>
      <c r="I1632" s="33" t="n"/>
      <c r="J1632" s="35" t="n"/>
      <c r="K1632" s="36">
        <f>IF('BD6'!J1632=90,"AGUA",IF('BD6'!J1632=91,"ALCANTARILLADO",IF('BD6'!J1632=93,"ALCANTARILLADO",IF('BD6'!J1632=95,"ADMIN",IF('BD6'!J1632=96,"COMERCIAL","G_Finan")))))</f>
        <v/>
      </c>
      <c r="L1632" s="40" t="n"/>
      <c r="M1632" s="37" t="n"/>
      <c r="N1632" s="51" t="n"/>
      <c r="O1632" s="51" t="n"/>
    </row>
    <row r="1633">
      <c r="A1633" s="42">
        <f>IFERROR(VLOOKUP(BD[[#This Row],[BK]],DICT[[EEFF]:[Ppto]],2,FALSE),"No Encontrado")</f>
        <v/>
      </c>
      <c r="B1633">
        <f>MID(BD[[#This Row],[SUC]],2,1)&amp;"-"&amp;BD[[#This Row],[CC]]&amp;"-"&amp;BD[[#This Row],[REGI_RES]]&amp;"-"&amp;MID(BD[[#This Row],[CTA]],1,9)</f>
        <v/>
      </c>
      <c r="D1633">
        <f>TRIM(MID('BD6'!E1633,3,2))</f>
        <v/>
      </c>
      <c r="E1633" s="33" t="n"/>
      <c r="F1633" s="32" t="n"/>
      <c r="G1633">
        <f>IF(MID(BD[[#This Row],[Suc - Tipo - Nro]],8,2)="11",LEFT(BD[[#This Row],[REGIMEN]], 1) &amp; LEFT(RIGHT(BD[[#This Row],[REGIMEN]], LEN(BD[[#This Row],[REGIMEN]]) - FIND(" ", BD[[#This Row],[REGIMEN]])), 1),"")</f>
        <v/>
      </c>
      <c r="H1633">
        <f>IF(MID(BD[[#This Row],[Suc - Tipo - Nro]],8,2)="11",TRIM(RIGHT(SUBSTITUTE(BD[[#This Row],[Glosa / Proveedor]]," ",REPT(" ",LEN(BD[[#This Row],[Glosa / Proveedor]]))),LEN(BD[[#This Row],[Glosa / Proveedor]])*2)),"")</f>
        <v/>
      </c>
      <c r="I1633" s="31" t="n"/>
      <c r="J1633" s="38" t="n"/>
      <c r="K1633" s="22">
        <f>IF('BD6'!J1633=90,"AGUA",IF('BD6'!J1633=91,"ALCANTARILLADO",IF('BD6'!J1633=93,"ALCANTARILLADO",IF('BD6'!J1633=95,"ADMIN",IF('BD6'!J1633=96,"COMERCIAL","G_Finan")))))</f>
        <v/>
      </c>
      <c r="L1633" s="49" t="n"/>
      <c r="M1633" s="37" t="n"/>
      <c r="N1633" s="51" t="n"/>
      <c r="O1633" s="51" t="n"/>
    </row>
    <row r="1634">
      <c r="A1634">
        <f>IFERROR(VLOOKUP(BD[[#This Row],[BK]],DICT[[EEFF]:[Ppto]],2,FALSE),"No Encontrado")</f>
        <v/>
      </c>
      <c r="B1634">
        <f>MID(BD[[#This Row],[SUC]],2,1)&amp;"-"&amp;BD[[#This Row],[CC]]&amp;"-"&amp;BD[[#This Row],[REGI_RES]]&amp;"-"&amp;MID(BD[[#This Row],[CTA]],1,9)</f>
        <v/>
      </c>
      <c r="D1634">
        <f>TRIM(MID('BD6'!E1634,3,2))</f>
        <v/>
      </c>
      <c r="E1634" s="33" t="n"/>
      <c r="F1634" s="32" t="n"/>
      <c r="G1634">
        <f>IF(MID(BD[[#This Row],[Suc - Tipo - Nro]],8,2)="11",LEFT(BD[[#This Row],[REGIMEN]], 1) &amp; LEFT(RIGHT(BD[[#This Row],[REGIMEN]], LEN(BD[[#This Row],[REGIMEN]]) - FIND(" ", BD[[#This Row],[REGIMEN]])), 1),"")</f>
        <v/>
      </c>
      <c r="H1634">
        <f>IF(MID(BD[[#This Row],[Suc - Tipo - Nro]],8,2)="11",TRIM(RIGHT(SUBSTITUTE(BD[[#This Row],[Glosa / Proveedor]]," ",REPT(" ",LEN(BD[[#This Row],[Glosa / Proveedor]]))),LEN(BD[[#This Row],[Glosa / Proveedor]])*2)),"")</f>
        <v/>
      </c>
      <c r="I1634" s="31" t="n"/>
      <c r="J1634" s="38" t="n"/>
      <c r="K1634" s="22">
        <f>IF('BD6'!J1634=90,"AGUA",IF('BD6'!J1634=91,"ALCANTARILLADO",IF('BD6'!J1634=93,"ALCANTARILLADO",IF('BD6'!J1634=95,"ADMIN",IF('BD6'!J1634=96,"COMERCIAL","G_Finan")))))</f>
        <v/>
      </c>
      <c r="L1634" s="49" t="n"/>
      <c r="M1634" s="37" t="n"/>
      <c r="N1634" s="51" t="n"/>
      <c r="O1634" s="51" t="n"/>
    </row>
    <row r="1635">
      <c r="A1635">
        <f>IFERROR(VLOOKUP(BD[[#This Row],[BK]],DICT[[EEFF]:[Ppto]],2,FALSE),"No Encontrado")</f>
        <v/>
      </c>
      <c r="B1635">
        <f>MID(BD[[#This Row],[SUC]],2,1)&amp;"-"&amp;BD[[#This Row],[CC]]&amp;"-"&amp;BD[[#This Row],[REGI_RES]]&amp;"-"&amp;MID(BD[[#This Row],[CTA]],1,9)</f>
        <v/>
      </c>
      <c r="D1635">
        <f>TRIM(MID('BD6'!E1635,3,2))</f>
        <v/>
      </c>
      <c r="E1635" s="33" t="n"/>
      <c r="F1635" s="32" t="n"/>
      <c r="G1635">
        <f>IF(MID(BD[[#This Row],[Suc - Tipo - Nro]],8,2)="11",LEFT(BD[[#This Row],[REGIMEN]], 1) &amp; LEFT(RIGHT(BD[[#This Row],[REGIMEN]], LEN(BD[[#This Row],[REGIMEN]]) - FIND(" ", BD[[#This Row],[REGIMEN]])), 1),"")</f>
        <v/>
      </c>
      <c r="H1635">
        <f>IF(MID(BD[[#This Row],[Suc - Tipo - Nro]],8,2)="11",TRIM(RIGHT(SUBSTITUTE(BD[[#This Row],[Glosa / Proveedor]]," ",REPT(" ",LEN(BD[[#This Row],[Glosa / Proveedor]]))),LEN(BD[[#This Row],[Glosa / Proveedor]])*2)),"")</f>
        <v/>
      </c>
      <c r="I1635" s="31" t="n"/>
      <c r="J1635" s="38" t="n"/>
      <c r="K1635" s="22">
        <f>IF('BD6'!J1635=90,"AGUA",IF('BD6'!J1635=91,"ALCANTARILLADO",IF('BD6'!J1635=93,"ALCANTARILLADO",IF('BD6'!J1635=95,"ADMIN",IF('BD6'!J1635=96,"COMERCIAL","G_Finan")))))</f>
        <v/>
      </c>
      <c r="L1635" s="49" t="n"/>
      <c r="M1635" s="37" t="n"/>
      <c r="N1635" s="51" t="n"/>
      <c r="O1635" s="51" t="n"/>
    </row>
    <row r="1636">
      <c r="A1636" s="42">
        <f>IFERROR(VLOOKUP(BD[[#This Row],[BK]],DICT[[EEFF]:[Ppto]],2,FALSE),"No Encontrado")</f>
        <v/>
      </c>
      <c r="B1636">
        <f>MID(BD[[#This Row],[SUC]],2,1)&amp;"-"&amp;BD[[#This Row],[CC]]&amp;"-"&amp;BD[[#This Row],[REGI_RES]]&amp;"-"&amp;MID(BD[[#This Row],[CTA]],1,9)</f>
        <v/>
      </c>
      <c r="D1636">
        <f>TRIM(MID('BD6'!E1636,3,2))</f>
        <v/>
      </c>
      <c r="E1636" s="33" t="n"/>
      <c r="F1636" s="32" t="n"/>
      <c r="G1636">
        <f>IF(MID(BD[[#This Row],[Suc - Tipo - Nro]],8,2)="11",LEFT(BD[[#This Row],[REGIMEN]], 1) &amp; LEFT(RIGHT(BD[[#This Row],[REGIMEN]], LEN(BD[[#This Row],[REGIMEN]]) - FIND(" ", BD[[#This Row],[REGIMEN]])), 1),"")</f>
        <v/>
      </c>
      <c r="H1636">
        <f>IF(MID(BD[[#This Row],[Suc - Tipo - Nro]],8,2)="11",TRIM(RIGHT(SUBSTITUTE(BD[[#This Row],[Glosa / Proveedor]]," ",REPT(" ",LEN(BD[[#This Row],[Glosa / Proveedor]]))),LEN(BD[[#This Row],[Glosa / Proveedor]])*2)),"")</f>
        <v/>
      </c>
      <c r="I1636" s="31" t="n"/>
      <c r="J1636" s="38" t="n"/>
      <c r="K1636" s="22">
        <f>IF('BD6'!J1636=90,"AGUA",IF('BD6'!J1636=91,"ALCANTARILLADO",IF('BD6'!J1636=93,"ALCANTARILLADO",IF('BD6'!J1636=95,"ADMIN",IF('BD6'!J1636=96,"COMERCIAL","G_Finan")))))</f>
        <v/>
      </c>
      <c r="L1636" s="49" t="n"/>
      <c r="M1636" s="37" t="n"/>
      <c r="N1636" s="51" t="n"/>
      <c r="O1636" s="51" t="n"/>
    </row>
    <row r="1637">
      <c r="A1637" s="42">
        <f>IFERROR(VLOOKUP(BD[[#This Row],[BK]],DICT[[EEFF]:[Ppto]],2,FALSE),"No Encontrado")</f>
        <v/>
      </c>
      <c r="B1637">
        <f>MID(BD[[#This Row],[SUC]],2,1)&amp;"-"&amp;BD[[#This Row],[CC]]&amp;"-"&amp;BD[[#This Row],[REGI_RES]]&amp;"-"&amp;MID(BD[[#This Row],[CTA]],1,9)</f>
        <v/>
      </c>
      <c r="D1637">
        <f>TRIM(MID('BD6'!E1637,3,2))</f>
        <v/>
      </c>
      <c r="E1637" s="33" t="n"/>
      <c r="F1637" s="32" t="n"/>
      <c r="G1637">
        <f>IF(MID(BD[[#This Row],[Suc - Tipo - Nro]],8,2)="11",LEFT(BD[[#This Row],[REGIMEN]], 1) &amp; LEFT(RIGHT(BD[[#This Row],[REGIMEN]], LEN(BD[[#This Row],[REGIMEN]]) - FIND(" ", BD[[#This Row],[REGIMEN]])), 1),"")</f>
        <v/>
      </c>
      <c r="H1637">
        <f>IF(MID(BD[[#This Row],[Suc - Tipo - Nro]],8,2)="11",TRIM(RIGHT(SUBSTITUTE(BD[[#This Row],[Glosa / Proveedor]]," ",REPT(" ",LEN(BD[[#This Row],[Glosa / Proveedor]]))),LEN(BD[[#This Row],[Glosa / Proveedor]])*2)),"")</f>
        <v/>
      </c>
      <c r="I1637" s="31" t="n"/>
      <c r="J1637" s="38" t="n"/>
      <c r="K1637" s="22">
        <f>IF('BD6'!J1637=90,"AGUA",IF('BD6'!J1637=91,"ALCANTARILLADO",IF('BD6'!J1637=93,"ALCANTARILLADO",IF('BD6'!J1637=95,"ADMIN",IF('BD6'!J1637=96,"COMERCIAL","G_Finan")))))</f>
        <v/>
      </c>
      <c r="L1637" s="49" t="n"/>
      <c r="M1637" s="37" t="n"/>
      <c r="N1637" s="51" t="n"/>
      <c r="O1637" s="51" t="n"/>
    </row>
    <row r="1638">
      <c r="A1638" s="42">
        <f>IFERROR(VLOOKUP(BD[[#This Row],[BK]],DICT[[EEFF]:[Ppto]],2,FALSE),"No Encontrado")</f>
        <v/>
      </c>
      <c r="B1638">
        <f>MID(BD[[#This Row],[SUC]],2,1)&amp;"-"&amp;BD[[#This Row],[CC]]&amp;"-"&amp;BD[[#This Row],[REGI_RES]]&amp;"-"&amp;MID(BD[[#This Row],[CTA]],1,9)</f>
        <v/>
      </c>
      <c r="D1638">
        <f>TRIM(MID('BD6'!E1638,3,2))</f>
        <v/>
      </c>
      <c r="E1638" s="33" t="n"/>
      <c r="F1638" s="32" t="n"/>
      <c r="G1638">
        <f>IF(MID(BD[[#This Row],[Suc - Tipo - Nro]],8,2)="11",LEFT(BD[[#This Row],[REGIMEN]], 1) &amp; LEFT(RIGHT(BD[[#This Row],[REGIMEN]], LEN(BD[[#This Row],[REGIMEN]]) - FIND(" ", BD[[#This Row],[REGIMEN]])), 1),"")</f>
        <v/>
      </c>
      <c r="H1638">
        <f>IF(MID(BD[[#This Row],[Suc - Tipo - Nro]],8,2)="11",TRIM(RIGHT(SUBSTITUTE(BD[[#This Row],[Glosa / Proveedor]]," ",REPT(" ",LEN(BD[[#This Row],[Glosa / Proveedor]]))),LEN(BD[[#This Row],[Glosa / Proveedor]])*2)),"")</f>
        <v/>
      </c>
      <c r="I1638" s="31" t="n"/>
      <c r="J1638" s="38" t="n"/>
      <c r="K1638" s="22">
        <f>IF('BD6'!J1638=90,"AGUA",IF('BD6'!J1638=91,"ALCANTARILLADO",IF('BD6'!J1638=93,"ALCANTARILLADO",IF('BD6'!J1638=95,"ADMIN",IF('BD6'!J1638=96,"COMERCIAL","G_Finan")))))</f>
        <v/>
      </c>
      <c r="L1638" s="49" t="n"/>
      <c r="M1638" s="37" t="n"/>
      <c r="N1638" s="51" t="n"/>
      <c r="O1638" s="51" t="n"/>
    </row>
    <row r="1639">
      <c r="A1639" s="10">
        <f>IFERROR(VLOOKUP(BD[[#This Row],[BK]],DICT[[EEFF]:[Ppto]],2,FALSE),"No Encontrado")</f>
        <v/>
      </c>
      <c r="B1639" s="54">
        <f>MID(BD[[#This Row],[SUC]],2,1)&amp;"-"&amp;BD[[#This Row],[CC]]&amp;"-"&amp;BD[[#This Row],[REGI_RES]]&amp;"-"&amp;MID(BD[[#This Row],[CTA]],1,9)</f>
        <v/>
      </c>
      <c r="D1639" s="54">
        <f>TRIM(MID('BD6'!E1639,3,2))</f>
        <v/>
      </c>
      <c r="E1639" s="33" t="n"/>
      <c r="F1639" s="34" t="n"/>
      <c r="G1639" s="54">
        <f>IF(MID(BD[[#This Row],[Suc - Tipo - Nro]],8,2)="11",LEFT(BD[[#This Row],[REGIMEN]], 1) &amp; LEFT(RIGHT(BD[[#This Row],[REGIMEN]], LEN(BD[[#This Row],[REGIMEN]]) - FIND(" ", BD[[#This Row],[REGIMEN]])), 1),"")</f>
        <v/>
      </c>
      <c r="H1639" s="54">
        <f>IF(MID(BD[[#This Row],[Suc - Tipo - Nro]],8,2)="11",TRIM(RIGHT(SUBSTITUTE(BD[[#This Row],[Glosa / Proveedor]]," ",REPT(" ",LEN(BD[[#This Row],[Glosa / Proveedor]]))),LEN(BD[[#This Row],[Glosa / Proveedor]])*2)),"")</f>
        <v/>
      </c>
      <c r="I1639" s="33" t="n"/>
      <c r="J1639" s="35" t="n"/>
      <c r="K1639" s="36">
        <f>IF('BD6'!J1639=90,"AGUA",IF('BD6'!J1639=91,"ALCANTARILLADO",IF('BD6'!J1639=93,"ALCANTARILLADO",IF('BD6'!J1639=95,"ADMIN",IF('BD6'!J1639=96,"COMERCIAL","G_Finan")))))</f>
        <v/>
      </c>
      <c r="L1639" s="40" t="n"/>
      <c r="M1639" s="37" t="n"/>
      <c r="N1639" s="51" t="n"/>
      <c r="O1639" s="51" t="n"/>
    </row>
    <row r="1640">
      <c r="A1640">
        <f>IFERROR(VLOOKUP(BD[[#This Row],[BK]],DICT[[EEFF]:[Ppto]],2,FALSE),"No Encontrado")</f>
        <v/>
      </c>
      <c r="B1640">
        <f>MID(BD[[#This Row],[SUC]],2,1)&amp;"-"&amp;BD[[#This Row],[CC]]&amp;"-"&amp;BD[[#This Row],[REGI_RES]]&amp;"-"&amp;MID(BD[[#This Row],[CTA]],1,9)</f>
        <v/>
      </c>
      <c r="D1640">
        <f>TRIM(MID('BD6'!E1640,3,2))</f>
        <v/>
      </c>
      <c r="E1640" s="33" t="n"/>
      <c r="F1640" s="32" t="n"/>
      <c r="G1640">
        <f>IF(MID(BD[[#This Row],[Suc - Tipo - Nro]],8,2)="11",LEFT(BD[[#This Row],[REGIMEN]], 1) &amp; LEFT(RIGHT(BD[[#This Row],[REGIMEN]], LEN(BD[[#This Row],[REGIMEN]]) - FIND(" ", BD[[#This Row],[REGIMEN]])), 1),"")</f>
        <v/>
      </c>
      <c r="H1640">
        <f>IF(MID(BD[[#This Row],[Suc - Tipo - Nro]],8,2)="11",TRIM(RIGHT(SUBSTITUTE(BD[[#This Row],[Glosa / Proveedor]]," ",REPT(" ",LEN(BD[[#This Row],[Glosa / Proveedor]]))),LEN(BD[[#This Row],[Glosa / Proveedor]])*2)),"")</f>
        <v/>
      </c>
      <c r="I1640" s="31" t="n"/>
      <c r="J1640" s="38" t="n"/>
      <c r="K1640" s="22">
        <f>IF('BD6'!J1640=90,"AGUA",IF('BD6'!J1640=91,"ALCANTARILLADO",IF('BD6'!J1640=93,"ALCANTARILLADO",IF('BD6'!J1640=95,"ADMIN",IF('BD6'!J1640=96,"COMERCIAL","G_Finan")))))</f>
        <v/>
      </c>
      <c r="L1640" s="49" t="n"/>
      <c r="M1640" s="37" t="n"/>
      <c r="N1640" s="51" t="n"/>
      <c r="O1640" s="51" t="n"/>
    </row>
    <row r="1641">
      <c r="A1641" s="10">
        <f>IFERROR(VLOOKUP(BD[[#This Row],[BK]],DICT[[EEFF]:[Ppto]],2,FALSE),"No Encontrado")</f>
        <v/>
      </c>
      <c r="B1641" s="54">
        <f>MID(BD[[#This Row],[SUC]],2,1)&amp;"-"&amp;BD[[#This Row],[CC]]&amp;"-"&amp;BD[[#This Row],[REGI_RES]]&amp;"-"&amp;MID(BD[[#This Row],[CTA]],1,9)</f>
        <v/>
      </c>
      <c r="D1641" s="54">
        <f>TRIM(MID('BD6'!E1641,3,2))</f>
        <v/>
      </c>
      <c r="E1641" s="33" t="n"/>
      <c r="F1641" s="34" t="n"/>
      <c r="G1641" s="54">
        <f>IF(MID(BD[[#This Row],[Suc - Tipo - Nro]],8,2)="11",LEFT(BD[[#This Row],[REGIMEN]], 1) &amp; LEFT(RIGHT(BD[[#This Row],[REGIMEN]], LEN(BD[[#This Row],[REGIMEN]]) - FIND(" ", BD[[#This Row],[REGIMEN]])), 1),"")</f>
        <v/>
      </c>
      <c r="H1641" s="54">
        <f>IF(MID(BD[[#This Row],[Suc - Tipo - Nro]],8,2)="11",TRIM(RIGHT(SUBSTITUTE(BD[[#This Row],[Glosa / Proveedor]]," ",REPT(" ",LEN(BD[[#This Row],[Glosa / Proveedor]]))),LEN(BD[[#This Row],[Glosa / Proveedor]])*2)),"")</f>
        <v/>
      </c>
      <c r="I1641" s="33" t="n"/>
      <c r="J1641" s="35" t="n"/>
      <c r="K1641" s="36">
        <f>IF('BD6'!J1641=90,"AGUA",IF('BD6'!J1641=91,"ALCANTARILLADO",IF('BD6'!J1641=93,"ALCANTARILLADO",IF('BD6'!J1641=95,"ADMIN",IF('BD6'!J1641=96,"COMERCIAL","G_Finan")))))</f>
        <v/>
      </c>
      <c r="L1641" s="40" t="n"/>
      <c r="M1641" s="37" t="n"/>
      <c r="N1641" s="51" t="n"/>
      <c r="O1641" s="51" t="n"/>
    </row>
    <row r="1642">
      <c r="A1642" s="39">
        <f>IFERROR(VLOOKUP(BD[[#This Row],[BK]],DICT[[EEFF]:[Ppto]],2,FALSE),"No Encontrado")</f>
        <v/>
      </c>
      <c r="B1642">
        <f>MID(BD[[#This Row],[SUC]],2,1)&amp;"-"&amp;BD[[#This Row],[CC]]&amp;"-"&amp;BD[[#This Row],[REGI_RES]]&amp;"-"&amp;MID(BD[[#This Row],[CTA]],1,9)</f>
        <v/>
      </c>
      <c r="D1642">
        <f>TRIM(MID('BD6'!E1642,3,2))</f>
        <v/>
      </c>
      <c r="E1642" s="33" t="n"/>
      <c r="F1642" s="34" t="n"/>
      <c r="G1642">
        <f>IF(MID(BD[[#This Row],[Suc - Tipo - Nro]],8,2)="11",LEFT(BD[[#This Row],[REGIMEN]], 1) &amp; LEFT(RIGHT(BD[[#This Row],[REGIMEN]], LEN(BD[[#This Row],[REGIMEN]]) - FIND(" ", BD[[#This Row],[REGIMEN]])), 1),"")</f>
        <v/>
      </c>
      <c r="H1642">
        <f>IF(MID(BD[[#This Row],[Suc - Tipo - Nro]],8,2)="11",TRIM(RIGHT(SUBSTITUTE(BD[[#This Row],[Glosa / Proveedor]]," ",REPT(" ",LEN(BD[[#This Row],[Glosa / Proveedor]]))),LEN(BD[[#This Row],[Glosa / Proveedor]])*2)),"")</f>
        <v/>
      </c>
      <c r="I1642" s="33" t="n"/>
      <c r="J1642" s="35" t="n"/>
      <c r="K1642" s="22">
        <f>IF('BD6'!J1642=90,"AGUA",IF('BD6'!J1642=91,"ALCANTARILLADO",IF('BD6'!J1642=93,"ALCANTARILLADO",IF('BD6'!J1642=95,"ADMIN",IF('BD6'!J1642=96,"COMERCIAL","G_Finan")))))</f>
        <v/>
      </c>
      <c r="L1642" s="49" t="n"/>
      <c r="M1642" s="37" t="n"/>
      <c r="N1642" s="51" t="n"/>
      <c r="O1642" s="51" t="n"/>
    </row>
    <row r="1643">
      <c r="A1643" s="39">
        <f>IFERROR(VLOOKUP(BD[[#This Row],[BK]],DICT[[EEFF]:[Ppto]],2,FALSE),"No Encontrado")</f>
        <v/>
      </c>
      <c r="B1643">
        <f>MID(BD[[#This Row],[SUC]],2,1)&amp;"-"&amp;BD[[#This Row],[CC]]&amp;"-"&amp;BD[[#This Row],[REGI_RES]]&amp;"-"&amp;MID(BD[[#This Row],[CTA]],1,9)</f>
        <v/>
      </c>
      <c r="D1643">
        <f>TRIM(MID('BD6'!E1643,3,2))</f>
        <v/>
      </c>
      <c r="E1643" s="33" t="n"/>
      <c r="F1643" s="34" t="n"/>
      <c r="G1643">
        <f>IF(MID(BD[[#This Row],[Suc - Tipo - Nro]],8,2)="11",LEFT(BD[[#This Row],[REGIMEN]], 1) &amp; LEFT(RIGHT(BD[[#This Row],[REGIMEN]], LEN(BD[[#This Row],[REGIMEN]]) - FIND(" ", BD[[#This Row],[REGIMEN]])), 1),"")</f>
        <v/>
      </c>
      <c r="H1643">
        <f>IF(MID(BD[[#This Row],[Suc - Tipo - Nro]],8,2)="11",TRIM(RIGHT(SUBSTITUTE(BD[[#This Row],[Glosa / Proveedor]]," ",REPT(" ",LEN(BD[[#This Row],[Glosa / Proveedor]]))),LEN(BD[[#This Row],[Glosa / Proveedor]])*2)),"")</f>
        <v/>
      </c>
      <c r="I1643" s="33" t="n"/>
      <c r="J1643" s="35" t="n"/>
      <c r="K1643" s="22">
        <f>IF('BD6'!J1643=90,"AGUA",IF('BD6'!J1643=91,"ALCANTARILLADO",IF('BD6'!J1643=93,"ALCANTARILLADO",IF('BD6'!J1643=95,"ADMIN",IF('BD6'!J1643=96,"COMERCIAL","G_Finan")))))</f>
        <v/>
      </c>
      <c r="L1643" s="49" t="n"/>
      <c r="M1643" s="37" t="n"/>
      <c r="N1643" s="51" t="n"/>
      <c r="O1643" s="51" t="n"/>
    </row>
    <row r="1644">
      <c r="A1644" s="39">
        <f>IFERROR(VLOOKUP(BD[[#This Row],[BK]],DICT[[EEFF]:[Ppto]],2,FALSE),"No Encontrado")</f>
        <v/>
      </c>
      <c r="B1644">
        <f>MID(BD[[#This Row],[SUC]],2,1)&amp;"-"&amp;BD[[#This Row],[CC]]&amp;"-"&amp;BD[[#This Row],[REGI_RES]]&amp;"-"&amp;MID(BD[[#This Row],[CTA]],1,9)</f>
        <v/>
      </c>
      <c r="D1644">
        <f>TRIM(MID('BD6'!E1644,3,2))</f>
        <v/>
      </c>
      <c r="E1644" s="33" t="n"/>
      <c r="F1644" s="34" t="n"/>
      <c r="G1644">
        <f>IF(MID(BD[[#This Row],[Suc - Tipo - Nro]],8,2)="11",LEFT(BD[[#This Row],[REGIMEN]], 1) &amp; LEFT(RIGHT(BD[[#This Row],[REGIMEN]], LEN(BD[[#This Row],[REGIMEN]]) - FIND(" ", BD[[#This Row],[REGIMEN]])), 1),"")</f>
        <v/>
      </c>
      <c r="H1644">
        <f>IF(MID(BD[[#This Row],[Suc - Tipo - Nro]],8,2)="11",TRIM(RIGHT(SUBSTITUTE(BD[[#This Row],[Glosa / Proveedor]]," ",REPT(" ",LEN(BD[[#This Row],[Glosa / Proveedor]]))),LEN(BD[[#This Row],[Glosa / Proveedor]])*2)),"")</f>
        <v/>
      </c>
      <c r="I1644" s="33" t="n"/>
      <c r="J1644" s="35" t="n"/>
      <c r="K1644" s="22">
        <f>IF('BD6'!J1644=90,"AGUA",IF('BD6'!J1644=91,"ALCANTARILLADO",IF('BD6'!J1644=93,"ALCANTARILLADO",IF('BD6'!J1644=95,"ADMIN",IF('BD6'!J1644=96,"COMERCIAL","G_Finan")))))</f>
        <v/>
      </c>
      <c r="L1644" s="49" t="n"/>
      <c r="M1644" s="37" t="n"/>
      <c r="N1644" s="51" t="n"/>
      <c r="O1644" s="51" t="n"/>
    </row>
    <row r="1645">
      <c r="A1645" s="39">
        <f>IFERROR(VLOOKUP(BD[[#This Row],[BK]],DICT[[EEFF]:[Ppto]],2,FALSE),"No Encontrado")</f>
        <v/>
      </c>
      <c r="B1645">
        <f>MID(BD[[#This Row],[SUC]],2,1)&amp;"-"&amp;BD[[#This Row],[CC]]&amp;"-"&amp;BD[[#This Row],[REGI_RES]]&amp;"-"&amp;MID(BD[[#This Row],[CTA]],1,9)</f>
        <v/>
      </c>
      <c r="D1645">
        <f>TRIM(MID('BD6'!E1645,3,2))</f>
        <v/>
      </c>
      <c r="E1645" s="33" t="n"/>
      <c r="F1645" s="34" t="n"/>
      <c r="G1645">
        <f>IF(MID(BD[[#This Row],[Suc - Tipo - Nro]],8,2)="11",LEFT(BD[[#This Row],[REGIMEN]], 1) &amp; LEFT(RIGHT(BD[[#This Row],[REGIMEN]], LEN(BD[[#This Row],[REGIMEN]]) - FIND(" ", BD[[#This Row],[REGIMEN]])), 1),"")</f>
        <v/>
      </c>
      <c r="H1645">
        <f>IF(MID(BD[[#This Row],[Suc - Tipo - Nro]],8,2)="11",TRIM(RIGHT(SUBSTITUTE(BD[[#This Row],[Glosa / Proveedor]]," ",REPT(" ",LEN(BD[[#This Row],[Glosa / Proveedor]]))),LEN(BD[[#This Row],[Glosa / Proveedor]])*2)),"")</f>
        <v/>
      </c>
      <c r="I1645" s="33" t="n"/>
      <c r="J1645" s="35" t="n"/>
      <c r="K1645" s="22">
        <f>IF('BD6'!J1645=90,"AGUA",IF('BD6'!J1645=91,"ALCANTARILLADO",IF('BD6'!J1645=93,"ALCANTARILLADO",IF('BD6'!J1645=95,"ADMIN",IF('BD6'!J1645=96,"COMERCIAL","G_Finan")))))</f>
        <v/>
      </c>
      <c r="L1645" s="49" t="n"/>
      <c r="M1645" s="37" t="n"/>
      <c r="N1645" s="51" t="n"/>
      <c r="O1645" s="51" t="n"/>
    </row>
    <row r="1646">
      <c r="A1646" s="39">
        <f>IFERROR(VLOOKUP(BD[[#This Row],[BK]],DICT[[EEFF]:[Ppto]],2,FALSE),"No Encontrado")</f>
        <v/>
      </c>
      <c r="B1646">
        <f>MID(BD[[#This Row],[SUC]],2,1)&amp;"-"&amp;BD[[#This Row],[CC]]&amp;"-"&amp;BD[[#This Row],[REGI_RES]]&amp;"-"&amp;MID(BD[[#This Row],[CTA]],1,9)</f>
        <v/>
      </c>
      <c r="D1646">
        <f>TRIM(MID('BD6'!E1646,3,2))</f>
        <v/>
      </c>
      <c r="E1646" s="33" t="n"/>
      <c r="F1646" s="34" t="n"/>
      <c r="G1646">
        <f>IF(MID(BD[[#This Row],[Suc - Tipo - Nro]],8,2)="11",LEFT(BD[[#This Row],[REGIMEN]], 1) &amp; LEFT(RIGHT(BD[[#This Row],[REGIMEN]], LEN(BD[[#This Row],[REGIMEN]]) - FIND(" ", BD[[#This Row],[REGIMEN]])), 1),"")</f>
        <v/>
      </c>
      <c r="H1646">
        <f>IF(MID(BD[[#This Row],[Suc - Tipo - Nro]],8,2)="11",TRIM(RIGHT(SUBSTITUTE(BD[[#This Row],[Glosa / Proveedor]]," ",REPT(" ",LEN(BD[[#This Row],[Glosa / Proveedor]]))),LEN(BD[[#This Row],[Glosa / Proveedor]])*2)),"")</f>
        <v/>
      </c>
      <c r="I1646" s="33" t="n"/>
      <c r="J1646" s="35" t="n"/>
      <c r="K1646" s="22">
        <f>IF('BD6'!J1646=90,"AGUA",IF('BD6'!J1646=91,"ALCANTARILLADO",IF('BD6'!J1646=93,"ALCANTARILLADO",IF('BD6'!J1646=95,"ADMIN",IF('BD6'!J1646=96,"COMERCIAL","G_Finan")))))</f>
        <v/>
      </c>
      <c r="L1646" s="49" t="n"/>
      <c r="M1646" s="37" t="n"/>
      <c r="N1646" s="51" t="n"/>
      <c r="O1646" s="51" t="n"/>
    </row>
    <row r="1647">
      <c r="A1647" s="10">
        <f>IFERROR(VLOOKUP(BD[[#This Row],[BK]],DICT[[EEFF]:[Ppto]],2,FALSE),"No Encontrado")</f>
        <v/>
      </c>
      <c r="B1647" s="54">
        <f>MID(BD[[#This Row],[SUC]],2,1)&amp;"-"&amp;BD[[#This Row],[CC]]&amp;"-"&amp;BD[[#This Row],[REGI_RES]]&amp;"-"&amp;MID(BD[[#This Row],[CTA]],1,9)</f>
        <v/>
      </c>
      <c r="D1647" s="54">
        <f>TRIM(MID('BD6'!E1647,3,2))</f>
        <v/>
      </c>
      <c r="E1647" s="33" t="n"/>
      <c r="F1647" s="34" t="n"/>
      <c r="G1647" s="54">
        <f>IF(MID(BD[[#This Row],[Suc - Tipo - Nro]],8,2)="11",LEFT(BD[[#This Row],[REGIMEN]], 1) &amp; LEFT(RIGHT(BD[[#This Row],[REGIMEN]], LEN(BD[[#This Row],[REGIMEN]]) - FIND(" ", BD[[#This Row],[REGIMEN]])), 1),"")</f>
        <v/>
      </c>
      <c r="H1647" s="54">
        <f>IF(MID(BD[[#This Row],[Suc - Tipo - Nro]],8,2)="11",TRIM(RIGHT(SUBSTITUTE(BD[[#This Row],[Glosa / Proveedor]]," ",REPT(" ",LEN(BD[[#This Row],[Glosa / Proveedor]]))),LEN(BD[[#This Row],[Glosa / Proveedor]])*2)),"")</f>
        <v/>
      </c>
      <c r="I1647" s="33" t="n"/>
      <c r="J1647" s="35" t="n"/>
      <c r="K1647" s="36">
        <f>IF('BD6'!J1647=90,"AGUA",IF('BD6'!J1647=91,"ALCANTARILLADO",IF('BD6'!J1647=93,"ALCANTARILLADO",IF('BD6'!J1647=95,"ADMIN",IF('BD6'!J1647=96,"COMERCIAL","G_Finan")))))</f>
        <v/>
      </c>
      <c r="L1647" s="40" t="n"/>
      <c r="M1647" s="37" t="n"/>
      <c r="N1647" s="51" t="n"/>
      <c r="O1647" s="51" t="n"/>
    </row>
    <row r="1648">
      <c r="A1648" s="39">
        <f>IFERROR(VLOOKUP(BD[[#This Row],[BK]],DICT[[EEFF]:[Ppto]],2,FALSE),"No Encontrado")</f>
        <v/>
      </c>
      <c r="B1648">
        <f>MID(BD[[#This Row],[SUC]],2,1)&amp;"-"&amp;BD[[#This Row],[CC]]&amp;"-"&amp;BD[[#This Row],[REGI_RES]]&amp;"-"&amp;MID(BD[[#This Row],[CTA]],1,9)</f>
        <v/>
      </c>
      <c r="D1648">
        <f>TRIM(MID('BD6'!E1648,3,2))</f>
        <v/>
      </c>
      <c r="E1648" s="33" t="n"/>
      <c r="F1648" s="34" t="n"/>
      <c r="G1648">
        <f>IF(MID(BD[[#This Row],[Suc - Tipo - Nro]],8,2)="11",LEFT(BD[[#This Row],[REGIMEN]], 1) &amp; LEFT(RIGHT(BD[[#This Row],[REGIMEN]], LEN(BD[[#This Row],[REGIMEN]]) - FIND(" ", BD[[#This Row],[REGIMEN]])), 1),"")</f>
        <v/>
      </c>
      <c r="H1648">
        <f>IF(MID(BD[[#This Row],[Suc - Tipo - Nro]],8,2)="11",TRIM(RIGHT(SUBSTITUTE(BD[[#This Row],[Glosa / Proveedor]]," ",REPT(" ",LEN(BD[[#This Row],[Glosa / Proveedor]]))),LEN(BD[[#This Row],[Glosa / Proveedor]])*2)),"")</f>
        <v/>
      </c>
      <c r="I1648" s="33" t="n"/>
      <c r="J1648" s="35" t="n"/>
      <c r="K1648" s="22">
        <f>IF('BD6'!J1648=90,"AGUA",IF('BD6'!J1648=91,"ALCANTARILLADO",IF('BD6'!J1648=93,"ALCANTARILLADO",IF('BD6'!J1648=95,"ADMIN",IF('BD6'!J1648=96,"COMERCIAL","G_Finan")))))</f>
        <v/>
      </c>
      <c r="L1648" s="49" t="n"/>
      <c r="M1648" s="37" t="n"/>
      <c r="N1648" s="51" t="n"/>
      <c r="O1648" s="51" t="n"/>
    </row>
    <row r="1649">
      <c r="A1649" s="42">
        <f>IFERROR(VLOOKUP(BD[[#This Row],[BK]],DICT[[EEFF]:[Ppto]],2,FALSE),"No Encontrado")</f>
        <v/>
      </c>
      <c r="B1649">
        <f>MID(BD[[#This Row],[SUC]],2,1)&amp;"-"&amp;BD[[#This Row],[CC]]&amp;"-"&amp;BD[[#This Row],[REGI_RES]]&amp;"-"&amp;MID(BD[[#This Row],[CTA]],1,9)</f>
        <v/>
      </c>
      <c r="D1649">
        <f>TRIM(MID('BD6'!E1649,3,2))</f>
        <v/>
      </c>
      <c r="E1649" s="33" t="n"/>
      <c r="F1649" s="32" t="n"/>
      <c r="G1649">
        <f>IF(MID(BD[[#This Row],[Suc - Tipo - Nro]],8,2)="11",LEFT(BD[[#This Row],[REGIMEN]], 1) &amp; LEFT(RIGHT(BD[[#This Row],[REGIMEN]], LEN(BD[[#This Row],[REGIMEN]]) - FIND(" ", BD[[#This Row],[REGIMEN]])), 1),"")</f>
        <v/>
      </c>
      <c r="H1649">
        <f>IF(MID(BD[[#This Row],[Suc - Tipo - Nro]],8,2)="11",TRIM(RIGHT(SUBSTITUTE(BD[[#This Row],[Glosa / Proveedor]]," ",REPT(" ",LEN(BD[[#This Row],[Glosa / Proveedor]]))),LEN(BD[[#This Row],[Glosa / Proveedor]])*2)),"")</f>
        <v/>
      </c>
      <c r="I1649" s="31" t="n"/>
      <c r="J1649" s="38" t="n"/>
      <c r="K1649" s="22">
        <f>IF('BD6'!J1649=90,"AGUA",IF('BD6'!J1649=91,"ALCANTARILLADO",IF('BD6'!J1649=93,"ALCANTARILLADO",IF('BD6'!J1649=95,"ADMIN",IF('BD6'!J1649=96,"COMERCIAL","G_Finan")))))</f>
        <v/>
      </c>
      <c r="L1649" s="49" t="n"/>
      <c r="M1649" s="37" t="n"/>
      <c r="N1649" s="51" t="n"/>
      <c r="O1649" s="51" t="n"/>
    </row>
    <row r="1650">
      <c r="A1650">
        <f>IFERROR(VLOOKUP(BD[[#This Row],[BK]],DICT[[EEFF]:[Ppto]],2,FALSE),"No Encontrado")</f>
        <v/>
      </c>
      <c r="B1650">
        <f>MID(BD[[#This Row],[SUC]],2,1)&amp;"-"&amp;BD[[#This Row],[CC]]&amp;"-"&amp;BD[[#This Row],[REGI_RES]]&amp;"-"&amp;MID(BD[[#This Row],[CTA]],1,9)</f>
        <v/>
      </c>
      <c r="D1650">
        <f>TRIM(MID('BD6'!E1650,3,2))</f>
        <v/>
      </c>
      <c r="E1650" s="33" t="n"/>
      <c r="F1650" s="32" t="n"/>
      <c r="G1650">
        <f>IF(MID(BD[[#This Row],[Suc - Tipo - Nro]],8,2)="11",LEFT(BD[[#This Row],[REGIMEN]], 1) &amp; LEFT(RIGHT(BD[[#This Row],[REGIMEN]], LEN(BD[[#This Row],[REGIMEN]]) - FIND(" ", BD[[#This Row],[REGIMEN]])), 1),"")</f>
        <v/>
      </c>
      <c r="H1650">
        <f>IF(MID(BD[[#This Row],[Suc - Tipo - Nro]],8,2)="11",TRIM(RIGHT(SUBSTITUTE(BD[[#This Row],[Glosa / Proveedor]]," ",REPT(" ",LEN(BD[[#This Row],[Glosa / Proveedor]]))),LEN(BD[[#This Row],[Glosa / Proveedor]])*2)),"")</f>
        <v/>
      </c>
      <c r="I1650" s="31" t="n"/>
      <c r="J1650" s="38" t="n"/>
      <c r="K1650" s="22">
        <f>IF('BD6'!J1650=90,"AGUA",IF('BD6'!J1650=91,"ALCANTARILLADO",IF('BD6'!J1650=93,"ALCANTARILLADO",IF('BD6'!J1650=95,"ADMIN",IF('BD6'!J1650=96,"COMERCIAL","G_Finan")))))</f>
        <v/>
      </c>
      <c r="L1650" s="49" t="n"/>
      <c r="M1650" s="37" t="n"/>
      <c r="N1650" s="51" t="n"/>
      <c r="O1650" s="51" t="n"/>
    </row>
    <row r="1651">
      <c r="A1651" s="39">
        <f>IFERROR(VLOOKUP(BD[[#This Row],[BK]],DICT[[EEFF]:[Ppto]],2,FALSE),"No Encontrado")</f>
        <v/>
      </c>
      <c r="B1651">
        <f>MID(BD[[#This Row],[SUC]],2,1)&amp;"-"&amp;BD[[#This Row],[CC]]&amp;"-"&amp;BD[[#This Row],[REGI_RES]]&amp;"-"&amp;MID(BD[[#This Row],[CTA]],1,9)</f>
        <v/>
      </c>
      <c r="D1651">
        <f>TRIM(MID('BD6'!E1651,3,2))</f>
        <v/>
      </c>
      <c r="E1651" s="33" t="n"/>
      <c r="F1651" s="34" t="n"/>
      <c r="G1651">
        <f>IF(MID(BD[[#This Row],[Suc - Tipo - Nro]],8,2)="11",LEFT(BD[[#This Row],[REGIMEN]], 1) &amp; LEFT(RIGHT(BD[[#This Row],[REGIMEN]], LEN(BD[[#This Row],[REGIMEN]]) - FIND(" ", BD[[#This Row],[REGIMEN]])), 1),"")</f>
        <v/>
      </c>
      <c r="H1651">
        <f>IF(MID(BD[[#This Row],[Suc - Tipo - Nro]],8,2)="11",TRIM(RIGHT(SUBSTITUTE(BD[[#This Row],[Glosa / Proveedor]]," ",REPT(" ",LEN(BD[[#This Row],[Glosa / Proveedor]]))),LEN(BD[[#This Row],[Glosa / Proveedor]])*2)),"")</f>
        <v/>
      </c>
      <c r="I1651" s="33" t="n"/>
      <c r="J1651" s="35" t="n"/>
      <c r="K1651" s="22">
        <f>IF('BD6'!J1651=90,"AGUA",IF('BD6'!J1651=91,"ALCANTARILLADO",IF('BD6'!J1651=93,"ALCANTARILLADO",IF('BD6'!J1651=95,"ADMIN",IF('BD6'!J1651=96,"COMERCIAL","G_Finan")))))</f>
        <v/>
      </c>
      <c r="L1651" s="49" t="n"/>
      <c r="M1651" s="37" t="n"/>
      <c r="N1651" s="51" t="n"/>
      <c r="O1651" s="51" t="n"/>
    </row>
    <row r="1652">
      <c r="A1652" s="39">
        <f>IFERROR(VLOOKUP(BD[[#This Row],[BK]],DICT[[EEFF]:[Ppto]],2,FALSE),"No Encontrado")</f>
        <v/>
      </c>
      <c r="B1652">
        <f>MID(BD[[#This Row],[SUC]],2,1)&amp;"-"&amp;BD[[#This Row],[CC]]&amp;"-"&amp;BD[[#This Row],[REGI_RES]]&amp;"-"&amp;MID(BD[[#This Row],[CTA]],1,9)</f>
        <v/>
      </c>
      <c r="D1652">
        <f>TRIM(MID('BD6'!E1652,3,2))</f>
        <v/>
      </c>
      <c r="E1652" s="33" t="n"/>
      <c r="F1652" s="34" t="n"/>
      <c r="G1652">
        <f>IF(MID(BD[[#This Row],[Suc - Tipo - Nro]],8,2)="11",LEFT(BD[[#This Row],[REGIMEN]], 1) &amp; LEFT(RIGHT(BD[[#This Row],[REGIMEN]], LEN(BD[[#This Row],[REGIMEN]]) - FIND(" ", BD[[#This Row],[REGIMEN]])), 1),"")</f>
        <v/>
      </c>
      <c r="H1652">
        <f>IF(MID(BD[[#This Row],[Suc - Tipo - Nro]],8,2)="11",TRIM(RIGHT(SUBSTITUTE(BD[[#This Row],[Glosa / Proveedor]]," ",REPT(" ",LEN(BD[[#This Row],[Glosa / Proveedor]]))),LEN(BD[[#This Row],[Glosa / Proveedor]])*2)),"")</f>
        <v/>
      </c>
      <c r="I1652" s="33" t="n"/>
      <c r="J1652" s="35" t="n"/>
      <c r="K1652" s="22">
        <f>IF('BD6'!J1652=90,"AGUA",IF('BD6'!J1652=91,"ALCANTARILLADO",IF('BD6'!J1652=93,"ALCANTARILLADO",IF('BD6'!J1652=95,"ADMIN",IF('BD6'!J1652=96,"COMERCIAL","G_Finan")))))</f>
        <v/>
      </c>
      <c r="L1652" s="49" t="n"/>
      <c r="M1652" s="37" t="n"/>
      <c r="N1652" s="51" t="n"/>
      <c r="O1652" s="51" t="n"/>
    </row>
    <row r="1653">
      <c r="A1653" s="42">
        <f>IFERROR(VLOOKUP(BD[[#This Row],[BK]],DICT[[EEFF]:[Ppto]],2,FALSE),"No Encontrado")</f>
        <v/>
      </c>
      <c r="B1653">
        <f>MID(BD[[#This Row],[SUC]],2,1)&amp;"-"&amp;BD[[#This Row],[CC]]&amp;"-"&amp;BD[[#This Row],[REGI_RES]]&amp;"-"&amp;MID(BD[[#This Row],[CTA]],1,9)</f>
        <v/>
      </c>
      <c r="D1653">
        <f>TRIM(MID('BD6'!E1653,3,2))</f>
        <v/>
      </c>
      <c r="E1653" s="33" t="n"/>
      <c r="F1653" s="32" t="n"/>
      <c r="G1653">
        <f>IF(MID(BD[[#This Row],[Suc - Tipo - Nro]],8,2)="11",LEFT(BD[[#This Row],[REGIMEN]], 1) &amp; LEFT(RIGHT(BD[[#This Row],[REGIMEN]], LEN(BD[[#This Row],[REGIMEN]]) - FIND(" ", BD[[#This Row],[REGIMEN]])), 1),"")</f>
        <v/>
      </c>
      <c r="H1653">
        <f>IF(MID(BD[[#This Row],[Suc - Tipo - Nro]],8,2)="11",TRIM(RIGHT(SUBSTITUTE(BD[[#This Row],[Glosa / Proveedor]]," ",REPT(" ",LEN(BD[[#This Row],[Glosa / Proveedor]]))),LEN(BD[[#This Row],[Glosa / Proveedor]])*2)),"")</f>
        <v/>
      </c>
      <c r="I1653" s="31" t="n"/>
      <c r="J1653" s="38" t="n"/>
      <c r="K1653" s="22">
        <f>IF('BD6'!J1653=90,"AGUA",IF('BD6'!J1653=91,"ALCANTARILLADO",IF('BD6'!J1653=93,"ALCANTARILLADO",IF('BD6'!J1653=95,"ADMIN",IF('BD6'!J1653=96,"COMERCIAL","G_Finan")))))</f>
        <v/>
      </c>
      <c r="L1653" s="49" t="n"/>
      <c r="M1653" s="37" t="n"/>
      <c r="N1653" s="51" t="n"/>
      <c r="O1653" s="51" t="n"/>
    </row>
    <row r="1654">
      <c r="A1654" s="42">
        <f>IFERROR(VLOOKUP(BD[[#This Row],[BK]],DICT[[EEFF]:[Ppto]],2,FALSE),"No Encontrado")</f>
        <v/>
      </c>
      <c r="B1654">
        <f>MID(BD[[#This Row],[SUC]],2,1)&amp;"-"&amp;BD[[#This Row],[CC]]&amp;"-"&amp;BD[[#This Row],[REGI_RES]]&amp;"-"&amp;MID(BD[[#This Row],[CTA]],1,9)</f>
        <v/>
      </c>
      <c r="D1654">
        <f>TRIM(MID('BD6'!E1654,3,2))</f>
        <v/>
      </c>
      <c r="E1654" s="33" t="n"/>
      <c r="F1654" s="32" t="n"/>
      <c r="G1654">
        <f>IF(MID(BD[[#This Row],[Suc - Tipo - Nro]],8,2)="11",LEFT(BD[[#This Row],[REGIMEN]], 1) &amp; LEFT(RIGHT(BD[[#This Row],[REGIMEN]], LEN(BD[[#This Row],[REGIMEN]]) - FIND(" ", BD[[#This Row],[REGIMEN]])), 1),"")</f>
        <v/>
      </c>
      <c r="H1654">
        <f>IF(MID(BD[[#This Row],[Suc - Tipo - Nro]],8,2)="11",TRIM(RIGHT(SUBSTITUTE(BD[[#This Row],[Glosa / Proveedor]]," ",REPT(" ",LEN(BD[[#This Row],[Glosa / Proveedor]]))),LEN(BD[[#This Row],[Glosa / Proveedor]])*2)),"")</f>
        <v/>
      </c>
      <c r="I1654" s="31" t="n"/>
      <c r="J1654" s="38" t="n"/>
      <c r="K1654" s="22">
        <f>IF('BD6'!J1654=90,"AGUA",IF('BD6'!J1654=91,"ALCANTARILLADO",IF('BD6'!J1654=93,"ALCANTARILLADO",IF('BD6'!J1654=95,"ADMIN",IF('BD6'!J1654=96,"COMERCIAL","G_Finan")))))</f>
        <v/>
      </c>
      <c r="L1654" s="49" t="n"/>
      <c r="M1654" s="37" t="n"/>
      <c r="N1654" s="51" t="n"/>
      <c r="O1654" s="51" t="n"/>
    </row>
    <row r="1655">
      <c r="A1655" s="42">
        <f>IFERROR(VLOOKUP(BD[[#This Row],[BK]],DICT[[EEFF]:[Ppto]],2,FALSE),"No Encontrado")</f>
        <v/>
      </c>
      <c r="B1655">
        <f>MID(BD[[#This Row],[SUC]],2,1)&amp;"-"&amp;BD[[#This Row],[CC]]&amp;"-"&amp;BD[[#This Row],[REGI_RES]]&amp;"-"&amp;MID(BD[[#This Row],[CTA]],1,9)</f>
        <v/>
      </c>
      <c r="D1655">
        <f>TRIM(MID('BD6'!E1655,3,2))</f>
        <v/>
      </c>
      <c r="E1655" s="33" t="n"/>
      <c r="F1655" s="32" t="n"/>
      <c r="G1655">
        <f>IF(MID(BD[[#This Row],[Suc - Tipo - Nro]],8,2)="11",LEFT(BD[[#This Row],[REGIMEN]], 1) &amp; LEFT(RIGHT(BD[[#This Row],[REGIMEN]], LEN(BD[[#This Row],[REGIMEN]]) - FIND(" ", BD[[#This Row],[REGIMEN]])), 1),"")</f>
        <v/>
      </c>
      <c r="H1655">
        <f>IF(MID(BD[[#This Row],[Suc - Tipo - Nro]],8,2)="11",TRIM(RIGHT(SUBSTITUTE(BD[[#This Row],[Glosa / Proveedor]]," ",REPT(" ",LEN(BD[[#This Row],[Glosa / Proveedor]]))),LEN(BD[[#This Row],[Glosa / Proveedor]])*2)),"")</f>
        <v/>
      </c>
      <c r="I1655" s="31" t="n"/>
      <c r="J1655" s="38" t="n"/>
      <c r="K1655" s="22">
        <f>IF('BD6'!J1655=90,"AGUA",IF('BD6'!J1655=91,"ALCANTARILLADO",IF('BD6'!J1655=93,"ALCANTARILLADO",IF('BD6'!J1655=95,"ADMIN",IF('BD6'!J1655=96,"COMERCIAL","G_Finan")))))</f>
        <v/>
      </c>
      <c r="L1655" s="49" t="n"/>
      <c r="M1655" s="37" t="n"/>
      <c r="N1655" s="51" t="n"/>
      <c r="O1655" s="51" t="n"/>
    </row>
    <row r="1656">
      <c r="A1656" s="42">
        <f>IFERROR(VLOOKUP(BD[[#This Row],[BK]],DICT[[EEFF]:[Ppto]],2,FALSE),"No Encontrado")</f>
        <v/>
      </c>
      <c r="B1656">
        <f>MID(BD[[#This Row],[SUC]],2,1)&amp;"-"&amp;BD[[#This Row],[CC]]&amp;"-"&amp;BD[[#This Row],[REGI_RES]]&amp;"-"&amp;MID(BD[[#This Row],[CTA]],1,9)</f>
        <v/>
      </c>
      <c r="D1656">
        <f>TRIM(MID('BD6'!E1656,3,2))</f>
        <v/>
      </c>
      <c r="E1656" s="33" t="n"/>
      <c r="F1656" s="32" t="n"/>
      <c r="G1656">
        <f>IF(MID(BD[[#This Row],[Suc - Tipo - Nro]],8,2)="11",LEFT(BD[[#This Row],[REGIMEN]], 1) &amp; LEFT(RIGHT(BD[[#This Row],[REGIMEN]], LEN(BD[[#This Row],[REGIMEN]]) - FIND(" ", BD[[#This Row],[REGIMEN]])), 1),"")</f>
        <v/>
      </c>
      <c r="H1656">
        <f>IF(MID(BD[[#This Row],[Suc - Tipo - Nro]],8,2)="11",TRIM(RIGHT(SUBSTITUTE(BD[[#This Row],[Glosa / Proveedor]]," ",REPT(" ",LEN(BD[[#This Row],[Glosa / Proveedor]]))),LEN(BD[[#This Row],[Glosa / Proveedor]])*2)),"")</f>
        <v/>
      </c>
      <c r="I1656" s="31" t="n"/>
      <c r="J1656" s="38" t="n"/>
      <c r="K1656" s="22">
        <f>IF('BD6'!J1656=90,"AGUA",IF('BD6'!J1656=91,"ALCANTARILLADO",IF('BD6'!J1656=93,"ALCANTARILLADO",IF('BD6'!J1656=95,"ADMIN",IF('BD6'!J1656=96,"COMERCIAL","G_Finan")))))</f>
        <v/>
      </c>
      <c r="L1656" s="49" t="n"/>
      <c r="M1656" s="37" t="n"/>
      <c r="N1656" s="51" t="n"/>
      <c r="O1656" s="51" t="n"/>
    </row>
    <row r="1657">
      <c r="A1657">
        <f>IFERROR(VLOOKUP(BD[[#This Row],[BK]],DICT[[EEFF]:[Ppto]],2,FALSE),"No Encontrado")</f>
        <v/>
      </c>
      <c r="B1657">
        <f>MID(BD[[#This Row],[SUC]],2,1)&amp;"-"&amp;BD[[#This Row],[CC]]&amp;"-"&amp;BD[[#This Row],[REGI_RES]]&amp;"-"&amp;MID(BD[[#This Row],[CTA]],1,9)</f>
        <v/>
      </c>
      <c r="D1657">
        <f>TRIM(MID('BD6'!E1657,3,2))</f>
        <v/>
      </c>
      <c r="E1657" s="33" t="n"/>
      <c r="F1657" s="32" t="n"/>
      <c r="G1657">
        <f>IF(MID(BD[[#This Row],[Suc - Tipo - Nro]],8,2)="11",LEFT(BD[[#This Row],[REGIMEN]], 1) &amp; LEFT(RIGHT(BD[[#This Row],[REGIMEN]], LEN(BD[[#This Row],[REGIMEN]]) - FIND(" ", BD[[#This Row],[REGIMEN]])), 1),"")</f>
        <v/>
      </c>
      <c r="H1657">
        <f>IF(MID(BD[[#This Row],[Suc - Tipo - Nro]],8,2)="11",TRIM(RIGHT(SUBSTITUTE(BD[[#This Row],[Glosa / Proveedor]]," ",REPT(" ",LEN(BD[[#This Row],[Glosa / Proveedor]]))),LEN(BD[[#This Row],[Glosa / Proveedor]])*2)),"")</f>
        <v/>
      </c>
      <c r="I1657" s="31" t="n"/>
      <c r="J1657" s="38" t="n"/>
      <c r="K1657" s="22">
        <f>IF('BD6'!J1657=90,"AGUA",IF('BD6'!J1657=91,"ALCANTARILLADO",IF('BD6'!J1657=93,"ALCANTARILLADO",IF('BD6'!J1657=95,"ADMIN",IF('BD6'!J1657=96,"COMERCIAL","G_Finan")))))</f>
        <v/>
      </c>
      <c r="L1657" s="49" t="n"/>
      <c r="M1657" s="37" t="n"/>
      <c r="N1657" s="51" t="n"/>
      <c r="O1657" s="51" t="n"/>
    </row>
    <row r="1658">
      <c r="A1658">
        <f>IFERROR(VLOOKUP(BD[[#This Row],[BK]],DICT[[EEFF]:[Ppto]],2,FALSE),"No Encontrado")</f>
        <v/>
      </c>
      <c r="B1658">
        <f>MID(BD[[#This Row],[SUC]],2,1)&amp;"-"&amp;BD[[#This Row],[CC]]&amp;"-"&amp;BD[[#This Row],[REGI_RES]]&amp;"-"&amp;MID(BD[[#This Row],[CTA]],1,9)</f>
        <v/>
      </c>
      <c r="D1658">
        <f>TRIM(MID('BD6'!E1658,3,2))</f>
        <v/>
      </c>
      <c r="E1658" s="33" t="n"/>
      <c r="F1658" s="32" t="n"/>
      <c r="G1658">
        <f>IF(MID(BD[[#This Row],[Suc - Tipo - Nro]],8,2)="11",LEFT(BD[[#This Row],[REGIMEN]], 1) &amp; LEFT(RIGHT(BD[[#This Row],[REGIMEN]], LEN(BD[[#This Row],[REGIMEN]]) - FIND(" ", BD[[#This Row],[REGIMEN]])), 1),"")</f>
        <v/>
      </c>
      <c r="H1658">
        <f>IF(MID(BD[[#This Row],[Suc - Tipo - Nro]],8,2)="11",TRIM(RIGHT(SUBSTITUTE(BD[[#This Row],[Glosa / Proveedor]]," ",REPT(" ",LEN(BD[[#This Row],[Glosa / Proveedor]]))),LEN(BD[[#This Row],[Glosa / Proveedor]])*2)),"")</f>
        <v/>
      </c>
      <c r="I1658" s="31" t="n"/>
      <c r="J1658" s="38" t="n"/>
      <c r="K1658" s="22">
        <f>IF('BD6'!J1658=90,"AGUA",IF('BD6'!J1658=91,"ALCANTARILLADO",IF('BD6'!J1658=93,"ALCANTARILLADO",IF('BD6'!J1658=95,"ADMIN",IF('BD6'!J1658=96,"COMERCIAL","G_Finan")))))</f>
        <v/>
      </c>
      <c r="L1658" s="49" t="n"/>
      <c r="M1658" s="37" t="n"/>
      <c r="N1658" s="51" t="n"/>
      <c r="O1658" s="51" t="n"/>
    </row>
    <row r="1659">
      <c r="A1659" s="10">
        <f>IFERROR(VLOOKUP(BD[[#This Row],[BK]],DICT[[EEFF]:[Ppto]],2,FALSE),"No Encontrado")</f>
        <v/>
      </c>
      <c r="B1659" s="54">
        <f>MID(BD[[#This Row],[SUC]],2,1)&amp;"-"&amp;BD[[#This Row],[CC]]&amp;"-"&amp;BD[[#This Row],[REGI_RES]]&amp;"-"&amp;MID(BD[[#This Row],[CTA]],1,9)</f>
        <v/>
      </c>
      <c r="D1659" s="54">
        <f>TRIM(MID('BD6'!E1659,3,2))</f>
        <v/>
      </c>
      <c r="E1659" s="33" t="n"/>
      <c r="F1659" s="34" t="n"/>
      <c r="G1659" s="54">
        <f>IF(MID(BD[[#This Row],[Suc - Tipo - Nro]],8,2)="11",LEFT(BD[[#This Row],[REGIMEN]], 1) &amp; LEFT(RIGHT(BD[[#This Row],[REGIMEN]], LEN(BD[[#This Row],[REGIMEN]]) - FIND(" ", BD[[#This Row],[REGIMEN]])), 1),"")</f>
        <v/>
      </c>
      <c r="H1659" s="54">
        <f>IF(MID(BD[[#This Row],[Suc - Tipo - Nro]],8,2)="11",TRIM(RIGHT(SUBSTITUTE(BD[[#This Row],[Glosa / Proveedor]]," ",REPT(" ",LEN(BD[[#This Row],[Glosa / Proveedor]]))),LEN(BD[[#This Row],[Glosa / Proveedor]])*2)),"")</f>
        <v/>
      </c>
      <c r="I1659" s="33" t="n"/>
      <c r="J1659" s="35" t="n"/>
      <c r="K1659" s="36">
        <f>IF('BD6'!J1659=90,"AGUA",IF('BD6'!J1659=91,"ALCANTARILLADO",IF('BD6'!J1659=93,"ALCANTARILLADO",IF('BD6'!J1659=95,"ADMIN",IF('BD6'!J1659=96,"COMERCIAL","G_Finan")))))</f>
        <v/>
      </c>
      <c r="L1659" s="40" t="n"/>
      <c r="M1659" s="37" t="n"/>
      <c r="N1659" s="51" t="n"/>
      <c r="O1659" s="51" t="n"/>
    </row>
    <row r="1660">
      <c r="A1660" s="10">
        <f>IFERROR(VLOOKUP(BD[[#This Row],[BK]],DICT[[EEFF]:[Ppto]],2,FALSE),"No Encontrado")</f>
        <v/>
      </c>
      <c r="B1660" s="54">
        <f>MID(BD[[#This Row],[SUC]],2,1)&amp;"-"&amp;BD[[#This Row],[CC]]&amp;"-"&amp;BD[[#This Row],[REGI_RES]]&amp;"-"&amp;MID(BD[[#This Row],[CTA]],1,9)</f>
        <v/>
      </c>
      <c r="D1660" s="54">
        <f>TRIM(MID('BD6'!E1660,3,2))</f>
        <v/>
      </c>
      <c r="E1660" s="33" t="n"/>
      <c r="F1660" s="34" t="n"/>
      <c r="G1660" s="54">
        <f>IF(MID(BD[[#This Row],[Suc - Tipo - Nro]],8,2)="11",LEFT(BD[[#This Row],[REGIMEN]], 1) &amp; LEFT(RIGHT(BD[[#This Row],[REGIMEN]], LEN(BD[[#This Row],[REGIMEN]]) - FIND(" ", BD[[#This Row],[REGIMEN]])), 1),"")</f>
        <v/>
      </c>
      <c r="H1660" s="54">
        <f>IF(MID(BD[[#This Row],[Suc - Tipo - Nro]],8,2)="11",TRIM(RIGHT(SUBSTITUTE(BD[[#This Row],[Glosa / Proveedor]]," ",REPT(" ",LEN(BD[[#This Row],[Glosa / Proveedor]]))),LEN(BD[[#This Row],[Glosa / Proveedor]])*2)),"")</f>
        <v/>
      </c>
      <c r="I1660" s="33" t="n"/>
      <c r="J1660" s="35" t="n"/>
      <c r="K1660" s="36">
        <f>IF('BD6'!J1660=90,"AGUA",IF('BD6'!J1660=91,"ALCANTARILLADO",IF('BD6'!J1660=93,"ALCANTARILLADO",IF('BD6'!J1660=95,"ADMIN",IF('BD6'!J1660=96,"COMERCIAL","G_Finan")))))</f>
        <v/>
      </c>
      <c r="L1660" s="40" t="n"/>
      <c r="M1660" s="37" t="n"/>
      <c r="N1660" s="51" t="n"/>
      <c r="O1660" s="51" t="n"/>
    </row>
    <row r="1661">
      <c r="A1661" s="10">
        <f>IFERROR(VLOOKUP(BD[[#This Row],[BK]],DICT[[EEFF]:[Ppto]],2,FALSE),"No Encontrado")</f>
        <v/>
      </c>
      <c r="B1661" s="54">
        <f>MID(BD[[#This Row],[SUC]],2,1)&amp;"-"&amp;BD[[#This Row],[CC]]&amp;"-"&amp;BD[[#This Row],[REGI_RES]]&amp;"-"&amp;MID(BD[[#This Row],[CTA]],1,9)</f>
        <v/>
      </c>
      <c r="D1661" s="54">
        <f>TRIM(MID('BD6'!E1661,3,2))</f>
        <v/>
      </c>
      <c r="E1661" s="33" t="n"/>
      <c r="F1661" s="34" t="n"/>
      <c r="G1661" s="54">
        <f>IF(MID(BD[[#This Row],[Suc - Tipo - Nro]],8,2)="11",LEFT(BD[[#This Row],[REGIMEN]], 1) &amp; LEFT(RIGHT(BD[[#This Row],[REGIMEN]], LEN(BD[[#This Row],[REGIMEN]]) - FIND(" ", BD[[#This Row],[REGIMEN]])), 1),"")</f>
        <v/>
      </c>
      <c r="H1661" s="54">
        <f>IF(MID(BD[[#This Row],[Suc - Tipo - Nro]],8,2)="11",TRIM(RIGHT(SUBSTITUTE(BD[[#This Row],[Glosa / Proveedor]]," ",REPT(" ",LEN(BD[[#This Row],[Glosa / Proveedor]]))),LEN(BD[[#This Row],[Glosa / Proveedor]])*2)),"")</f>
        <v/>
      </c>
      <c r="I1661" s="33" t="n"/>
      <c r="J1661" s="35" t="n"/>
      <c r="K1661" s="36">
        <f>IF('BD6'!J1661=90,"AGUA",IF('BD6'!J1661=91,"ALCANTARILLADO",IF('BD6'!J1661=93,"ALCANTARILLADO",IF('BD6'!J1661=95,"ADMIN",IF('BD6'!J1661=96,"COMERCIAL","G_Finan")))))</f>
        <v/>
      </c>
      <c r="L1661" s="40" t="n"/>
      <c r="M1661" s="37" t="n"/>
      <c r="N1661" s="51" t="n"/>
      <c r="O1661" s="51" t="n"/>
    </row>
    <row r="1662">
      <c r="A1662">
        <f>IFERROR(VLOOKUP(BD[[#This Row],[BK]],DICT[[EEFF]:[Ppto]],2,FALSE),"No Encontrado")</f>
        <v/>
      </c>
      <c r="B1662">
        <f>MID(BD[[#This Row],[SUC]],2,1)&amp;"-"&amp;BD[[#This Row],[CC]]&amp;"-"&amp;BD[[#This Row],[REGI_RES]]&amp;"-"&amp;MID(BD[[#This Row],[CTA]],1,9)</f>
        <v/>
      </c>
      <c r="D1662">
        <f>TRIM(MID('BD6'!E1662,3,2))</f>
        <v/>
      </c>
      <c r="E1662" s="33" t="n"/>
      <c r="F1662" s="32" t="n"/>
      <c r="G1662">
        <f>IF(MID(BD[[#This Row],[Suc - Tipo - Nro]],8,2)="11",LEFT(BD[[#This Row],[REGIMEN]], 1) &amp; LEFT(RIGHT(BD[[#This Row],[REGIMEN]], LEN(BD[[#This Row],[REGIMEN]]) - FIND(" ", BD[[#This Row],[REGIMEN]])), 1),"")</f>
        <v/>
      </c>
      <c r="H1662">
        <f>IF(MID(BD[[#This Row],[Suc - Tipo - Nro]],8,2)="11",TRIM(RIGHT(SUBSTITUTE(BD[[#This Row],[Glosa / Proveedor]]," ",REPT(" ",LEN(BD[[#This Row],[Glosa / Proveedor]]))),LEN(BD[[#This Row],[Glosa / Proveedor]])*2)),"")</f>
        <v/>
      </c>
      <c r="I1662" s="31" t="n"/>
      <c r="J1662" s="38" t="n"/>
      <c r="K1662" s="22">
        <f>IF('BD6'!J1662=90,"AGUA",IF('BD6'!J1662=91,"ALCANTARILLADO",IF('BD6'!J1662=93,"ALCANTARILLADO",IF('BD6'!J1662=95,"ADMIN",IF('BD6'!J1662=96,"COMERCIAL","G_Finan")))))</f>
        <v/>
      </c>
      <c r="L1662" s="49" t="n"/>
      <c r="M1662" s="37" t="n"/>
      <c r="N1662" s="51" t="n"/>
      <c r="O1662" s="51" t="n"/>
    </row>
    <row r="1663">
      <c r="A1663" s="42">
        <f>IFERROR(VLOOKUP(BD[[#This Row],[BK]],DICT[[EEFF]:[Ppto]],2,FALSE),"No Encontrado")</f>
        <v/>
      </c>
      <c r="B1663">
        <f>MID(BD[[#This Row],[SUC]],2,1)&amp;"-"&amp;BD[[#This Row],[CC]]&amp;"-"&amp;BD[[#This Row],[REGI_RES]]&amp;"-"&amp;MID(BD[[#This Row],[CTA]],1,9)</f>
        <v/>
      </c>
      <c r="D1663">
        <f>TRIM(MID('BD6'!E1663,3,2))</f>
        <v/>
      </c>
      <c r="E1663" s="33" t="n"/>
      <c r="F1663" s="32" t="n"/>
      <c r="G1663">
        <f>IF(MID(BD[[#This Row],[Suc - Tipo - Nro]],8,2)="11",LEFT(BD[[#This Row],[REGIMEN]], 1) &amp; LEFT(RIGHT(BD[[#This Row],[REGIMEN]], LEN(BD[[#This Row],[REGIMEN]]) - FIND(" ", BD[[#This Row],[REGIMEN]])), 1),"")</f>
        <v/>
      </c>
      <c r="H1663">
        <f>IF(MID(BD[[#This Row],[Suc - Tipo - Nro]],8,2)="11",TRIM(RIGHT(SUBSTITUTE(BD[[#This Row],[Glosa / Proveedor]]," ",REPT(" ",LEN(BD[[#This Row],[Glosa / Proveedor]]))),LEN(BD[[#This Row],[Glosa / Proveedor]])*2)),"")</f>
        <v/>
      </c>
      <c r="I1663" s="31" t="n"/>
      <c r="J1663" s="38" t="n"/>
      <c r="K1663" s="22">
        <f>IF('BD6'!J1663=90,"AGUA",IF('BD6'!J1663=91,"ALCANTARILLADO",IF('BD6'!J1663=93,"ALCANTARILLADO",IF('BD6'!J1663=95,"ADMIN",IF('BD6'!J1663=96,"COMERCIAL","G_Finan")))))</f>
        <v/>
      </c>
      <c r="L1663" s="49" t="n"/>
      <c r="M1663" s="37" t="n"/>
      <c r="N1663" s="51" t="n"/>
      <c r="O1663" s="51" t="n"/>
    </row>
    <row r="1664">
      <c r="A1664" s="39">
        <f>IFERROR(VLOOKUP(BD[[#This Row],[BK]],DICT[[EEFF]:[Ppto]],2,FALSE),"No Encontrado")</f>
        <v/>
      </c>
      <c r="B1664">
        <f>MID(BD[[#This Row],[SUC]],2,1)&amp;"-"&amp;BD[[#This Row],[CC]]&amp;"-"&amp;BD[[#This Row],[REGI_RES]]&amp;"-"&amp;MID(BD[[#This Row],[CTA]],1,9)</f>
        <v/>
      </c>
      <c r="D1664">
        <f>TRIM(MID('BD6'!E1664,3,2))</f>
        <v/>
      </c>
      <c r="E1664" s="33" t="n"/>
      <c r="F1664" s="34" t="n"/>
      <c r="G1664">
        <f>IF(MID(BD[[#This Row],[Suc - Tipo - Nro]],8,2)="11",LEFT(BD[[#This Row],[REGIMEN]], 1) &amp; LEFT(RIGHT(BD[[#This Row],[REGIMEN]], LEN(BD[[#This Row],[REGIMEN]]) - FIND(" ", BD[[#This Row],[REGIMEN]])), 1),"")</f>
        <v/>
      </c>
      <c r="H1664">
        <f>IF(MID(BD[[#This Row],[Suc - Tipo - Nro]],8,2)="11",TRIM(RIGHT(SUBSTITUTE(BD[[#This Row],[Glosa / Proveedor]]," ",REPT(" ",LEN(BD[[#This Row],[Glosa / Proveedor]]))),LEN(BD[[#This Row],[Glosa / Proveedor]])*2)),"")</f>
        <v/>
      </c>
      <c r="I1664" s="33" t="n"/>
      <c r="J1664" s="35" t="n"/>
      <c r="K1664" s="22">
        <f>IF('BD6'!J1664=90,"AGUA",IF('BD6'!J1664=91,"ALCANTARILLADO",IF('BD6'!J1664=93,"ALCANTARILLADO",IF('BD6'!J1664=95,"ADMIN",IF('BD6'!J1664=96,"COMERCIAL","G_Finan")))))</f>
        <v/>
      </c>
      <c r="L1664" s="49" t="n"/>
      <c r="M1664" s="37" t="n"/>
      <c r="N1664" s="51" t="n"/>
      <c r="O1664" s="51" t="n"/>
    </row>
    <row r="1665">
      <c r="A1665" s="42">
        <f>IFERROR(VLOOKUP(BD[[#This Row],[BK]],DICT[[EEFF]:[Ppto]],2,FALSE),"No Encontrado")</f>
        <v/>
      </c>
      <c r="B1665">
        <f>MID(BD[[#This Row],[SUC]],2,1)&amp;"-"&amp;BD[[#This Row],[CC]]&amp;"-"&amp;BD[[#This Row],[REGI_RES]]&amp;"-"&amp;MID(BD[[#This Row],[CTA]],1,9)</f>
        <v/>
      </c>
      <c r="D1665">
        <f>TRIM(MID('BD6'!E1665,3,2))</f>
        <v/>
      </c>
      <c r="E1665" s="33" t="n"/>
      <c r="F1665" s="32" t="n"/>
      <c r="G1665">
        <f>IF(MID(BD[[#This Row],[Suc - Tipo - Nro]],8,2)="11",LEFT(BD[[#This Row],[REGIMEN]], 1) &amp; LEFT(RIGHT(BD[[#This Row],[REGIMEN]], LEN(BD[[#This Row],[REGIMEN]]) - FIND(" ", BD[[#This Row],[REGIMEN]])), 1),"")</f>
        <v/>
      </c>
      <c r="H1665">
        <f>IF(MID(BD[[#This Row],[Suc - Tipo - Nro]],8,2)="11",TRIM(RIGHT(SUBSTITUTE(BD[[#This Row],[Glosa / Proveedor]]," ",REPT(" ",LEN(BD[[#This Row],[Glosa / Proveedor]]))),LEN(BD[[#This Row],[Glosa / Proveedor]])*2)),"")</f>
        <v/>
      </c>
      <c r="I1665" s="31" t="n"/>
      <c r="J1665" s="38" t="n"/>
      <c r="K1665" s="22">
        <f>IF('BD6'!J1665=90,"AGUA",IF('BD6'!J1665=91,"ALCANTARILLADO",IF('BD6'!J1665=93,"ALCANTARILLADO",IF('BD6'!J1665=95,"ADMIN",IF('BD6'!J1665=96,"COMERCIAL","G_Finan")))))</f>
        <v/>
      </c>
      <c r="L1665" s="49" t="n"/>
      <c r="M1665" s="37" t="n"/>
      <c r="N1665" s="51" t="n"/>
      <c r="O1665" s="51" t="n"/>
    </row>
    <row r="1666">
      <c r="A1666" s="10">
        <f>IFERROR(VLOOKUP(BD[[#This Row],[BK]],DICT[[EEFF]:[Ppto]],2,FALSE),"No Encontrado")</f>
        <v/>
      </c>
      <c r="B1666" s="54">
        <f>MID(BD[[#This Row],[SUC]],2,1)&amp;"-"&amp;BD[[#This Row],[CC]]&amp;"-"&amp;BD[[#This Row],[REGI_RES]]&amp;"-"&amp;MID(BD[[#This Row],[CTA]],1,9)</f>
        <v/>
      </c>
      <c r="D1666" s="54">
        <f>TRIM(MID('BD6'!E1666,3,2))</f>
        <v/>
      </c>
      <c r="E1666" s="33" t="n"/>
      <c r="F1666" s="34" t="n"/>
      <c r="G1666" s="54">
        <f>IF(MID(BD[[#This Row],[Suc - Tipo - Nro]],8,2)="11",LEFT(BD[[#This Row],[REGIMEN]], 1) &amp; LEFT(RIGHT(BD[[#This Row],[REGIMEN]], LEN(BD[[#This Row],[REGIMEN]]) - FIND(" ", BD[[#This Row],[REGIMEN]])), 1),"")</f>
        <v/>
      </c>
      <c r="H1666" s="54">
        <f>IF(MID(BD[[#This Row],[Suc - Tipo - Nro]],8,2)="11",TRIM(RIGHT(SUBSTITUTE(BD[[#This Row],[Glosa / Proveedor]]," ",REPT(" ",LEN(BD[[#This Row],[Glosa / Proveedor]]))),LEN(BD[[#This Row],[Glosa / Proveedor]])*2)),"")</f>
        <v/>
      </c>
      <c r="I1666" s="33" t="n"/>
      <c r="J1666" s="35" t="n"/>
      <c r="K1666" s="36">
        <f>IF('BD6'!J1666=90,"AGUA",IF('BD6'!J1666=91,"ALCANTARILLADO",IF('BD6'!J1666=93,"ALCANTARILLADO",IF('BD6'!J1666=95,"ADMIN",IF('BD6'!J1666=96,"COMERCIAL","G_Finan")))))</f>
        <v/>
      </c>
      <c r="L1666" s="40" t="n"/>
      <c r="M1666" s="37" t="n"/>
      <c r="N1666" s="51" t="n"/>
      <c r="O1666" s="51" t="n"/>
    </row>
    <row r="1667">
      <c r="A1667" s="42">
        <f>IFERROR(VLOOKUP(BD[[#This Row],[BK]],DICT[[EEFF]:[Ppto]],2,FALSE),"No Encontrado")</f>
        <v/>
      </c>
      <c r="B1667">
        <f>MID(BD[[#This Row],[SUC]],2,1)&amp;"-"&amp;BD[[#This Row],[CC]]&amp;"-"&amp;BD[[#This Row],[REGI_RES]]&amp;"-"&amp;MID(BD[[#This Row],[CTA]],1,9)</f>
        <v/>
      </c>
      <c r="D1667">
        <f>TRIM(MID('BD6'!E1667,3,2))</f>
        <v/>
      </c>
      <c r="E1667" s="33" t="n"/>
      <c r="F1667" s="32" t="n"/>
      <c r="G1667">
        <f>IF(MID(BD[[#This Row],[Suc - Tipo - Nro]],8,2)="11",LEFT(BD[[#This Row],[REGIMEN]], 1) &amp; LEFT(RIGHT(BD[[#This Row],[REGIMEN]], LEN(BD[[#This Row],[REGIMEN]]) - FIND(" ", BD[[#This Row],[REGIMEN]])), 1),"")</f>
        <v/>
      </c>
      <c r="H1667">
        <f>IF(MID(BD[[#This Row],[Suc - Tipo - Nro]],8,2)="11",TRIM(RIGHT(SUBSTITUTE(BD[[#This Row],[Glosa / Proveedor]]," ",REPT(" ",LEN(BD[[#This Row],[Glosa / Proveedor]]))),LEN(BD[[#This Row],[Glosa / Proveedor]])*2)),"")</f>
        <v/>
      </c>
      <c r="I1667" s="31" t="n"/>
      <c r="J1667" s="38" t="n"/>
      <c r="K1667" s="22">
        <f>IF('BD6'!J1667=90,"AGUA",IF('BD6'!J1667=91,"ALCANTARILLADO",IF('BD6'!J1667=93,"ALCANTARILLADO",IF('BD6'!J1667=95,"ADMIN",IF('BD6'!J1667=96,"COMERCIAL","G_Finan")))))</f>
        <v/>
      </c>
      <c r="L1667" s="49" t="n"/>
      <c r="M1667" s="37" t="n"/>
      <c r="N1667" s="51" t="n"/>
      <c r="O1667" s="51" t="n"/>
    </row>
    <row r="1668">
      <c r="A1668" s="42">
        <f>IFERROR(VLOOKUP(BD[[#This Row],[BK]],DICT[[EEFF]:[Ppto]],2,FALSE),"No Encontrado")</f>
        <v/>
      </c>
      <c r="B1668">
        <f>MID(BD[[#This Row],[SUC]],2,1)&amp;"-"&amp;BD[[#This Row],[CC]]&amp;"-"&amp;BD[[#This Row],[REGI_RES]]&amp;"-"&amp;MID(BD[[#This Row],[CTA]],1,9)</f>
        <v/>
      </c>
      <c r="D1668">
        <f>TRIM(MID('BD6'!E1668,3,2))</f>
        <v/>
      </c>
      <c r="E1668" s="33" t="n"/>
      <c r="F1668" s="32" t="n"/>
      <c r="G1668">
        <f>IF(MID(BD[[#This Row],[Suc - Tipo - Nro]],8,2)="11",LEFT(BD[[#This Row],[REGIMEN]], 1) &amp; LEFT(RIGHT(BD[[#This Row],[REGIMEN]], LEN(BD[[#This Row],[REGIMEN]]) - FIND(" ", BD[[#This Row],[REGIMEN]])), 1),"")</f>
        <v/>
      </c>
      <c r="H1668">
        <f>IF(MID(BD[[#This Row],[Suc - Tipo - Nro]],8,2)="11",TRIM(RIGHT(SUBSTITUTE(BD[[#This Row],[Glosa / Proveedor]]," ",REPT(" ",LEN(BD[[#This Row],[Glosa / Proveedor]]))),LEN(BD[[#This Row],[Glosa / Proveedor]])*2)),"")</f>
        <v/>
      </c>
      <c r="I1668" s="31" t="n"/>
      <c r="J1668" s="38" t="n"/>
      <c r="K1668" s="22">
        <f>IF('BD6'!J1668=90,"AGUA",IF('BD6'!J1668=91,"ALCANTARILLADO",IF('BD6'!J1668=93,"ALCANTARILLADO",IF('BD6'!J1668=95,"ADMIN",IF('BD6'!J1668=96,"COMERCIAL","G_Finan")))))</f>
        <v/>
      </c>
      <c r="L1668" s="49" t="n"/>
      <c r="M1668" s="37" t="n"/>
      <c r="N1668" s="51" t="n"/>
      <c r="O1668" s="51" t="n"/>
    </row>
    <row r="1669">
      <c r="A1669" s="42">
        <f>IFERROR(VLOOKUP(BD[[#This Row],[BK]],DICT[[EEFF]:[Ppto]],2,FALSE),"No Encontrado")</f>
        <v/>
      </c>
      <c r="B1669">
        <f>MID(BD[[#This Row],[SUC]],2,1)&amp;"-"&amp;BD[[#This Row],[CC]]&amp;"-"&amp;BD[[#This Row],[REGI_RES]]&amp;"-"&amp;MID(BD[[#This Row],[CTA]],1,9)</f>
        <v/>
      </c>
      <c r="D1669">
        <f>TRIM(MID('BD6'!E1669,3,2))</f>
        <v/>
      </c>
      <c r="E1669" s="33" t="n"/>
      <c r="F1669" s="32" t="n"/>
      <c r="G1669">
        <f>IF(MID(BD[[#This Row],[Suc - Tipo - Nro]],8,2)="11",LEFT(BD[[#This Row],[REGIMEN]], 1) &amp; LEFT(RIGHT(BD[[#This Row],[REGIMEN]], LEN(BD[[#This Row],[REGIMEN]]) - FIND(" ", BD[[#This Row],[REGIMEN]])), 1),"")</f>
        <v/>
      </c>
      <c r="H1669">
        <f>IF(MID(BD[[#This Row],[Suc - Tipo - Nro]],8,2)="11",TRIM(RIGHT(SUBSTITUTE(BD[[#This Row],[Glosa / Proveedor]]," ",REPT(" ",LEN(BD[[#This Row],[Glosa / Proveedor]]))),LEN(BD[[#This Row],[Glosa / Proveedor]])*2)),"")</f>
        <v/>
      </c>
      <c r="I1669" s="31" t="n"/>
      <c r="J1669" s="38" t="n"/>
      <c r="K1669" s="22">
        <f>IF('BD6'!J1669=90,"AGUA",IF('BD6'!J1669=91,"ALCANTARILLADO",IF('BD6'!J1669=93,"ALCANTARILLADO",IF('BD6'!J1669=95,"ADMIN",IF('BD6'!J1669=96,"COMERCIAL","G_Finan")))))</f>
        <v/>
      </c>
      <c r="L1669" s="49" t="n"/>
      <c r="M1669" s="37" t="n"/>
      <c r="N1669" s="51" t="n"/>
      <c r="O1669" s="51" t="n"/>
    </row>
    <row r="1670">
      <c r="A1670" s="39">
        <f>IFERROR(VLOOKUP(BD[[#This Row],[BK]],DICT[[EEFF]:[Ppto]],2,FALSE),"No Encontrado")</f>
        <v/>
      </c>
      <c r="B1670">
        <f>MID(BD[[#This Row],[SUC]],2,1)&amp;"-"&amp;BD[[#This Row],[CC]]&amp;"-"&amp;BD[[#This Row],[REGI_RES]]&amp;"-"&amp;MID(BD[[#This Row],[CTA]],1,9)</f>
        <v/>
      </c>
      <c r="D1670">
        <f>TRIM(MID('BD6'!E1670,3,2))</f>
        <v/>
      </c>
      <c r="E1670" s="33" t="n"/>
      <c r="F1670" s="34" t="n"/>
      <c r="G1670">
        <f>IF(MID(BD[[#This Row],[Suc - Tipo - Nro]],8,2)="11",LEFT(BD[[#This Row],[REGIMEN]], 1) &amp; LEFT(RIGHT(BD[[#This Row],[REGIMEN]], LEN(BD[[#This Row],[REGIMEN]]) - FIND(" ", BD[[#This Row],[REGIMEN]])), 1),"")</f>
        <v/>
      </c>
      <c r="H1670">
        <f>IF(MID(BD[[#This Row],[Suc - Tipo - Nro]],8,2)="11",TRIM(RIGHT(SUBSTITUTE(BD[[#This Row],[Glosa / Proveedor]]," ",REPT(" ",LEN(BD[[#This Row],[Glosa / Proveedor]]))),LEN(BD[[#This Row],[Glosa / Proveedor]])*2)),"")</f>
        <v/>
      </c>
      <c r="I1670" s="33" t="n"/>
      <c r="J1670" s="35" t="n"/>
      <c r="K1670" s="22">
        <f>IF('BD6'!J1670=90,"AGUA",IF('BD6'!J1670=91,"ALCANTARILLADO",IF('BD6'!J1670=93,"ALCANTARILLADO",IF('BD6'!J1670=95,"ADMIN",IF('BD6'!J1670=96,"COMERCIAL","G_Finan")))))</f>
        <v/>
      </c>
      <c r="L1670" s="49" t="n"/>
      <c r="M1670" s="37" t="n"/>
      <c r="N1670" s="51" t="n"/>
      <c r="O1670" s="51" t="n"/>
    </row>
    <row r="1671">
      <c r="A1671">
        <f>IFERROR(VLOOKUP(BD[[#This Row],[BK]],DICT[[EEFF]:[Ppto]],2,FALSE),"No Encontrado")</f>
        <v/>
      </c>
      <c r="B1671">
        <f>MID(BD[[#This Row],[SUC]],2,1)&amp;"-"&amp;BD[[#This Row],[CC]]&amp;"-"&amp;BD[[#This Row],[REGI_RES]]&amp;"-"&amp;MID(BD[[#This Row],[CTA]],1,9)</f>
        <v/>
      </c>
      <c r="D1671">
        <f>TRIM(MID('BD6'!E1671,3,2))</f>
        <v/>
      </c>
      <c r="E1671" s="33" t="n"/>
      <c r="F1671" s="32" t="n"/>
      <c r="G1671">
        <f>IF(MID(BD[[#This Row],[Suc - Tipo - Nro]],8,2)="11",LEFT(BD[[#This Row],[REGIMEN]], 1) &amp; LEFT(RIGHT(BD[[#This Row],[REGIMEN]], LEN(BD[[#This Row],[REGIMEN]]) - FIND(" ", BD[[#This Row],[REGIMEN]])), 1),"")</f>
        <v/>
      </c>
      <c r="H1671">
        <f>IF(MID(BD[[#This Row],[Suc - Tipo - Nro]],8,2)="11",TRIM(RIGHT(SUBSTITUTE(BD[[#This Row],[Glosa / Proveedor]]," ",REPT(" ",LEN(BD[[#This Row],[Glosa / Proveedor]]))),LEN(BD[[#This Row],[Glosa / Proveedor]])*2)),"")</f>
        <v/>
      </c>
      <c r="I1671" s="31" t="n"/>
      <c r="J1671" s="38" t="n"/>
      <c r="K1671" s="22">
        <f>IF('BD6'!J1671=90,"AGUA",IF('BD6'!J1671=91,"ALCANTARILLADO",IF('BD6'!J1671=93,"ALCANTARILLADO",IF('BD6'!J1671=95,"ADMIN",IF('BD6'!J1671=96,"COMERCIAL","G_Finan")))))</f>
        <v/>
      </c>
      <c r="L1671" s="49" t="n"/>
      <c r="M1671" s="37" t="n"/>
      <c r="N1671" s="51" t="n"/>
      <c r="O1671" s="51" t="n"/>
    </row>
    <row r="1672">
      <c r="A1672" s="10">
        <f>IFERROR(VLOOKUP(BD[[#This Row],[BK]],DICT[[EEFF]:[Ppto]],2,FALSE),"No Encontrado")</f>
        <v/>
      </c>
      <c r="B1672" s="54">
        <f>MID(BD[[#This Row],[SUC]],2,1)&amp;"-"&amp;BD[[#This Row],[CC]]&amp;"-"&amp;BD[[#This Row],[REGI_RES]]&amp;"-"&amp;MID(BD[[#This Row],[CTA]],1,9)</f>
        <v/>
      </c>
      <c r="D1672" s="54">
        <f>TRIM(MID('BD6'!E1672,3,2))</f>
        <v/>
      </c>
      <c r="E1672" s="33" t="n"/>
      <c r="F1672" s="34" t="n"/>
      <c r="G1672" s="54">
        <f>IF(MID(BD[[#This Row],[Suc - Tipo - Nro]],8,2)="11",LEFT(BD[[#This Row],[REGIMEN]], 1) &amp; LEFT(RIGHT(BD[[#This Row],[REGIMEN]], LEN(BD[[#This Row],[REGIMEN]]) - FIND(" ", BD[[#This Row],[REGIMEN]])), 1),"")</f>
        <v/>
      </c>
      <c r="H1672" s="54">
        <f>IF(MID(BD[[#This Row],[Suc - Tipo - Nro]],8,2)="11",TRIM(RIGHT(SUBSTITUTE(BD[[#This Row],[Glosa / Proveedor]]," ",REPT(" ",LEN(BD[[#This Row],[Glosa / Proveedor]]))),LEN(BD[[#This Row],[Glosa / Proveedor]])*2)),"")</f>
        <v/>
      </c>
      <c r="I1672" s="33" t="n"/>
      <c r="J1672" s="35" t="n"/>
      <c r="K1672" s="36">
        <f>IF('BD6'!J1672=90,"AGUA",IF('BD6'!J1672=91,"ALCANTARILLADO",IF('BD6'!J1672=93,"ALCANTARILLADO",IF('BD6'!J1672=95,"ADMIN",IF('BD6'!J1672=96,"COMERCIAL","G_Finan")))))</f>
        <v/>
      </c>
      <c r="L1672" s="40" t="n"/>
      <c r="M1672" s="37" t="n"/>
      <c r="N1672" s="51" t="n"/>
      <c r="O1672" s="51" t="n"/>
    </row>
    <row r="1673">
      <c r="A1673" s="10">
        <f>IFERROR(VLOOKUP(BD[[#This Row],[BK]],DICT[[EEFF]:[Ppto]],2,FALSE),"No Encontrado")</f>
        <v/>
      </c>
      <c r="B1673" s="54">
        <f>MID(BD[[#This Row],[SUC]],2,1)&amp;"-"&amp;BD[[#This Row],[CC]]&amp;"-"&amp;BD[[#This Row],[REGI_RES]]&amp;"-"&amp;MID(BD[[#This Row],[CTA]],1,9)</f>
        <v/>
      </c>
      <c r="D1673" s="54">
        <f>TRIM(MID('BD6'!E1673,3,2))</f>
        <v/>
      </c>
      <c r="E1673" s="33" t="n"/>
      <c r="F1673" s="34" t="n"/>
      <c r="G1673" s="54">
        <f>IF(MID(BD[[#This Row],[Suc - Tipo - Nro]],8,2)="11",LEFT(BD[[#This Row],[REGIMEN]], 1) &amp; LEFT(RIGHT(BD[[#This Row],[REGIMEN]], LEN(BD[[#This Row],[REGIMEN]]) - FIND(" ", BD[[#This Row],[REGIMEN]])), 1),"")</f>
        <v/>
      </c>
      <c r="H1673" s="54">
        <f>IF(MID(BD[[#This Row],[Suc - Tipo - Nro]],8,2)="11",TRIM(RIGHT(SUBSTITUTE(BD[[#This Row],[Glosa / Proveedor]]," ",REPT(" ",LEN(BD[[#This Row],[Glosa / Proveedor]]))),LEN(BD[[#This Row],[Glosa / Proveedor]])*2)),"")</f>
        <v/>
      </c>
      <c r="I1673" s="33" t="n"/>
      <c r="J1673" s="35" t="n"/>
      <c r="K1673" s="36">
        <f>IF('BD6'!J1673=90,"AGUA",IF('BD6'!J1673=91,"ALCANTARILLADO",IF('BD6'!J1673=93,"ALCANTARILLADO",IF('BD6'!J1673=95,"ADMIN",IF('BD6'!J1673=96,"COMERCIAL","G_Finan")))))</f>
        <v/>
      </c>
      <c r="L1673" s="40" t="n"/>
      <c r="M1673" s="37" t="n"/>
      <c r="N1673" s="51" t="n"/>
      <c r="O1673" s="51" t="n"/>
    </row>
    <row r="1674">
      <c r="A1674" s="42">
        <f>IFERROR(VLOOKUP(BD[[#This Row],[BK]],DICT[[EEFF]:[Ppto]],2,FALSE),"No Encontrado")</f>
        <v/>
      </c>
      <c r="B1674">
        <f>MID(BD[[#This Row],[SUC]],2,1)&amp;"-"&amp;BD[[#This Row],[CC]]&amp;"-"&amp;BD[[#This Row],[REGI_RES]]&amp;"-"&amp;MID(BD[[#This Row],[CTA]],1,9)</f>
        <v/>
      </c>
      <c r="D1674">
        <f>TRIM(MID('BD6'!E1674,3,2))</f>
        <v/>
      </c>
      <c r="E1674" s="33" t="n"/>
      <c r="F1674" s="32" t="n"/>
      <c r="G1674">
        <f>IF(MID(BD[[#This Row],[Suc - Tipo - Nro]],8,2)="11",LEFT(BD[[#This Row],[REGIMEN]], 1) &amp; LEFT(RIGHT(BD[[#This Row],[REGIMEN]], LEN(BD[[#This Row],[REGIMEN]]) - FIND(" ", BD[[#This Row],[REGIMEN]])), 1),"")</f>
        <v/>
      </c>
      <c r="H1674">
        <f>IF(MID(BD[[#This Row],[Suc - Tipo - Nro]],8,2)="11",TRIM(RIGHT(SUBSTITUTE(BD[[#This Row],[Glosa / Proveedor]]," ",REPT(" ",LEN(BD[[#This Row],[Glosa / Proveedor]]))),LEN(BD[[#This Row],[Glosa / Proveedor]])*2)),"")</f>
        <v/>
      </c>
      <c r="I1674" s="31" t="n"/>
      <c r="J1674" s="38" t="n"/>
      <c r="K1674" s="22">
        <f>IF('BD6'!J1674=90,"AGUA",IF('BD6'!J1674=91,"ALCANTARILLADO",IF('BD6'!J1674=93,"ALCANTARILLADO",IF('BD6'!J1674=95,"ADMIN",IF('BD6'!J1674=96,"COMERCIAL","G_Finan")))))</f>
        <v/>
      </c>
      <c r="L1674" s="49" t="n"/>
      <c r="M1674" s="37" t="n"/>
      <c r="N1674" s="51" t="n"/>
      <c r="O1674" s="51" t="n"/>
    </row>
    <row r="1675">
      <c r="A1675" s="42">
        <f>IFERROR(VLOOKUP(BD[[#This Row],[BK]],DICT[[EEFF]:[Ppto]],2,FALSE),"No Encontrado")</f>
        <v/>
      </c>
      <c r="B1675">
        <f>MID(BD[[#This Row],[SUC]],2,1)&amp;"-"&amp;BD[[#This Row],[CC]]&amp;"-"&amp;BD[[#This Row],[REGI_RES]]&amp;"-"&amp;MID(BD[[#This Row],[CTA]],1,9)</f>
        <v/>
      </c>
      <c r="D1675">
        <f>TRIM(MID('BD6'!E1675,3,2))</f>
        <v/>
      </c>
      <c r="E1675" s="33" t="n"/>
      <c r="F1675" s="32" t="n"/>
      <c r="G1675">
        <f>IF(MID(BD[[#This Row],[Suc - Tipo - Nro]],8,2)="11",LEFT(BD[[#This Row],[REGIMEN]], 1) &amp; LEFT(RIGHT(BD[[#This Row],[REGIMEN]], LEN(BD[[#This Row],[REGIMEN]]) - FIND(" ", BD[[#This Row],[REGIMEN]])), 1),"")</f>
        <v/>
      </c>
      <c r="H1675">
        <f>IF(MID(BD[[#This Row],[Suc - Tipo - Nro]],8,2)="11",TRIM(RIGHT(SUBSTITUTE(BD[[#This Row],[Glosa / Proveedor]]," ",REPT(" ",LEN(BD[[#This Row],[Glosa / Proveedor]]))),LEN(BD[[#This Row],[Glosa / Proveedor]])*2)),"")</f>
        <v/>
      </c>
      <c r="I1675" s="31" t="n"/>
      <c r="J1675" s="38" t="n"/>
      <c r="K1675" s="22">
        <f>IF('BD6'!J1675=90,"AGUA",IF('BD6'!J1675=91,"ALCANTARILLADO",IF('BD6'!J1675=93,"ALCANTARILLADO",IF('BD6'!J1675=95,"ADMIN",IF('BD6'!J1675=96,"COMERCIAL","G_Finan")))))</f>
        <v/>
      </c>
      <c r="L1675" s="49" t="n"/>
      <c r="M1675" s="37" t="n"/>
      <c r="N1675" s="51" t="n"/>
      <c r="O1675" s="51" t="n"/>
    </row>
    <row r="1676">
      <c r="A1676" s="10">
        <f>IFERROR(VLOOKUP(BD[[#This Row],[BK]],DICT[[EEFF]:[Ppto]],2,FALSE),"No Encontrado")</f>
        <v/>
      </c>
      <c r="B1676" s="54">
        <f>MID(BD[[#This Row],[SUC]],2,1)&amp;"-"&amp;BD[[#This Row],[CC]]&amp;"-"&amp;BD[[#This Row],[REGI_RES]]&amp;"-"&amp;MID(BD[[#This Row],[CTA]],1,9)</f>
        <v/>
      </c>
      <c r="D1676" s="54">
        <f>TRIM(MID('BD6'!E1676,3,2))</f>
        <v/>
      </c>
      <c r="E1676" s="33" t="n"/>
      <c r="F1676" s="34" t="n"/>
      <c r="G1676" s="54">
        <f>IF(MID(BD[[#This Row],[Suc - Tipo - Nro]],8,2)="11",LEFT(BD[[#This Row],[REGIMEN]], 1) &amp; LEFT(RIGHT(BD[[#This Row],[REGIMEN]], LEN(BD[[#This Row],[REGIMEN]]) - FIND(" ", BD[[#This Row],[REGIMEN]])), 1),"")</f>
        <v/>
      </c>
      <c r="H1676" s="54">
        <f>IF(MID(BD[[#This Row],[Suc - Tipo - Nro]],8,2)="11",TRIM(RIGHT(SUBSTITUTE(BD[[#This Row],[Glosa / Proveedor]]," ",REPT(" ",LEN(BD[[#This Row],[Glosa / Proveedor]]))),LEN(BD[[#This Row],[Glosa / Proveedor]])*2)),"")</f>
        <v/>
      </c>
      <c r="I1676" s="33" t="n"/>
      <c r="J1676" s="35" t="n"/>
      <c r="K1676" s="36">
        <f>IF('BD6'!J1676=90,"AGUA",IF('BD6'!J1676=91,"ALCANTARILLADO",IF('BD6'!J1676=93,"ALCANTARILLADO",IF('BD6'!J1676=95,"ADMIN",IF('BD6'!J1676=96,"COMERCIAL","G_Finan")))))</f>
        <v/>
      </c>
      <c r="L1676" s="40" t="n"/>
      <c r="M1676" s="37" t="n"/>
      <c r="N1676" s="51" t="n"/>
      <c r="O1676" s="51" t="n"/>
    </row>
    <row r="1677">
      <c r="A1677">
        <f>IFERROR(VLOOKUP(BD[[#This Row],[BK]],DICT[[EEFF]:[Ppto]],2,FALSE),"No Encontrado")</f>
        <v/>
      </c>
      <c r="B1677">
        <f>MID(BD[[#This Row],[SUC]],2,1)&amp;"-"&amp;BD[[#This Row],[CC]]&amp;"-"&amp;BD[[#This Row],[REGI_RES]]&amp;"-"&amp;MID(BD[[#This Row],[CTA]],1,9)</f>
        <v/>
      </c>
      <c r="D1677">
        <f>TRIM(MID('BD6'!E1677,3,2))</f>
        <v/>
      </c>
      <c r="E1677" s="33" t="n"/>
      <c r="F1677" s="32" t="n"/>
      <c r="G1677">
        <f>IF(MID(BD[[#This Row],[Suc - Tipo - Nro]],8,2)="11",LEFT(BD[[#This Row],[REGIMEN]], 1) &amp; LEFT(RIGHT(BD[[#This Row],[REGIMEN]], LEN(BD[[#This Row],[REGIMEN]]) - FIND(" ", BD[[#This Row],[REGIMEN]])), 1),"")</f>
        <v/>
      </c>
      <c r="H1677">
        <f>IF(MID(BD[[#This Row],[Suc - Tipo - Nro]],8,2)="11",TRIM(RIGHT(SUBSTITUTE(BD[[#This Row],[Glosa / Proveedor]]," ",REPT(" ",LEN(BD[[#This Row],[Glosa / Proveedor]]))),LEN(BD[[#This Row],[Glosa / Proveedor]])*2)),"")</f>
        <v/>
      </c>
      <c r="I1677" s="31" t="n"/>
      <c r="J1677" s="38" t="n"/>
      <c r="K1677" s="22">
        <f>IF('BD6'!J1677=90,"AGUA",IF('BD6'!J1677=91,"ALCANTARILLADO",IF('BD6'!J1677=93,"ALCANTARILLADO",IF('BD6'!J1677=95,"ADMIN",IF('BD6'!J1677=96,"COMERCIAL","G_Finan")))))</f>
        <v/>
      </c>
      <c r="L1677" s="49" t="n"/>
      <c r="M1677" s="37" t="n"/>
      <c r="N1677" s="51" t="n"/>
      <c r="O1677" s="51" t="n"/>
    </row>
    <row r="1678">
      <c r="A1678">
        <f>IFERROR(VLOOKUP(BD[[#This Row],[BK]],DICT[[EEFF]:[Ppto]],2,FALSE),"No Encontrado")</f>
        <v/>
      </c>
      <c r="B1678">
        <f>MID(BD[[#This Row],[SUC]],2,1)&amp;"-"&amp;BD[[#This Row],[CC]]&amp;"-"&amp;BD[[#This Row],[REGI_RES]]&amp;"-"&amp;MID(BD[[#This Row],[CTA]],1,9)</f>
        <v/>
      </c>
      <c r="D1678">
        <f>TRIM(MID('BD6'!E1678,3,2))</f>
        <v/>
      </c>
      <c r="E1678" s="33" t="n"/>
      <c r="F1678" s="32" t="n"/>
      <c r="G1678">
        <f>IF(MID(BD[[#This Row],[Suc - Tipo - Nro]],8,2)="11",LEFT(BD[[#This Row],[REGIMEN]], 1) &amp; LEFT(RIGHT(BD[[#This Row],[REGIMEN]], LEN(BD[[#This Row],[REGIMEN]]) - FIND(" ", BD[[#This Row],[REGIMEN]])), 1),"")</f>
        <v/>
      </c>
      <c r="H1678">
        <f>IF(MID(BD[[#This Row],[Suc - Tipo - Nro]],8,2)="11",TRIM(RIGHT(SUBSTITUTE(BD[[#This Row],[Glosa / Proveedor]]," ",REPT(" ",LEN(BD[[#This Row],[Glosa / Proveedor]]))),LEN(BD[[#This Row],[Glosa / Proveedor]])*2)),"")</f>
        <v/>
      </c>
      <c r="I1678" s="31" t="n"/>
      <c r="J1678" s="38" t="n"/>
      <c r="K1678" s="22">
        <f>IF('BD6'!J1678=90,"AGUA",IF('BD6'!J1678=91,"ALCANTARILLADO",IF('BD6'!J1678=93,"ALCANTARILLADO",IF('BD6'!J1678=95,"ADMIN",IF('BD6'!J1678=96,"COMERCIAL","G_Finan")))))</f>
        <v/>
      </c>
      <c r="L1678" s="49" t="n"/>
      <c r="M1678" s="37" t="n"/>
      <c r="N1678" s="51" t="n"/>
      <c r="O1678" s="51" t="n"/>
    </row>
    <row r="1679">
      <c r="A1679" s="10">
        <f>IFERROR(VLOOKUP(BD[[#This Row],[BK]],DICT[[EEFF]:[Ppto]],2,FALSE),"No Encontrado")</f>
        <v/>
      </c>
      <c r="B1679" s="54">
        <f>MID(BD[[#This Row],[SUC]],2,1)&amp;"-"&amp;BD[[#This Row],[CC]]&amp;"-"&amp;BD[[#This Row],[REGI_RES]]&amp;"-"&amp;MID(BD[[#This Row],[CTA]],1,9)</f>
        <v/>
      </c>
      <c r="D1679" s="54">
        <f>TRIM(MID('BD6'!E1679,3,2))</f>
        <v/>
      </c>
      <c r="E1679" s="33" t="n"/>
      <c r="F1679" s="34" t="n"/>
      <c r="G1679" s="54">
        <f>IF(MID(BD[[#This Row],[Suc - Tipo - Nro]],8,2)="11",LEFT(BD[[#This Row],[REGIMEN]], 1) &amp; LEFT(RIGHT(BD[[#This Row],[REGIMEN]], LEN(BD[[#This Row],[REGIMEN]]) - FIND(" ", BD[[#This Row],[REGIMEN]])), 1),"")</f>
        <v/>
      </c>
      <c r="H1679" s="54">
        <f>IF(MID(BD[[#This Row],[Suc - Tipo - Nro]],8,2)="11",TRIM(RIGHT(SUBSTITUTE(BD[[#This Row],[Glosa / Proveedor]]," ",REPT(" ",LEN(BD[[#This Row],[Glosa / Proveedor]]))),LEN(BD[[#This Row],[Glosa / Proveedor]])*2)),"")</f>
        <v/>
      </c>
      <c r="I1679" s="33" t="n"/>
      <c r="J1679" s="35" t="n"/>
      <c r="K1679" s="36">
        <f>IF('BD6'!J1679=90,"AGUA",IF('BD6'!J1679=91,"ALCANTARILLADO",IF('BD6'!J1679=93,"ALCANTARILLADO",IF('BD6'!J1679=95,"ADMIN",IF('BD6'!J1679=96,"COMERCIAL","G_Finan")))))</f>
        <v/>
      </c>
      <c r="L1679" s="40" t="n"/>
      <c r="M1679" s="37" t="n"/>
      <c r="N1679" s="51" t="n"/>
      <c r="O1679" s="51" t="n"/>
    </row>
    <row r="1680">
      <c r="A1680" s="10">
        <f>IFERROR(VLOOKUP(BD[[#This Row],[BK]],DICT[[EEFF]:[Ppto]],2,FALSE),"No Encontrado")</f>
        <v/>
      </c>
      <c r="B1680" s="54">
        <f>MID(BD[[#This Row],[SUC]],2,1)&amp;"-"&amp;BD[[#This Row],[CC]]&amp;"-"&amp;BD[[#This Row],[REGI_RES]]&amp;"-"&amp;MID(BD[[#This Row],[CTA]],1,9)</f>
        <v/>
      </c>
      <c r="D1680" s="54">
        <f>TRIM(MID('BD6'!E1680,3,2))</f>
        <v/>
      </c>
      <c r="E1680" s="33" t="n"/>
      <c r="F1680" s="34" t="n"/>
      <c r="G1680" s="54">
        <f>IF(MID(BD[[#This Row],[Suc - Tipo - Nro]],8,2)="11",LEFT(BD[[#This Row],[REGIMEN]], 1) &amp; LEFT(RIGHT(BD[[#This Row],[REGIMEN]], LEN(BD[[#This Row],[REGIMEN]]) - FIND(" ", BD[[#This Row],[REGIMEN]])), 1),"")</f>
        <v/>
      </c>
      <c r="H1680" s="54">
        <f>IF(MID(BD[[#This Row],[Suc - Tipo - Nro]],8,2)="11",TRIM(RIGHT(SUBSTITUTE(BD[[#This Row],[Glosa / Proveedor]]," ",REPT(" ",LEN(BD[[#This Row],[Glosa / Proveedor]]))),LEN(BD[[#This Row],[Glosa / Proveedor]])*2)),"")</f>
        <v/>
      </c>
      <c r="I1680" s="33" t="n"/>
      <c r="J1680" s="35" t="n"/>
      <c r="K1680" s="36">
        <f>IF('BD6'!J1680=90,"AGUA",IF('BD6'!J1680=91,"ALCANTARILLADO",IF('BD6'!J1680=93,"ALCANTARILLADO",IF('BD6'!J1680=95,"ADMIN",IF('BD6'!J1680=96,"COMERCIAL","G_Finan")))))</f>
        <v/>
      </c>
      <c r="L1680" s="40" t="n"/>
      <c r="M1680" s="37" t="n"/>
      <c r="N1680" s="51" t="n"/>
      <c r="O1680" s="51" t="n"/>
    </row>
    <row r="1681">
      <c r="A1681" s="10">
        <f>IFERROR(VLOOKUP(BD[[#This Row],[BK]],DICT[[EEFF]:[Ppto]],2,FALSE),"No Encontrado")</f>
        <v/>
      </c>
      <c r="B1681" s="54">
        <f>MID(BD[[#This Row],[SUC]],2,1)&amp;"-"&amp;BD[[#This Row],[CC]]&amp;"-"&amp;BD[[#This Row],[REGI_RES]]&amp;"-"&amp;MID(BD[[#This Row],[CTA]],1,9)</f>
        <v/>
      </c>
      <c r="D1681" s="54">
        <f>TRIM(MID('BD6'!E1681,3,2))</f>
        <v/>
      </c>
      <c r="E1681" s="33" t="n"/>
      <c r="F1681" s="34" t="n"/>
      <c r="G1681" s="54">
        <f>IF(MID(BD[[#This Row],[Suc - Tipo - Nro]],8,2)="11",LEFT(BD[[#This Row],[REGIMEN]], 1) &amp; LEFT(RIGHT(BD[[#This Row],[REGIMEN]], LEN(BD[[#This Row],[REGIMEN]]) - FIND(" ", BD[[#This Row],[REGIMEN]])), 1),"")</f>
        <v/>
      </c>
      <c r="H1681" s="54">
        <f>IF(MID(BD[[#This Row],[Suc - Tipo - Nro]],8,2)="11",TRIM(RIGHT(SUBSTITUTE(BD[[#This Row],[Glosa / Proveedor]]," ",REPT(" ",LEN(BD[[#This Row],[Glosa / Proveedor]]))),LEN(BD[[#This Row],[Glosa / Proveedor]])*2)),"")</f>
        <v/>
      </c>
      <c r="I1681" s="33" t="n"/>
      <c r="J1681" s="35" t="n"/>
      <c r="K1681" s="36">
        <f>IF('BD6'!J1681=90,"AGUA",IF('BD6'!J1681=91,"ALCANTARILLADO",IF('BD6'!J1681=93,"ALCANTARILLADO",IF('BD6'!J1681=95,"ADMIN",IF('BD6'!J1681=96,"COMERCIAL","G_Finan")))))</f>
        <v/>
      </c>
      <c r="L1681" s="40" t="n"/>
      <c r="M1681" s="40" t="n"/>
      <c r="N1681" s="51" t="n"/>
      <c r="O1681" s="51" t="n"/>
    </row>
    <row r="1682">
      <c r="A1682">
        <f>IFERROR(VLOOKUP(BD[[#This Row],[BK]],DICT[[EEFF]:[Ppto]],2,FALSE),"No Encontrado")</f>
        <v/>
      </c>
      <c r="B1682">
        <f>MID(BD[[#This Row],[SUC]],2,1)&amp;"-"&amp;BD[[#This Row],[CC]]&amp;"-"&amp;BD[[#This Row],[REGI_RES]]&amp;"-"&amp;MID(BD[[#This Row],[CTA]],1,9)</f>
        <v/>
      </c>
      <c r="D1682">
        <f>TRIM(MID('BD6'!E1682,3,2))</f>
        <v/>
      </c>
      <c r="E1682" s="33" t="n"/>
      <c r="F1682" s="32" t="n"/>
      <c r="G1682">
        <f>IF(MID(BD[[#This Row],[Suc - Tipo - Nro]],8,2)="11",LEFT(BD[[#This Row],[REGIMEN]], 1) &amp; LEFT(RIGHT(BD[[#This Row],[REGIMEN]], LEN(BD[[#This Row],[REGIMEN]]) - FIND(" ", BD[[#This Row],[REGIMEN]])), 1),"")</f>
        <v/>
      </c>
      <c r="H1682">
        <f>IF(MID(BD[[#This Row],[Suc - Tipo - Nro]],8,2)="11",TRIM(RIGHT(SUBSTITUTE(BD[[#This Row],[Glosa / Proveedor]]," ",REPT(" ",LEN(BD[[#This Row],[Glosa / Proveedor]]))),LEN(BD[[#This Row],[Glosa / Proveedor]])*2)),"")</f>
        <v/>
      </c>
      <c r="I1682" s="31" t="n"/>
      <c r="J1682" s="38" t="n"/>
      <c r="K1682" s="22">
        <f>IF('BD6'!J1682=90,"AGUA",IF('BD6'!J1682=91,"ALCANTARILLADO",IF('BD6'!J1682=93,"ALCANTARILLADO",IF('BD6'!J1682=95,"ADMIN",IF('BD6'!J1682=96,"COMERCIAL","G_Finan")))))</f>
        <v/>
      </c>
      <c r="L1682" s="49" t="n"/>
      <c r="M1682" s="37" t="n"/>
      <c r="N1682" s="51" t="n"/>
      <c r="O1682" s="51" t="n"/>
    </row>
    <row r="1683">
      <c r="A1683">
        <f>IFERROR(VLOOKUP(BD[[#This Row],[BK]],DICT[[EEFF]:[Ppto]],2,FALSE),"No Encontrado")</f>
        <v/>
      </c>
      <c r="B1683">
        <f>MID(BD[[#This Row],[SUC]],2,1)&amp;"-"&amp;BD[[#This Row],[CC]]&amp;"-"&amp;BD[[#This Row],[REGI_RES]]&amp;"-"&amp;MID(BD[[#This Row],[CTA]],1,9)</f>
        <v/>
      </c>
      <c r="D1683">
        <f>TRIM(MID('BD6'!E1683,3,2))</f>
        <v/>
      </c>
      <c r="E1683" s="33" t="n"/>
      <c r="F1683" s="32" t="n"/>
      <c r="G1683">
        <f>IF(MID(BD[[#This Row],[Suc - Tipo - Nro]],8,2)="11",LEFT(BD[[#This Row],[REGIMEN]], 1) &amp; LEFT(RIGHT(BD[[#This Row],[REGIMEN]], LEN(BD[[#This Row],[REGIMEN]]) - FIND(" ", BD[[#This Row],[REGIMEN]])), 1),"")</f>
        <v/>
      </c>
      <c r="H1683">
        <f>IF(MID(BD[[#This Row],[Suc - Tipo - Nro]],8,2)="11",TRIM(RIGHT(SUBSTITUTE(BD[[#This Row],[Glosa / Proveedor]]," ",REPT(" ",LEN(BD[[#This Row],[Glosa / Proveedor]]))),LEN(BD[[#This Row],[Glosa / Proveedor]])*2)),"")</f>
        <v/>
      </c>
      <c r="I1683" s="31" t="n"/>
      <c r="J1683" s="38" t="n"/>
      <c r="K1683" s="22">
        <f>IF('BD6'!J1683=90,"AGUA",IF('BD6'!J1683=91,"ALCANTARILLADO",IF('BD6'!J1683=93,"ALCANTARILLADO",IF('BD6'!J1683=95,"ADMIN",IF('BD6'!J1683=96,"COMERCIAL","G_Finan")))))</f>
        <v/>
      </c>
      <c r="L1683" s="49" t="n"/>
      <c r="M1683" s="37" t="n"/>
      <c r="N1683" s="51" t="n"/>
      <c r="O1683" s="51" t="n"/>
    </row>
    <row r="1684">
      <c r="A1684" s="42">
        <f>IFERROR(VLOOKUP(BD[[#This Row],[BK]],DICT[[EEFF]:[Ppto]],2,FALSE),"No Encontrado")</f>
        <v/>
      </c>
      <c r="B1684">
        <f>MID(BD[[#This Row],[SUC]],2,1)&amp;"-"&amp;BD[[#This Row],[CC]]&amp;"-"&amp;BD[[#This Row],[REGI_RES]]&amp;"-"&amp;MID(BD[[#This Row],[CTA]],1,9)</f>
        <v/>
      </c>
      <c r="D1684">
        <f>TRIM(MID('BD6'!E1684,3,2))</f>
        <v/>
      </c>
      <c r="E1684" s="33" t="n"/>
      <c r="F1684" s="32" t="n"/>
      <c r="G1684">
        <f>IF(MID(BD[[#This Row],[Suc - Tipo - Nro]],8,2)="11",LEFT(BD[[#This Row],[REGIMEN]], 1) &amp; LEFT(RIGHT(BD[[#This Row],[REGIMEN]], LEN(BD[[#This Row],[REGIMEN]]) - FIND(" ", BD[[#This Row],[REGIMEN]])), 1),"")</f>
        <v/>
      </c>
      <c r="H1684">
        <f>IF(MID(BD[[#This Row],[Suc - Tipo - Nro]],8,2)="11",TRIM(RIGHT(SUBSTITUTE(BD[[#This Row],[Glosa / Proveedor]]," ",REPT(" ",LEN(BD[[#This Row],[Glosa / Proveedor]]))),LEN(BD[[#This Row],[Glosa / Proveedor]])*2)),"")</f>
        <v/>
      </c>
      <c r="I1684" s="31" t="n"/>
      <c r="J1684" s="38" t="n"/>
      <c r="K1684" s="22">
        <f>IF('BD6'!J1684=90,"AGUA",IF('BD6'!J1684=91,"ALCANTARILLADO",IF('BD6'!J1684=93,"ALCANTARILLADO",IF('BD6'!J1684=95,"ADMIN",IF('BD6'!J1684=96,"COMERCIAL","G_Finan")))))</f>
        <v/>
      </c>
      <c r="L1684" s="49" t="n"/>
      <c r="M1684" s="37" t="n"/>
      <c r="N1684" s="51" t="n"/>
      <c r="O1684" s="51" t="n"/>
    </row>
    <row r="1685">
      <c r="A1685" s="10">
        <f>IFERROR(VLOOKUP(BD[[#This Row],[BK]],DICT[[EEFF]:[Ppto]],2,FALSE),"No Encontrado")</f>
        <v/>
      </c>
      <c r="B1685" s="54">
        <f>MID(BD[[#This Row],[SUC]],2,1)&amp;"-"&amp;BD[[#This Row],[CC]]&amp;"-"&amp;BD[[#This Row],[REGI_RES]]&amp;"-"&amp;MID(BD[[#This Row],[CTA]],1,9)</f>
        <v/>
      </c>
      <c r="D1685" s="54">
        <f>TRIM(MID('BD6'!E1685,3,2))</f>
        <v/>
      </c>
      <c r="E1685" s="33" t="n"/>
      <c r="F1685" s="34" t="n"/>
      <c r="G1685" s="54">
        <f>IF(MID(BD[[#This Row],[Suc - Tipo - Nro]],8,2)="11",LEFT(BD[[#This Row],[REGIMEN]], 1) &amp; LEFT(RIGHT(BD[[#This Row],[REGIMEN]], LEN(BD[[#This Row],[REGIMEN]]) - FIND(" ", BD[[#This Row],[REGIMEN]])), 1),"")</f>
        <v/>
      </c>
      <c r="H1685" s="54">
        <f>IF(MID(BD[[#This Row],[Suc - Tipo - Nro]],8,2)="11",TRIM(RIGHT(SUBSTITUTE(BD[[#This Row],[Glosa / Proveedor]]," ",REPT(" ",LEN(BD[[#This Row],[Glosa / Proveedor]]))),LEN(BD[[#This Row],[Glosa / Proveedor]])*2)),"")</f>
        <v/>
      </c>
      <c r="I1685" s="33" t="n"/>
      <c r="J1685" s="35" t="n"/>
      <c r="K1685" s="36">
        <f>IF('BD6'!J1685=90,"AGUA",IF('BD6'!J1685=91,"ALCANTARILLADO",IF('BD6'!J1685=93,"ALCANTARILLADO",IF('BD6'!J1685=95,"ADMIN",IF('BD6'!J1685=96,"COMERCIAL","G_Finan")))))</f>
        <v/>
      </c>
      <c r="L1685" s="40" t="n"/>
      <c r="M1685" s="37" t="n"/>
      <c r="N1685" s="51" t="n"/>
      <c r="O1685" s="51" t="n"/>
    </row>
    <row r="1686">
      <c r="A1686" s="42">
        <f>IFERROR(VLOOKUP(BD[[#This Row],[BK]],DICT[[EEFF]:[Ppto]],2,FALSE),"No Encontrado")</f>
        <v/>
      </c>
      <c r="B1686">
        <f>MID(BD[[#This Row],[SUC]],2,1)&amp;"-"&amp;BD[[#This Row],[CC]]&amp;"-"&amp;BD[[#This Row],[REGI_RES]]&amp;"-"&amp;MID(BD[[#This Row],[CTA]],1,9)</f>
        <v/>
      </c>
      <c r="D1686">
        <f>TRIM(MID('BD6'!E1686,3,2))</f>
        <v/>
      </c>
      <c r="E1686" s="33" t="n"/>
      <c r="F1686" s="32" t="n"/>
      <c r="G1686">
        <f>IF(MID(BD[[#This Row],[Suc - Tipo - Nro]],8,2)="11",LEFT(BD[[#This Row],[REGIMEN]], 1) &amp; LEFT(RIGHT(BD[[#This Row],[REGIMEN]], LEN(BD[[#This Row],[REGIMEN]]) - FIND(" ", BD[[#This Row],[REGIMEN]])), 1),"")</f>
        <v/>
      </c>
      <c r="H1686">
        <f>IF(MID(BD[[#This Row],[Suc - Tipo - Nro]],8,2)="11",TRIM(RIGHT(SUBSTITUTE(BD[[#This Row],[Glosa / Proveedor]]," ",REPT(" ",LEN(BD[[#This Row],[Glosa / Proveedor]]))),LEN(BD[[#This Row],[Glosa / Proveedor]])*2)),"")</f>
        <v/>
      </c>
      <c r="I1686" s="31" t="n"/>
      <c r="J1686" s="38" t="n"/>
      <c r="K1686" s="22">
        <f>IF('BD6'!J1686=90,"AGUA",IF('BD6'!J1686=91,"ALCANTARILLADO",IF('BD6'!J1686=93,"ALCANTARILLADO",IF('BD6'!J1686=95,"ADMIN",IF('BD6'!J1686=96,"COMERCIAL","G_Finan")))))</f>
        <v/>
      </c>
      <c r="L1686" s="49" t="n"/>
      <c r="M1686" s="37" t="n"/>
      <c r="N1686" s="51" t="n"/>
      <c r="O1686" s="51" t="n"/>
    </row>
    <row r="1687">
      <c r="A1687" s="10">
        <f>IFERROR(VLOOKUP(BD[[#This Row],[BK]],DICT[[EEFF]:[Ppto]],2,FALSE),"No Encontrado")</f>
        <v/>
      </c>
      <c r="B1687" s="54">
        <f>MID(BD[[#This Row],[SUC]],2,1)&amp;"-"&amp;BD[[#This Row],[CC]]&amp;"-"&amp;BD[[#This Row],[REGI_RES]]&amp;"-"&amp;MID(BD[[#This Row],[CTA]],1,9)</f>
        <v/>
      </c>
      <c r="D1687" s="54">
        <f>TRIM(MID('BD6'!E1687,3,2))</f>
        <v/>
      </c>
      <c r="E1687" s="33" t="n"/>
      <c r="F1687" s="34" t="n"/>
      <c r="G1687" s="54">
        <f>IF(MID(BD[[#This Row],[Suc - Tipo - Nro]],8,2)="11",LEFT(BD[[#This Row],[REGIMEN]], 1) &amp; LEFT(RIGHT(BD[[#This Row],[REGIMEN]], LEN(BD[[#This Row],[REGIMEN]]) - FIND(" ", BD[[#This Row],[REGIMEN]])), 1),"")</f>
        <v/>
      </c>
      <c r="H1687" s="54">
        <f>IF(MID(BD[[#This Row],[Suc - Tipo - Nro]],8,2)="11",TRIM(RIGHT(SUBSTITUTE(BD[[#This Row],[Glosa / Proveedor]]," ",REPT(" ",LEN(BD[[#This Row],[Glosa / Proveedor]]))),LEN(BD[[#This Row],[Glosa / Proveedor]])*2)),"")</f>
        <v/>
      </c>
      <c r="I1687" s="33" t="n"/>
      <c r="J1687" s="35" t="n"/>
      <c r="K1687" s="36">
        <f>IF('BD6'!J1687=90,"AGUA",IF('BD6'!J1687=91,"ALCANTARILLADO",IF('BD6'!J1687=93,"ALCANTARILLADO",IF('BD6'!J1687=95,"ADMIN",IF('BD6'!J1687=96,"COMERCIAL","G_Finan")))))</f>
        <v/>
      </c>
      <c r="L1687" s="40" t="n"/>
      <c r="M1687" s="37" t="n"/>
      <c r="N1687" s="51" t="n"/>
      <c r="O1687" s="51" t="n"/>
    </row>
    <row r="1688">
      <c r="A1688">
        <f>IFERROR(VLOOKUP(BD[[#This Row],[BK]],DICT[[EEFF]:[Ppto]],2,FALSE),"No Encontrado")</f>
        <v/>
      </c>
      <c r="B1688">
        <f>MID(BD[[#This Row],[SUC]],2,1)&amp;"-"&amp;BD[[#This Row],[CC]]&amp;"-"&amp;BD[[#This Row],[REGI_RES]]&amp;"-"&amp;MID(BD[[#This Row],[CTA]],1,9)</f>
        <v/>
      </c>
      <c r="D1688">
        <f>TRIM(MID('BD6'!E1688,3,2))</f>
        <v/>
      </c>
      <c r="E1688" s="33" t="n"/>
      <c r="F1688" s="32" t="n"/>
      <c r="G1688">
        <f>IF(MID(BD[[#This Row],[Suc - Tipo - Nro]],8,2)="11",LEFT(BD[[#This Row],[REGIMEN]], 1) &amp; LEFT(RIGHT(BD[[#This Row],[REGIMEN]], LEN(BD[[#This Row],[REGIMEN]]) - FIND(" ", BD[[#This Row],[REGIMEN]])), 1),"")</f>
        <v/>
      </c>
      <c r="H1688">
        <f>IF(MID(BD[[#This Row],[Suc - Tipo - Nro]],8,2)="11",TRIM(RIGHT(SUBSTITUTE(BD[[#This Row],[Glosa / Proveedor]]," ",REPT(" ",LEN(BD[[#This Row],[Glosa / Proveedor]]))),LEN(BD[[#This Row],[Glosa / Proveedor]])*2)),"")</f>
        <v/>
      </c>
      <c r="I1688" s="31" t="n"/>
      <c r="J1688" s="38" t="n"/>
      <c r="K1688" s="22">
        <f>IF('BD6'!J1688=90,"AGUA",IF('BD6'!J1688=91,"ALCANTARILLADO",IF('BD6'!J1688=93,"ALCANTARILLADO",IF('BD6'!J1688=95,"ADMIN",IF('BD6'!J1688=96,"COMERCIAL","G_Finan")))))</f>
        <v/>
      </c>
      <c r="L1688" s="49" t="n"/>
      <c r="M1688" s="37" t="n"/>
      <c r="N1688" s="51" t="n"/>
      <c r="O1688" s="51" t="n"/>
    </row>
    <row r="1689">
      <c r="A1689" s="42">
        <f>IFERROR(VLOOKUP(BD[[#This Row],[BK]],DICT[[EEFF]:[Ppto]],2,FALSE),"No Encontrado")</f>
        <v/>
      </c>
      <c r="B1689">
        <f>MID(BD[[#This Row],[SUC]],2,1)&amp;"-"&amp;BD[[#This Row],[CC]]&amp;"-"&amp;BD[[#This Row],[REGI_RES]]&amp;"-"&amp;MID(BD[[#This Row],[CTA]],1,9)</f>
        <v/>
      </c>
      <c r="D1689">
        <f>TRIM(MID('BD6'!E1689,3,2))</f>
        <v/>
      </c>
      <c r="E1689" s="33" t="n"/>
      <c r="F1689" s="32" t="n"/>
      <c r="G1689">
        <f>IF(MID(BD[[#This Row],[Suc - Tipo - Nro]],8,2)="11",LEFT(BD[[#This Row],[REGIMEN]], 1) &amp; LEFT(RIGHT(BD[[#This Row],[REGIMEN]], LEN(BD[[#This Row],[REGIMEN]]) - FIND(" ", BD[[#This Row],[REGIMEN]])), 1),"")</f>
        <v/>
      </c>
      <c r="H1689">
        <f>IF(MID(BD[[#This Row],[Suc - Tipo - Nro]],8,2)="11",TRIM(RIGHT(SUBSTITUTE(BD[[#This Row],[Glosa / Proveedor]]," ",REPT(" ",LEN(BD[[#This Row],[Glosa / Proveedor]]))),LEN(BD[[#This Row],[Glosa / Proveedor]])*2)),"")</f>
        <v/>
      </c>
      <c r="I1689" s="31" t="n"/>
      <c r="J1689" s="38" t="n"/>
      <c r="K1689" s="22">
        <f>IF('BD6'!J1689=90,"AGUA",IF('BD6'!J1689=91,"ALCANTARILLADO",IF('BD6'!J1689=93,"ALCANTARILLADO",IF('BD6'!J1689=95,"ADMIN",IF('BD6'!J1689=96,"COMERCIAL","G_Finan")))))</f>
        <v/>
      </c>
      <c r="L1689" s="49" t="n"/>
      <c r="M1689" s="37" t="n"/>
      <c r="N1689" s="51" t="n"/>
      <c r="O1689" s="51" t="n"/>
    </row>
    <row r="1690">
      <c r="A1690" s="10">
        <f>IFERROR(VLOOKUP(BD[[#This Row],[BK]],DICT[[EEFF]:[Ppto]],2,FALSE),"No Encontrado")</f>
        <v/>
      </c>
      <c r="B1690" s="54">
        <f>MID(BD[[#This Row],[SUC]],2,1)&amp;"-"&amp;BD[[#This Row],[CC]]&amp;"-"&amp;BD[[#This Row],[REGI_RES]]&amp;"-"&amp;MID(BD[[#This Row],[CTA]],1,9)</f>
        <v/>
      </c>
      <c r="D1690" s="54">
        <f>TRIM(MID('BD6'!E1690,3,2))</f>
        <v/>
      </c>
      <c r="E1690" s="33" t="n"/>
      <c r="F1690" s="34" t="n"/>
      <c r="G1690" s="54">
        <f>IF(MID(BD[[#This Row],[Suc - Tipo - Nro]],8,2)="11",LEFT(BD[[#This Row],[REGIMEN]], 1) &amp; LEFT(RIGHT(BD[[#This Row],[REGIMEN]], LEN(BD[[#This Row],[REGIMEN]]) - FIND(" ", BD[[#This Row],[REGIMEN]])), 1),"")</f>
        <v/>
      </c>
      <c r="H1690" s="54">
        <f>IF(MID(BD[[#This Row],[Suc - Tipo - Nro]],8,2)="11",TRIM(RIGHT(SUBSTITUTE(BD[[#This Row],[Glosa / Proveedor]]," ",REPT(" ",LEN(BD[[#This Row],[Glosa / Proveedor]]))),LEN(BD[[#This Row],[Glosa / Proveedor]])*2)),"")</f>
        <v/>
      </c>
      <c r="I1690" s="33" t="n"/>
      <c r="J1690" s="35" t="n"/>
      <c r="K1690" s="36">
        <f>IF('BD6'!J1690=90,"AGUA",IF('BD6'!J1690=91,"ALCANTARILLADO",IF('BD6'!J1690=93,"ALCANTARILLADO",IF('BD6'!J1690=95,"ADMIN",IF('BD6'!J1690=96,"COMERCIAL","G_Finan")))))</f>
        <v/>
      </c>
      <c r="L1690" s="40" t="n"/>
      <c r="M1690" s="37" t="n"/>
      <c r="N1690" s="51" t="n"/>
      <c r="O1690" s="51" t="n"/>
    </row>
    <row r="1691">
      <c r="A1691" s="10">
        <f>IFERROR(VLOOKUP(BD[[#This Row],[BK]],DICT[[EEFF]:[Ppto]],2,FALSE),"No Encontrado")</f>
        <v/>
      </c>
      <c r="B1691" s="54">
        <f>MID(BD[[#This Row],[SUC]],2,1)&amp;"-"&amp;BD[[#This Row],[CC]]&amp;"-"&amp;BD[[#This Row],[REGI_RES]]&amp;"-"&amp;MID(BD[[#This Row],[CTA]],1,9)</f>
        <v/>
      </c>
      <c r="D1691" s="54">
        <f>TRIM(MID('BD6'!E1691,3,2))</f>
        <v/>
      </c>
      <c r="E1691" s="33" t="n"/>
      <c r="F1691" s="34" t="n"/>
      <c r="G1691" s="54">
        <f>IF(MID(BD[[#This Row],[Suc - Tipo - Nro]],8,2)="11",LEFT(BD[[#This Row],[REGIMEN]], 1) &amp; LEFT(RIGHT(BD[[#This Row],[REGIMEN]], LEN(BD[[#This Row],[REGIMEN]]) - FIND(" ", BD[[#This Row],[REGIMEN]])), 1),"")</f>
        <v/>
      </c>
      <c r="H1691" s="54">
        <f>IF(MID(BD[[#This Row],[Suc - Tipo - Nro]],8,2)="11",TRIM(RIGHT(SUBSTITUTE(BD[[#This Row],[Glosa / Proveedor]]," ",REPT(" ",LEN(BD[[#This Row],[Glosa / Proveedor]]))),LEN(BD[[#This Row],[Glosa / Proveedor]])*2)),"")</f>
        <v/>
      </c>
      <c r="I1691" s="33" t="n"/>
      <c r="J1691" s="35" t="n"/>
      <c r="K1691" s="36">
        <f>IF('BD6'!J1691=90,"AGUA",IF('BD6'!J1691=91,"ALCANTARILLADO",IF('BD6'!J1691=93,"ALCANTARILLADO",IF('BD6'!J1691=95,"ADMIN",IF('BD6'!J1691=96,"COMERCIAL","G_Finan")))))</f>
        <v/>
      </c>
      <c r="L1691" s="40" t="n"/>
      <c r="M1691" s="37" t="n"/>
      <c r="N1691" s="51" t="n"/>
      <c r="O1691" s="51" t="n"/>
    </row>
    <row r="1692">
      <c r="A1692" s="10">
        <f>IFERROR(VLOOKUP(BD[[#This Row],[BK]],DICT[[EEFF]:[Ppto]],2,FALSE),"No Encontrado")</f>
        <v/>
      </c>
      <c r="B1692" s="54">
        <f>MID(BD[[#This Row],[SUC]],2,1)&amp;"-"&amp;BD[[#This Row],[CC]]&amp;"-"&amp;BD[[#This Row],[REGI_RES]]&amp;"-"&amp;MID(BD[[#This Row],[CTA]],1,9)</f>
        <v/>
      </c>
      <c r="D1692" s="54">
        <f>TRIM(MID('BD6'!E1692,3,2))</f>
        <v/>
      </c>
      <c r="E1692" s="33" t="n"/>
      <c r="F1692" s="34" t="n"/>
      <c r="G1692" s="54">
        <f>IF(MID(BD[[#This Row],[Suc - Tipo - Nro]],8,2)="11",LEFT(BD[[#This Row],[REGIMEN]], 1) &amp; LEFT(RIGHT(BD[[#This Row],[REGIMEN]], LEN(BD[[#This Row],[REGIMEN]]) - FIND(" ", BD[[#This Row],[REGIMEN]])), 1),"")</f>
        <v/>
      </c>
      <c r="H1692" s="54">
        <f>IF(MID(BD[[#This Row],[Suc - Tipo - Nro]],8,2)="11",TRIM(RIGHT(SUBSTITUTE(BD[[#This Row],[Glosa / Proveedor]]," ",REPT(" ",LEN(BD[[#This Row],[Glosa / Proveedor]]))),LEN(BD[[#This Row],[Glosa / Proveedor]])*2)),"")</f>
        <v/>
      </c>
      <c r="I1692" s="33" t="n"/>
      <c r="J1692" s="35" t="n"/>
      <c r="K1692" s="36">
        <f>IF('BD6'!J1692=90,"AGUA",IF('BD6'!J1692=91,"ALCANTARILLADO",IF('BD6'!J1692=93,"ALCANTARILLADO",IF('BD6'!J1692=95,"ADMIN",IF('BD6'!J1692=96,"COMERCIAL","G_Finan")))))</f>
        <v/>
      </c>
      <c r="L1692" s="40" t="n"/>
      <c r="M1692" s="37" t="n"/>
      <c r="N1692" s="51" t="n"/>
      <c r="O1692" s="51" t="n"/>
    </row>
    <row r="1693">
      <c r="A1693" s="10">
        <f>IFERROR(VLOOKUP(BD[[#This Row],[BK]],DICT[[EEFF]:[Ppto]],2,FALSE),"No Encontrado")</f>
        <v/>
      </c>
      <c r="B1693" s="54">
        <f>MID(BD[[#This Row],[SUC]],2,1)&amp;"-"&amp;BD[[#This Row],[CC]]&amp;"-"&amp;BD[[#This Row],[REGI_RES]]&amp;"-"&amp;MID(BD[[#This Row],[CTA]],1,9)</f>
        <v/>
      </c>
      <c r="D1693" s="54">
        <f>TRIM(MID('BD6'!E1693,3,2))</f>
        <v/>
      </c>
      <c r="E1693" s="33" t="n"/>
      <c r="F1693" s="34" t="n"/>
      <c r="G1693" s="54">
        <f>IF(MID(BD[[#This Row],[Suc - Tipo - Nro]],8,2)="11",LEFT(BD[[#This Row],[REGIMEN]], 1) &amp; LEFT(RIGHT(BD[[#This Row],[REGIMEN]], LEN(BD[[#This Row],[REGIMEN]]) - FIND(" ", BD[[#This Row],[REGIMEN]])), 1),"")</f>
        <v/>
      </c>
      <c r="H1693" s="54">
        <f>IF(MID(BD[[#This Row],[Suc - Tipo - Nro]],8,2)="11",TRIM(RIGHT(SUBSTITUTE(BD[[#This Row],[Glosa / Proveedor]]," ",REPT(" ",LEN(BD[[#This Row],[Glosa / Proveedor]]))),LEN(BD[[#This Row],[Glosa / Proveedor]])*2)),"")</f>
        <v/>
      </c>
      <c r="I1693" s="33" t="n"/>
      <c r="J1693" s="35" t="n"/>
      <c r="K1693" s="36">
        <f>IF('BD6'!J1693=90,"AGUA",IF('BD6'!J1693=91,"ALCANTARILLADO",IF('BD6'!J1693=93,"ALCANTARILLADO",IF('BD6'!J1693=95,"ADMIN",IF('BD6'!J1693=96,"COMERCIAL","G_Finan")))))</f>
        <v/>
      </c>
      <c r="L1693" s="40" t="n"/>
      <c r="M1693" s="37" t="n"/>
      <c r="N1693" s="51" t="n"/>
      <c r="O1693" s="51" t="n"/>
    </row>
    <row r="1694">
      <c r="A1694" s="42">
        <f>IFERROR(VLOOKUP(BD[[#This Row],[BK]],DICT[[EEFF]:[Ppto]],2,FALSE),"No Encontrado")</f>
        <v/>
      </c>
      <c r="B1694">
        <f>MID(BD[[#This Row],[SUC]],2,1)&amp;"-"&amp;BD[[#This Row],[CC]]&amp;"-"&amp;BD[[#This Row],[REGI_RES]]&amp;"-"&amp;MID(BD[[#This Row],[CTA]],1,9)</f>
        <v/>
      </c>
      <c r="D1694">
        <f>TRIM(MID('BD6'!E1694,3,2))</f>
        <v/>
      </c>
      <c r="E1694" s="33" t="n"/>
      <c r="F1694" s="32" t="n"/>
      <c r="G1694">
        <f>IF(MID(BD[[#This Row],[Suc - Tipo - Nro]],8,2)="11",LEFT(BD[[#This Row],[REGIMEN]], 1) &amp; LEFT(RIGHT(BD[[#This Row],[REGIMEN]], LEN(BD[[#This Row],[REGIMEN]]) - FIND(" ", BD[[#This Row],[REGIMEN]])), 1),"")</f>
        <v/>
      </c>
      <c r="H1694">
        <f>IF(MID(BD[[#This Row],[Suc - Tipo - Nro]],8,2)="11",TRIM(RIGHT(SUBSTITUTE(BD[[#This Row],[Glosa / Proveedor]]," ",REPT(" ",LEN(BD[[#This Row],[Glosa / Proveedor]]))),LEN(BD[[#This Row],[Glosa / Proveedor]])*2)),"")</f>
        <v/>
      </c>
      <c r="I1694" s="31" t="n"/>
      <c r="J1694" s="38" t="n"/>
      <c r="K1694" s="22">
        <f>IF('BD6'!J1694=90,"AGUA",IF('BD6'!J1694=91,"ALCANTARILLADO",IF('BD6'!J1694=93,"ALCANTARILLADO",IF('BD6'!J1694=95,"ADMIN",IF('BD6'!J1694=96,"COMERCIAL","G_Finan")))))</f>
        <v/>
      </c>
      <c r="L1694" s="49" t="n"/>
      <c r="M1694" s="37" t="n"/>
      <c r="N1694" s="51" t="n"/>
      <c r="O1694" s="51" t="n"/>
    </row>
    <row r="1695">
      <c r="A1695" s="39">
        <f>IFERROR(VLOOKUP(BD[[#This Row],[BK]],DICT[[EEFF]:[Ppto]],2,FALSE),"No Encontrado")</f>
        <v/>
      </c>
      <c r="B1695">
        <f>MID(BD[[#This Row],[SUC]],2,1)&amp;"-"&amp;BD[[#This Row],[CC]]&amp;"-"&amp;BD[[#This Row],[REGI_RES]]&amp;"-"&amp;MID(BD[[#This Row],[CTA]],1,9)</f>
        <v/>
      </c>
      <c r="D1695">
        <f>TRIM(MID('BD6'!E1695,3,2))</f>
        <v/>
      </c>
      <c r="E1695" s="33" t="n"/>
      <c r="F1695" s="34" t="n"/>
      <c r="G1695">
        <f>IF(MID(BD[[#This Row],[Suc - Tipo - Nro]],8,2)="11",LEFT(BD[[#This Row],[REGIMEN]], 1) &amp; LEFT(RIGHT(BD[[#This Row],[REGIMEN]], LEN(BD[[#This Row],[REGIMEN]]) - FIND(" ", BD[[#This Row],[REGIMEN]])), 1),"")</f>
        <v/>
      </c>
      <c r="H1695">
        <f>IF(MID(BD[[#This Row],[Suc - Tipo - Nro]],8,2)="11",TRIM(RIGHT(SUBSTITUTE(BD[[#This Row],[Glosa / Proveedor]]," ",REPT(" ",LEN(BD[[#This Row],[Glosa / Proveedor]]))),LEN(BD[[#This Row],[Glosa / Proveedor]])*2)),"")</f>
        <v/>
      </c>
      <c r="I1695" s="33" t="n"/>
      <c r="J1695" s="35" t="n"/>
      <c r="K1695" s="22">
        <f>IF('BD6'!J1695=90,"AGUA",IF('BD6'!J1695=91,"ALCANTARILLADO",IF('BD6'!J1695=93,"ALCANTARILLADO",IF('BD6'!J1695=95,"ADMIN",IF('BD6'!J1695=96,"COMERCIAL","G_Finan")))))</f>
        <v/>
      </c>
      <c r="L1695" s="49" t="n"/>
      <c r="M1695" s="37" t="n"/>
      <c r="N1695" s="51" t="n"/>
      <c r="O1695" s="51" t="n"/>
    </row>
    <row r="1696">
      <c r="A1696">
        <f>IFERROR(VLOOKUP(BD[[#This Row],[BK]],DICT[[EEFF]:[Ppto]],2,FALSE),"No Encontrado")</f>
        <v/>
      </c>
      <c r="B1696">
        <f>MID(BD[[#This Row],[SUC]],2,1)&amp;"-"&amp;BD[[#This Row],[CC]]&amp;"-"&amp;BD[[#This Row],[REGI_RES]]&amp;"-"&amp;MID(BD[[#This Row],[CTA]],1,9)</f>
        <v/>
      </c>
      <c r="D1696">
        <f>TRIM(MID('BD6'!E1696,3,2))</f>
        <v/>
      </c>
      <c r="E1696" s="33" t="n"/>
      <c r="F1696" s="32" t="n"/>
      <c r="G1696">
        <f>IF(MID(BD[[#This Row],[Suc - Tipo - Nro]],8,2)="11",LEFT(BD[[#This Row],[REGIMEN]], 1) &amp; LEFT(RIGHT(BD[[#This Row],[REGIMEN]], LEN(BD[[#This Row],[REGIMEN]]) - FIND(" ", BD[[#This Row],[REGIMEN]])), 1),"")</f>
        <v/>
      </c>
      <c r="H1696">
        <f>IF(MID(BD[[#This Row],[Suc - Tipo - Nro]],8,2)="11",TRIM(RIGHT(SUBSTITUTE(BD[[#This Row],[Glosa / Proveedor]]," ",REPT(" ",LEN(BD[[#This Row],[Glosa / Proveedor]]))),LEN(BD[[#This Row],[Glosa / Proveedor]])*2)),"")</f>
        <v/>
      </c>
      <c r="I1696" s="31" t="n"/>
      <c r="J1696" s="38" t="n"/>
      <c r="K1696" s="22">
        <f>IF('BD6'!J1696=90,"AGUA",IF('BD6'!J1696=91,"ALCANTARILLADO",IF('BD6'!J1696=93,"ALCANTARILLADO",IF('BD6'!J1696=95,"ADMIN",IF('BD6'!J1696=96,"COMERCIAL","G_Finan")))))</f>
        <v/>
      </c>
      <c r="L1696" s="49" t="n"/>
      <c r="M1696" s="37" t="n"/>
      <c r="N1696" s="51" t="n"/>
      <c r="O1696" s="51" t="n"/>
    </row>
    <row r="1697">
      <c r="A1697">
        <f>IFERROR(VLOOKUP(BD[[#This Row],[BK]],DICT[[EEFF]:[Ppto]],2,FALSE),"No Encontrado")</f>
        <v/>
      </c>
      <c r="B1697">
        <f>MID(BD[[#This Row],[SUC]],2,1)&amp;"-"&amp;BD[[#This Row],[CC]]&amp;"-"&amp;BD[[#This Row],[REGI_RES]]&amp;"-"&amp;MID(BD[[#This Row],[CTA]],1,9)</f>
        <v/>
      </c>
      <c r="D1697">
        <f>TRIM(MID('BD6'!E1697,3,2))</f>
        <v/>
      </c>
      <c r="E1697" s="33" t="n"/>
      <c r="F1697" s="32" t="n"/>
      <c r="G1697">
        <f>IF(MID(BD[[#This Row],[Suc - Tipo - Nro]],8,2)="11",LEFT(BD[[#This Row],[REGIMEN]], 1) &amp; LEFT(RIGHT(BD[[#This Row],[REGIMEN]], LEN(BD[[#This Row],[REGIMEN]]) - FIND(" ", BD[[#This Row],[REGIMEN]])), 1),"")</f>
        <v/>
      </c>
      <c r="H1697">
        <f>IF(MID(BD[[#This Row],[Suc - Tipo - Nro]],8,2)="11",TRIM(RIGHT(SUBSTITUTE(BD[[#This Row],[Glosa / Proveedor]]," ",REPT(" ",LEN(BD[[#This Row],[Glosa / Proveedor]]))),LEN(BD[[#This Row],[Glosa / Proveedor]])*2)),"")</f>
        <v/>
      </c>
      <c r="I1697" s="31" t="n"/>
      <c r="J1697" s="38" t="n"/>
      <c r="K1697" s="22">
        <f>IF('BD6'!J1697=90,"AGUA",IF('BD6'!J1697=91,"ALCANTARILLADO",IF('BD6'!J1697=93,"ALCANTARILLADO",IF('BD6'!J1697=95,"ADMIN",IF('BD6'!J1697=96,"COMERCIAL","G_Finan")))))</f>
        <v/>
      </c>
      <c r="L1697" s="49" t="n"/>
      <c r="M1697" s="37" t="n"/>
      <c r="N1697" s="51" t="n"/>
      <c r="O1697" s="51" t="n"/>
    </row>
    <row r="1698">
      <c r="A1698" s="10">
        <f>IFERROR(VLOOKUP(BD[[#This Row],[BK]],DICT[[EEFF]:[Ppto]],2,FALSE),"No Encontrado")</f>
        <v/>
      </c>
      <c r="B1698" s="54">
        <f>MID(BD[[#This Row],[SUC]],2,1)&amp;"-"&amp;BD[[#This Row],[CC]]&amp;"-"&amp;BD[[#This Row],[REGI_RES]]&amp;"-"&amp;MID(BD[[#This Row],[CTA]],1,9)</f>
        <v/>
      </c>
      <c r="D1698" s="54">
        <f>TRIM(MID('BD6'!E1698,3,2))</f>
        <v/>
      </c>
      <c r="E1698" s="33" t="n"/>
      <c r="F1698" s="34" t="n"/>
      <c r="G1698" s="54">
        <f>IF(MID(BD[[#This Row],[Suc - Tipo - Nro]],8,2)="11",LEFT(BD[[#This Row],[REGIMEN]], 1) &amp; LEFT(RIGHT(BD[[#This Row],[REGIMEN]], LEN(BD[[#This Row],[REGIMEN]]) - FIND(" ", BD[[#This Row],[REGIMEN]])), 1),"")</f>
        <v/>
      </c>
      <c r="H1698" s="54">
        <f>IF(MID(BD[[#This Row],[Suc - Tipo - Nro]],8,2)="11",TRIM(RIGHT(SUBSTITUTE(BD[[#This Row],[Glosa / Proveedor]]," ",REPT(" ",LEN(BD[[#This Row],[Glosa / Proveedor]]))),LEN(BD[[#This Row],[Glosa / Proveedor]])*2)),"")</f>
        <v/>
      </c>
      <c r="I1698" s="33" t="n"/>
      <c r="J1698" s="35" t="n"/>
      <c r="K1698" s="36">
        <f>IF('BD6'!J1698=90,"AGUA",IF('BD6'!J1698=91,"ALCANTARILLADO",IF('BD6'!J1698=93,"ALCANTARILLADO",IF('BD6'!J1698=95,"ADMIN",IF('BD6'!J1698=96,"COMERCIAL","G_Finan")))))</f>
        <v/>
      </c>
      <c r="L1698" s="40" t="n"/>
      <c r="M1698" s="37" t="n"/>
      <c r="N1698" s="51" t="n"/>
      <c r="O1698" s="51" t="n"/>
    </row>
    <row r="1699">
      <c r="A1699">
        <f>IFERROR(VLOOKUP(BD[[#This Row],[BK]],DICT[[EEFF]:[Ppto]],2,FALSE),"No Encontrado")</f>
        <v/>
      </c>
      <c r="B1699">
        <f>MID(BD[[#This Row],[SUC]],2,1)&amp;"-"&amp;BD[[#This Row],[CC]]&amp;"-"&amp;BD[[#This Row],[REGI_RES]]&amp;"-"&amp;MID(BD[[#This Row],[CTA]],1,9)</f>
        <v/>
      </c>
      <c r="D1699">
        <f>TRIM(MID('BD6'!E1699,3,2))</f>
        <v/>
      </c>
      <c r="E1699" s="33" t="n"/>
      <c r="F1699" s="32" t="n"/>
      <c r="G1699">
        <f>IF(MID(BD[[#This Row],[Suc - Tipo - Nro]],8,2)="11",LEFT(BD[[#This Row],[REGIMEN]], 1) &amp; LEFT(RIGHT(BD[[#This Row],[REGIMEN]], LEN(BD[[#This Row],[REGIMEN]]) - FIND(" ", BD[[#This Row],[REGIMEN]])), 1),"")</f>
        <v/>
      </c>
      <c r="H1699">
        <f>IF(MID(BD[[#This Row],[Suc - Tipo - Nro]],8,2)="11",TRIM(RIGHT(SUBSTITUTE(BD[[#This Row],[Glosa / Proveedor]]," ",REPT(" ",LEN(BD[[#This Row],[Glosa / Proveedor]]))),LEN(BD[[#This Row],[Glosa / Proveedor]])*2)),"")</f>
        <v/>
      </c>
      <c r="I1699" s="31" t="n"/>
      <c r="J1699" s="38" t="n"/>
      <c r="K1699" s="22">
        <f>IF('BD6'!J1699=90,"AGUA",IF('BD6'!J1699=91,"ALCANTARILLADO",IF('BD6'!J1699=93,"ALCANTARILLADO",IF('BD6'!J1699=95,"ADMIN",IF('BD6'!J1699=96,"COMERCIAL","G_Finan")))))</f>
        <v/>
      </c>
      <c r="L1699" s="49" t="n"/>
      <c r="M1699" s="37" t="n"/>
      <c r="N1699" s="51" t="n"/>
      <c r="O1699" s="51" t="n"/>
    </row>
    <row r="1700">
      <c r="A1700" s="10">
        <f>IFERROR(VLOOKUP(BD[[#This Row],[BK]],DICT[[EEFF]:[Ppto]],2,FALSE),"No Encontrado")</f>
        <v/>
      </c>
      <c r="B1700" s="54">
        <f>MID(BD[[#This Row],[SUC]],2,1)&amp;"-"&amp;BD[[#This Row],[CC]]&amp;"-"&amp;BD[[#This Row],[REGI_RES]]&amp;"-"&amp;MID(BD[[#This Row],[CTA]],1,9)</f>
        <v/>
      </c>
      <c r="D1700" s="54">
        <f>TRIM(MID('BD6'!E1700,3,2))</f>
        <v/>
      </c>
      <c r="E1700" s="33" t="n"/>
      <c r="F1700" s="34" t="n"/>
      <c r="G1700" s="54">
        <f>IF(MID(BD[[#This Row],[Suc - Tipo - Nro]],8,2)="11",LEFT(BD[[#This Row],[REGIMEN]], 1) &amp; LEFT(RIGHT(BD[[#This Row],[REGIMEN]], LEN(BD[[#This Row],[REGIMEN]]) - FIND(" ", BD[[#This Row],[REGIMEN]])), 1),"")</f>
        <v/>
      </c>
      <c r="H1700" s="54">
        <f>IF(MID(BD[[#This Row],[Suc - Tipo - Nro]],8,2)="11",TRIM(RIGHT(SUBSTITUTE(BD[[#This Row],[Glosa / Proveedor]]," ",REPT(" ",LEN(BD[[#This Row],[Glosa / Proveedor]]))),LEN(BD[[#This Row],[Glosa / Proveedor]])*2)),"")</f>
        <v/>
      </c>
      <c r="I1700" s="33" t="n"/>
      <c r="J1700" s="35" t="n"/>
      <c r="K1700" s="36">
        <f>IF('BD6'!J1700=90,"AGUA",IF('BD6'!J1700=91,"ALCANTARILLADO",IF('BD6'!J1700=93,"ALCANTARILLADO",IF('BD6'!J1700=95,"ADMIN",IF('BD6'!J1700=96,"COMERCIAL","G_Finan")))))</f>
        <v/>
      </c>
      <c r="L1700" s="40" t="n"/>
      <c r="M1700" s="37" t="n"/>
      <c r="N1700" s="51" t="n"/>
      <c r="O1700" s="51" t="n"/>
    </row>
    <row r="1701">
      <c r="A1701" s="39">
        <f>IFERROR(VLOOKUP(BD[[#This Row],[BK]],DICT[[EEFF]:[Ppto]],2,FALSE),"No Encontrado")</f>
        <v/>
      </c>
      <c r="B1701">
        <f>MID(BD[[#This Row],[SUC]],2,1)&amp;"-"&amp;BD[[#This Row],[CC]]&amp;"-"&amp;BD[[#This Row],[REGI_RES]]&amp;"-"&amp;MID(BD[[#This Row],[CTA]],1,9)</f>
        <v/>
      </c>
      <c r="D1701">
        <f>TRIM(MID('BD6'!E1701,3,2))</f>
        <v/>
      </c>
      <c r="E1701" s="33" t="n"/>
      <c r="F1701" s="34" t="n"/>
      <c r="G1701">
        <f>IF(MID(BD[[#This Row],[Suc - Tipo - Nro]],8,2)="11",LEFT(BD[[#This Row],[REGIMEN]], 1) &amp; LEFT(RIGHT(BD[[#This Row],[REGIMEN]], LEN(BD[[#This Row],[REGIMEN]]) - FIND(" ", BD[[#This Row],[REGIMEN]])), 1),"")</f>
        <v/>
      </c>
      <c r="H1701">
        <f>IF(MID(BD[[#This Row],[Suc - Tipo - Nro]],8,2)="11",TRIM(RIGHT(SUBSTITUTE(BD[[#This Row],[Glosa / Proveedor]]," ",REPT(" ",LEN(BD[[#This Row],[Glosa / Proveedor]]))),LEN(BD[[#This Row],[Glosa / Proveedor]])*2)),"")</f>
        <v/>
      </c>
      <c r="I1701" s="33" t="n"/>
      <c r="J1701" s="35" t="n"/>
      <c r="K1701" s="22">
        <f>IF('BD6'!J1701=90,"AGUA",IF('BD6'!J1701=91,"ALCANTARILLADO",IF('BD6'!J1701=93,"ALCANTARILLADO",IF('BD6'!J1701=95,"ADMIN",IF('BD6'!J1701=96,"COMERCIAL","G_Finan")))))</f>
        <v/>
      </c>
      <c r="L1701" s="49" t="n"/>
      <c r="M1701" s="37" t="n"/>
      <c r="N1701" s="51" t="n"/>
      <c r="O1701" s="51" t="n"/>
    </row>
    <row r="1702">
      <c r="A1702" s="10">
        <f>IFERROR(VLOOKUP(BD[[#This Row],[BK]],DICT[[EEFF]:[Ppto]],2,FALSE),"No Encontrado")</f>
        <v/>
      </c>
      <c r="B1702" s="54">
        <f>MID(BD[[#This Row],[SUC]],2,1)&amp;"-"&amp;BD[[#This Row],[CC]]&amp;"-"&amp;BD[[#This Row],[REGI_RES]]&amp;"-"&amp;MID(BD[[#This Row],[CTA]],1,9)</f>
        <v/>
      </c>
      <c r="D1702" s="54">
        <f>TRIM(MID('BD6'!E1702,3,2))</f>
        <v/>
      </c>
      <c r="E1702" s="33" t="n"/>
      <c r="F1702" s="34" t="n"/>
      <c r="G1702" s="54">
        <f>IF(MID(BD[[#This Row],[Suc - Tipo - Nro]],8,2)="11",LEFT(BD[[#This Row],[REGIMEN]], 1) &amp; LEFT(RIGHT(BD[[#This Row],[REGIMEN]], LEN(BD[[#This Row],[REGIMEN]]) - FIND(" ", BD[[#This Row],[REGIMEN]])), 1),"")</f>
        <v/>
      </c>
      <c r="H1702" s="54">
        <f>IF(MID(BD[[#This Row],[Suc - Tipo - Nro]],8,2)="11",TRIM(RIGHT(SUBSTITUTE(BD[[#This Row],[Glosa / Proveedor]]," ",REPT(" ",LEN(BD[[#This Row],[Glosa / Proveedor]]))),LEN(BD[[#This Row],[Glosa / Proveedor]])*2)),"")</f>
        <v/>
      </c>
      <c r="I1702" s="33" t="n"/>
      <c r="J1702" s="35" t="n"/>
      <c r="K1702" s="36">
        <f>IF('BD6'!J1702=90,"AGUA",IF('BD6'!J1702=91,"ALCANTARILLADO",IF('BD6'!J1702=93,"ALCANTARILLADO",IF('BD6'!J1702=95,"ADMIN",IF('BD6'!J1702=96,"COMERCIAL","G_Finan")))))</f>
        <v/>
      </c>
      <c r="L1702" s="40" t="n"/>
      <c r="M1702" s="37" t="n"/>
      <c r="N1702" s="51" t="n"/>
      <c r="O1702" s="51" t="n"/>
    </row>
    <row r="1703">
      <c r="A1703" s="10">
        <f>IFERROR(VLOOKUP(BD[[#This Row],[BK]],DICT[[EEFF]:[Ppto]],2,FALSE),"No Encontrado")</f>
        <v/>
      </c>
      <c r="B1703" s="54">
        <f>MID(BD[[#This Row],[SUC]],2,1)&amp;"-"&amp;BD[[#This Row],[CC]]&amp;"-"&amp;BD[[#This Row],[REGI_RES]]&amp;"-"&amp;MID(BD[[#This Row],[CTA]],1,9)</f>
        <v/>
      </c>
      <c r="D1703" s="54">
        <f>TRIM(MID('BD6'!E1703,3,2))</f>
        <v/>
      </c>
      <c r="E1703" s="33" t="n"/>
      <c r="F1703" s="34" t="n"/>
      <c r="G1703" s="54">
        <f>IF(MID(BD[[#This Row],[Suc - Tipo - Nro]],8,2)="11",LEFT(BD[[#This Row],[REGIMEN]], 1) &amp; LEFT(RIGHT(BD[[#This Row],[REGIMEN]], LEN(BD[[#This Row],[REGIMEN]]) - FIND(" ", BD[[#This Row],[REGIMEN]])), 1),"")</f>
        <v/>
      </c>
      <c r="H1703" s="54">
        <f>IF(MID(BD[[#This Row],[Suc - Tipo - Nro]],8,2)="11",TRIM(RIGHT(SUBSTITUTE(BD[[#This Row],[Glosa / Proveedor]]," ",REPT(" ",LEN(BD[[#This Row],[Glosa / Proveedor]]))),LEN(BD[[#This Row],[Glosa / Proveedor]])*2)),"")</f>
        <v/>
      </c>
      <c r="I1703" s="33" t="n"/>
      <c r="J1703" s="35" t="n"/>
      <c r="K1703" s="36">
        <f>IF('BD6'!J1703=90,"AGUA",IF('BD6'!J1703=91,"ALCANTARILLADO",IF('BD6'!J1703=93,"ALCANTARILLADO",IF('BD6'!J1703=95,"ADMIN",IF('BD6'!J1703=96,"COMERCIAL","G_Finan")))))</f>
        <v/>
      </c>
      <c r="L1703" s="40" t="n"/>
      <c r="M1703" s="37" t="n"/>
      <c r="N1703" s="51" t="n"/>
      <c r="O1703" s="51" t="n"/>
    </row>
    <row r="1704">
      <c r="A1704" s="10">
        <f>IFERROR(VLOOKUP(BD[[#This Row],[BK]],DICT[[EEFF]:[Ppto]],2,FALSE),"No Encontrado")</f>
        <v/>
      </c>
      <c r="B1704" s="54">
        <f>MID(BD[[#This Row],[SUC]],2,1)&amp;"-"&amp;BD[[#This Row],[CC]]&amp;"-"&amp;BD[[#This Row],[REGI_RES]]&amp;"-"&amp;MID(BD[[#This Row],[CTA]],1,9)</f>
        <v/>
      </c>
      <c r="D1704" s="54">
        <f>TRIM(MID('BD6'!E1704,3,2))</f>
        <v/>
      </c>
      <c r="E1704" s="33" t="n"/>
      <c r="F1704" s="34" t="n"/>
      <c r="G1704" s="54">
        <f>IF(MID(BD[[#This Row],[Suc - Tipo - Nro]],8,2)="11",LEFT(BD[[#This Row],[REGIMEN]], 1) &amp; LEFT(RIGHT(BD[[#This Row],[REGIMEN]], LEN(BD[[#This Row],[REGIMEN]]) - FIND(" ", BD[[#This Row],[REGIMEN]])), 1),"")</f>
        <v/>
      </c>
      <c r="H1704" s="54">
        <f>IF(MID(BD[[#This Row],[Suc - Tipo - Nro]],8,2)="11",TRIM(RIGHT(SUBSTITUTE(BD[[#This Row],[Glosa / Proveedor]]," ",REPT(" ",LEN(BD[[#This Row],[Glosa / Proveedor]]))),LEN(BD[[#This Row],[Glosa / Proveedor]])*2)),"")</f>
        <v/>
      </c>
      <c r="I1704" s="33" t="n"/>
      <c r="J1704" s="35" t="n"/>
      <c r="K1704" s="36">
        <f>IF('BD6'!J1704=90,"AGUA",IF('BD6'!J1704=91,"ALCANTARILLADO",IF('BD6'!J1704=93,"ALCANTARILLADO",IF('BD6'!J1704=95,"ADMIN",IF('BD6'!J1704=96,"COMERCIAL","G_Finan")))))</f>
        <v/>
      </c>
      <c r="L1704" s="40" t="n"/>
      <c r="M1704" s="37" t="n"/>
      <c r="N1704" s="51" t="n"/>
      <c r="O1704" s="51" t="n"/>
    </row>
    <row r="1705">
      <c r="A1705">
        <f>IFERROR(VLOOKUP(BD[[#This Row],[BK]],DICT[[EEFF]:[Ppto]],2,FALSE),"No Encontrado")</f>
        <v/>
      </c>
      <c r="B1705">
        <f>MID(BD[[#This Row],[SUC]],2,1)&amp;"-"&amp;BD[[#This Row],[CC]]&amp;"-"&amp;BD[[#This Row],[REGI_RES]]&amp;"-"&amp;MID(BD[[#This Row],[CTA]],1,9)</f>
        <v/>
      </c>
      <c r="D1705">
        <f>TRIM(MID('BD6'!E1705,3,2))</f>
        <v/>
      </c>
      <c r="E1705" s="33" t="n"/>
      <c r="F1705" s="32" t="n"/>
      <c r="G1705">
        <f>IF(MID(BD[[#This Row],[Suc - Tipo - Nro]],8,2)="11",LEFT(BD[[#This Row],[REGIMEN]], 1) &amp; LEFT(RIGHT(BD[[#This Row],[REGIMEN]], LEN(BD[[#This Row],[REGIMEN]]) - FIND(" ", BD[[#This Row],[REGIMEN]])), 1),"")</f>
        <v/>
      </c>
      <c r="H1705">
        <f>IF(MID(BD[[#This Row],[Suc - Tipo - Nro]],8,2)="11",TRIM(RIGHT(SUBSTITUTE(BD[[#This Row],[Glosa / Proveedor]]," ",REPT(" ",LEN(BD[[#This Row],[Glosa / Proveedor]]))),LEN(BD[[#This Row],[Glosa / Proveedor]])*2)),"")</f>
        <v/>
      </c>
      <c r="I1705" s="31" t="n"/>
      <c r="J1705" s="38" t="n"/>
      <c r="K1705" s="22">
        <f>IF('BD6'!J1705=90,"AGUA",IF('BD6'!J1705=91,"ALCANTARILLADO",IF('BD6'!J1705=93,"ALCANTARILLADO",IF('BD6'!J1705=95,"ADMIN",IF('BD6'!J1705=96,"COMERCIAL","G_Finan")))))</f>
        <v/>
      </c>
      <c r="L1705" s="49" t="n"/>
      <c r="M1705" s="37" t="n"/>
      <c r="N1705" s="51" t="n"/>
      <c r="O1705" s="51" t="n"/>
    </row>
    <row r="1706">
      <c r="A1706" s="42">
        <f>IFERROR(VLOOKUP(BD[[#This Row],[BK]],DICT[[EEFF]:[Ppto]],2,FALSE),"No Encontrado")</f>
        <v/>
      </c>
      <c r="B1706">
        <f>MID(BD[[#This Row],[SUC]],2,1)&amp;"-"&amp;BD[[#This Row],[CC]]&amp;"-"&amp;BD[[#This Row],[REGI_RES]]&amp;"-"&amp;MID(BD[[#This Row],[CTA]],1,9)</f>
        <v/>
      </c>
      <c r="D1706">
        <f>TRIM(MID('BD6'!E1706,3,2))</f>
        <v/>
      </c>
      <c r="E1706" s="33" t="n"/>
      <c r="F1706" s="32" t="n"/>
      <c r="G1706">
        <f>IF(MID(BD[[#This Row],[Suc - Tipo - Nro]],8,2)="11",LEFT(BD[[#This Row],[REGIMEN]], 1) &amp; LEFT(RIGHT(BD[[#This Row],[REGIMEN]], LEN(BD[[#This Row],[REGIMEN]]) - FIND(" ", BD[[#This Row],[REGIMEN]])), 1),"")</f>
        <v/>
      </c>
      <c r="H1706">
        <f>IF(MID(BD[[#This Row],[Suc - Tipo - Nro]],8,2)="11",TRIM(RIGHT(SUBSTITUTE(BD[[#This Row],[Glosa / Proveedor]]," ",REPT(" ",LEN(BD[[#This Row],[Glosa / Proveedor]]))),LEN(BD[[#This Row],[Glosa / Proveedor]])*2)),"")</f>
        <v/>
      </c>
      <c r="I1706" s="31" t="n"/>
      <c r="J1706" s="38" t="n"/>
      <c r="K1706" s="22">
        <f>IF('BD6'!J1706=90,"AGUA",IF('BD6'!J1706=91,"ALCANTARILLADO",IF('BD6'!J1706=93,"ALCANTARILLADO",IF('BD6'!J1706=95,"ADMIN",IF('BD6'!J1706=96,"COMERCIAL","G_Finan")))))</f>
        <v/>
      </c>
      <c r="L1706" s="49" t="n"/>
      <c r="M1706" s="37" t="n"/>
      <c r="N1706" s="51" t="n"/>
      <c r="O1706" s="51" t="n"/>
    </row>
    <row r="1707">
      <c r="A1707" s="10">
        <f>IFERROR(VLOOKUP(BD[[#This Row],[BK]],DICT[[EEFF]:[Ppto]],2,FALSE),"No Encontrado")</f>
        <v/>
      </c>
      <c r="B1707" s="54">
        <f>MID(BD[[#This Row],[SUC]],2,1)&amp;"-"&amp;BD[[#This Row],[CC]]&amp;"-"&amp;BD[[#This Row],[REGI_RES]]&amp;"-"&amp;MID(BD[[#This Row],[CTA]],1,9)</f>
        <v/>
      </c>
      <c r="D1707" s="54">
        <f>TRIM(MID('BD6'!E1707,3,2))</f>
        <v/>
      </c>
      <c r="E1707" s="33" t="n"/>
      <c r="F1707" s="34" t="n"/>
      <c r="G1707" s="54">
        <f>IF(MID(BD[[#This Row],[Suc - Tipo - Nro]],8,2)="11",LEFT(BD[[#This Row],[REGIMEN]], 1) &amp; LEFT(RIGHT(BD[[#This Row],[REGIMEN]], LEN(BD[[#This Row],[REGIMEN]]) - FIND(" ", BD[[#This Row],[REGIMEN]])), 1),"")</f>
        <v/>
      </c>
      <c r="H1707" s="54">
        <f>IF(MID(BD[[#This Row],[Suc - Tipo - Nro]],8,2)="11",TRIM(RIGHT(SUBSTITUTE(BD[[#This Row],[Glosa / Proveedor]]," ",REPT(" ",LEN(BD[[#This Row],[Glosa / Proveedor]]))),LEN(BD[[#This Row],[Glosa / Proveedor]])*2)),"")</f>
        <v/>
      </c>
      <c r="I1707" s="33" t="n"/>
      <c r="J1707" s="35" t="n"/>
      <c r="K1707" s="36">
        <f>IF('BD6'!J1707=90,"AGUA",IF('BD6'!J1707=91,"ALCANTARILLADO",IF('BD6'!J1707=93,"ALCANTARILLADO",IF('BD6'!J1707=95,"ADMIN",IF('BD6'!J1707=96,"COMERCIAL","G_Finan")))))</f>
        <v/>
      </c>
      <c r="L1707" s="40" t="n"/>
      <c r="M1707" s="37" t="n"/>
      <c r="N1707" s="51" t="n"/>
      <c r="O1707" s="51" t="n"/>
    </row>
    <row r="1708">
      <c r="A1708" s="10">
        <f>IFERROR(VLOOKUP(BD[[#This Row],[BK]],DICT[[EEFF]:[Ppto]],2,FALSE),"No Encontrado")</f>
        <v/>
      </c>
      <c r="B1708" s="54">
        <f>MID(BD[[#This Row],[SUC]],2,1)&amp;"-"&amp;BD[[#This Row],[CC]]&amp;"-"&amp;BD[[#This Row],[REGI_RES]]&amp;"-"&amp;MID(BD[[#This Row],[CTA]],1,9)</f>
        <v/>
      </c>
      <c r="D1708" s="54">
        <f>TRIM(MID('BD6'!E1708,3,2))</f>
        <v/>
      </c>
      <c r="E1708" s="33" t="n"/>
      <c r="F1708" s="34" t="n"/>
      <c r="G1708" s="54">
        <f>IF(MID(BD[[#This Row],[Suc - Tipo - Nro]],8,2)="11",LEFT(BD[[#This Row],[REGIMEN]], 1) &amp; LEFT(RIGHT(BD[[#This Row],[REGIMEN]], LEN(BD[[#This Row],[REGIMEN]]) - FIND(" ", BD[[#This Row],[REGIMEN]])), 1),"")</f>
        <v/>
      </c>
      <c r="H1708" s="54">
        <f>IF(MID(BD[[#This Row],[Suc - Tipo - Nro]],8,2)="11",TRIM(RIGHT(SUBSTITUTE(BD[[#This Row],[Glosa / Proveedor]]," ",REPT(" ",LEN(BD[[#This Row],[Glosa / Proveedor]]))),LEN(BD[[#This Row],[Glosa / Proveedor]])*2)),"")</f>
        <v/>
      </c>
      <c r="I1708" s="33" t="n"/>
      <c r="J1708" s="35" t="n"/>
      <c r="K1708" s="36">
        <f>IF('BD6'!J1708=90,"AGUA",IF('BD6'!J1708=91,"ALCANTARILLADO",IF('BD6'!J1708=93,"ALCANTARILLADO",IF('BD6'!J1708=95,"ADMIN",IF('BD6'!J1708=96,"COMERCIAL","G_Finan")))))</f>
        <v/>
      </c>
      <c r="L1708" s="40" t="n"/>
      <c r="M1708" s="37" t="n"/>
      <c r="N1708" s="51" t="n"/>
      <c r="O1708" s="51" t="n"/>
    </row>
    <row r="1709">
      <c r="A1709" s="42">
        <f>IFERROR(VLOOKUP(BD[[#This Row],[BK]],DICT[[EEFF]:[Ppto]],2,FALSE),"No Encontrado")</f>
        <v/>
      </c>
      <c r="B1709">
        <f>MID(BD[[#This Row],[SUC]],2,1)&amp;"-"&amp;BD[[#This Row],[CC]]&amp;"-"&amp;BD[[#This Row],[REGI_RES]]&amp;"-"&amp;MID(BD[[#This Row],[CTA]],1,9)</f>
        <v/>
      </c>
      <c r="D1709">
        <f>TRIM(MID('BD6'!E1709,3,2))</f>
        <v/>
      </c>
      <c r="E1709" s="33" t="n"/>
      <c r="F1709" s="32" t="n"/>
      <c r="G1709">
        <f>IF(MID(BD[[#This Row],[Suc - Tipo - Nro]],8,2)="11",LEFT(BD[[#This Row],[REGIMEN]], 1) &amp; LEFT(RIGHT(BD[[#This Row],[REGIMEN]], LEN(BD[[#This Row],[REGIMEN]]) - FIND(" ", BD[[#This Row],[REGIMEN]])), 1),"")</f>
        <v/>
      </c>
      <c r="H1709">
        <f>IF(MID(BD[[#This Row],[Suc - Tipo - Nro]],8,2)="11",TRIM(RIGHT(SUBSTITUTE(BD[[#This Row],[Glosa / Proveedor]]," ",REPT(" ",LEN(BD[[#This Row],[Glosa / Proveedor]]))),LEN(BD[[#This Row],[Glosa / Proveedor]])*2)),"")</f>
        <v/>
      </c>
      <c r="I1709" s="31" t="n"/>
      <c r="J1709" s="38" t="n"/>
      <c r="K1709" s="22">
        <f>IF('BD6'!J1709=90,"AGUA",IF('BD6'!J1709=91,"ALCANTARILLADO",IF('BD6'!J1709=93,"ALCANTARILLADO",IF('BD6'!J1709=95,"ADMIN",IF('BD6'!J1709=96,"COMERCIAL","G_Finan")))))</f>
        <v/>
      </c>
      <c r="L1709" s="49" t="n"/>
      <c r="M1709" s="37" t="n"/>
      <c r="N1709" s="51" t="n"/>
      <c r="O1709" s="51" t="n"/>
    </row>
    <row r="1710">
      <c r="A1710">
        <f>IFERROR(VLOOKUP(BD[[#This Row],[BK]],DICT[[EEFF]:[Ppto]],2,FALSE),"No Encontrado")</f>
        <v/>
      </c>
      <c r="B1710">
        <f>MID(BD[[#This Row],[SUC]],2,1)&amp;"-"&amp;BD[[#This Row],[CC]]&amp;"-"&amp;BD[[#This Row],[REGI_RES]]&amp;"-"&amp;MID(BD[[#This Row],[CTA]],1,9)</f>
        <v/>
      </c>
      <c r="D1710">
        <f>TRIM(MID('BD6'!E1710,3,2))</f>
        <v/>
      </c>
      <c r="E1710" s="33" t="n"/>
      <c r="F1710" s="32" t="n"/>
      <c r="G1710">
        <f>IF(MID(BD[[#This Row],[Suc - Tipo - Nro]],8,2)="11",LEFT(BD[[#This Row],[REGIMEN]], 1) &amp; LEFT(RIGHT(BD[[#This Row],[REGIMEN]], LEN(BD[[#This Row],[REGIMEN]]) - FIND(" ", BD[[#This Row],[REGIMEN]])), 1),"")</f>
        <v/>
      </c>
      <c r="H1710">
        <f>IF(MID(BD[[#This Row],[Suc - Tipo - Nro]],8,2)="11",TRIM(RIGHT(SUBSTITUTE(BD[[#This Row],[Glosa / Proveedor]]," ",REPT(" ",LEN(BD[[#This Row],[Glosa / Proveedor]]))),LEN(BD[[#This Row],[Glosa / Proveedor]])*2)),"")</f>
        <v/>
      </c>
      <c r="I1710" s="31" t="n"/>
      <c r="J1710" s="38" t="n"/>
      <c r="K1710" s="22">
        <f>IF('BD6'!J1710=90,"AGUA",IF('BD6'!J1710=91,"ALCANTARILLADO",IF('BD6'!J1710=93,"ALCANTARILLADO",IF('BD6'!J1710=95,"ADMIN",IF('BD6'!J1710=96,"COMERCIAL","G_Finan")))))</f>
        <v/>
      </c>
      <c r="L1710" s="49" t="n"/>
      <c r="M1710" s="37" t="n"/>
      <c r="N1710" s="51" t="n"/>
      <c r="O1710" s="51" t="n"/>
    </row>
    <row r="1711">
      <c r="A1711" s="39">
        <f>IFERROR(VLOOKUP(BD[[#This Row],[BK]],DICT[[EEFF]:[Ppto]],2,FALSE),"No Encontrado")</f>
        <v/>
      </c>
      <c r="B1711">
        <f>MID(BD[[#This Row],[SUC]],2,1)&amp;"-"&amp;BD[[#This Row],[CC]]&amp;"-"&amp;BD[[#This Row],[REGI_RES]]&amp;"-"&amp;MID(BD[[#This Row],[CTA]],1,9)</f>
        <v/>
      </c>
      <c r="D1711">
        <f>TRIM(MID('BD6'!E1711,3,2))</f>
        <v/>
      </c>
      <c r="E1711" s="33" t="n"/>
      <c r="F1711" s="34" t="n"/>
      <c r="G1711">
        <f>IF(MID(BD[[#This Row],[Suc - Tipo - Nro]],8,2)="11",LEFT(BD[[#This Row],[REGIMEN]], 1) &amp; LEFT(RIGHT(BD[[#This Row],[REGIMEN]], LEN(BD[[#This Row],[REGIMEN]]) - FIND(" ", BD[[#This Row],[REGIMEN]])), 1),"")</f>
        <v/>
      </c>
      <c r="H1711">
        <f>IF(MID(BD[[#This Row],[Suc - Tipo - Nro]],8,2)="11",TRIM(RIGHT(SUBSTITUTE(BD[[#This Row],[Glosa / Proveedor]]," ",REPT(" ",LEN(BD[[#This Row],[Glosa / Proveedor]]))),LEN(BD[[#This Row],[Glosa / Proveedor]])*2)),"")</f>
        <v/>
      </c>
      <c r="I1711" s="33" t="n"/>
      <c r="J1711" s="35" t="n"/>
      <c r="K1711" s="22">
        <f>IF('BD6'!J1711=90,"AGUA",IF('BD6'!J1711=91,"ALCANTARILLADO",IF('BD6'!J1711=93,"ALCANTARILLADO",IF('BD6'!J1711=95,"ADMIN",IF('BD6'!J1711=96,"COMERCIAL","G_Finan")))))</f>
        <v/>
      </c>
      <c r="L1711" s="49" t="n"/>
      <c r="M1711" s="37" t="n"/>
      <c r="N1711" s="51" t="n"/>
      <c r="O1711" s="51" t="n"/>
    </row>
    <row r="1712">
      <c r="A1712">
        <f>IFERROR(VLOOKUP(BD[[#This Row],[BK]],DICT[[EEFF]:[Ppto]],2,FALSE),"No Encontrado")</f>
        <v/>
      </c>
      <c r="B1712">
        <f>MID(BD[[#This Row],[SUC]],2,1)&amp;"-"&amp;BD[[#This Row],[CC]]&amp;"-"&amp;BD[[#This Row],[REGI_RES]]&amp;"-"&amp;MID(BD[[#This Row],[CTA]],1,9)</f>
        <v/>
      </c>
      <c r="D1712">
        <f>TRIM(MID('BD6'!E1712,3,2))</f>
        <v/>
      </c>
      <c r="E1712" s="33" t="n"/>
      <c r="F1712" s="32" t="n"/>
      <c r="G1712">
        <f>IF(MID(BD[[#This Row],[Suc - Tipo - Nro]],8,2)="11",LEFT(BD[[#This Row],[REGIMEN]], 1) &amp; LEFT(RIGHT(BD[[#This Row],[REGIMEN]], LEN(BD[[#This Row],[REGIMEN]]) - FIND(" ", BD[[#This Row],[REGIMEN]])), 1),"")</f>
        <v/>
      </c>
      <c r="H1712">
        <f>IF(MID(BD[[#This Row],[Suc - Tipo - Nro]],8,2)="11",TRIM(RIGHT(SUBSTITUTE(BD[[#This Row],[Glosa / Proveedor]]," ",REPT(" ",LEN(BD[[#This Row],[Glosa / Proveedor]]))),LEN(BD[[#This Row],[Glosa / Proveedor]])*2)),"")</f>
        <v/>
      </c>
      <c r="I1712" s="31" t="n"/>
      <c r="J1712" s="38" t="n"/>
      <c r="K1712" s="22">
        <f>IF('BD6'!J1712=90,"AGUA",IF('BD6'!J1712=91,"ALCANTARILLADO",IF('BD6'!J1712=93,"ALCANTARILLADO",IF('BD6'!J1712=95,"ADMIN",IF('BD6'!J1712=96,"COMERCIAL","G_Finan")))))</f>
        <v/>
      </c>
      <c r="L1712" s="49" t="n"/>
      <c r="M1712" s="37" t="n"/>
      <c r="N1712" s="51" t="n"/>
      <c r="O1712" s="51" t="n"/>
    </row>
    <row r="1713">
      <c r="A1713" s="42">
        <f>IFERROR(VLOOKUP(BD[[#This Row],[BK]],DICT[[EEFF]:[Ppto]],2,FALSE),"No Encontrado")</f>
        <v/>
      </c>
      <c r="B1713">
        <f>MID(BD[[#This Row],[SUC]],2,1)&amp;"-"&amp;BD[[#This Row],[CC]]&amp;"-"&amp;BD[[#This Row],[REGI_RES]]&amp;"-"&amp;MID(BD[[#This Row],[CTA]],1,9)</f>
        <v/>
      </c>
      <c r="D1713">
        <f>TRIM(MID('BD6'!E1713,3,2))</f>
        <v/>
      </c>
      <c r="E1713" s="33" t="n"/>
      <c r="F1713" s="32" t="n"/>
      <c r="G1713">
        <f>IF(MID(BD[[#This Row],[Suc - Tipo - Nro]],8,2)="11",LEFT(BD[[#This Row],[REGIMEN]], 1) &amp; LEFT(RIGHT(BD[[#This Row],[REGIMEN]], LEN(BD[[#This Row],[REGIMEN]]) - FIND(" ", BD[[#This Row],[REGIMEN]])), 1),"")</f>
        <v/>
      </c>
      <c r="H1713">
        <f>IF(MID(BD[[#This Row],[Suc - Tipo - Nro]],8,2)="11",TRIM(RIGHT(SUBSTITUTE(BD[[#This Row],[Glosa / Proveedor]]," ",REPT(" ",LEN(BD[[#This Row],[Glosa / Proveedor]]))),LEN(BD[[#This Row],[Glosa / Proveedor]])*2)),"")</f>
        <v/>
      </c>
      <c r="I1713" s="31" t="n"/>
      <c r="J1713" s="38" t="n"/>
      <c r="K1713" s="22">
        <f>IF('BD6'!J1713=90,"AGUA",IF('BD6'!J1713=91,"ALCANTARILLADO",IF('BD6'!J1713=93,"ALCANTARILLADO",IF('BD6'!J1713=95,"ADMIN",IF('BD6'!J1713=96,"COMERCIAL","G_Finan")))))</f>
        <v/>
      </c>
      <c r="L1713" s="49" t="n"/>
      <c r="M1713" s="37" t="n"/>
      <c r="N1713" s="51" t="n"/>
      <c r="O1713" s="51" t="n"/>
    </row>
    <row r="1714">
      <c r="A1714" s="39">
        <f>IFERROR(VLOOKUP(BD[[#This Row],[BK]],DICT[[EEFF]:[Ppto]],2,FALSE),"No Encontrado")</f>
        <v/>
      </c>
      <c r="B1714">
        <f>MID(BD[[#This Row],[SUC]],2,1)&amp;"-"&amp;BD[[#This Row],[CC]]&amp;"-"&amp;BD[[#This Row],[REGI_RES]]&amp;"-"&amp;MID(BD[[#This Row],[CTA]],1,9)</f>
        <v/>
      </c>
      <c r="D1714">
        <f>TRIM(MID('BD6'!E1714,3,2))</f>
        <v/>
      </c>
      <c r="E1714" s="33" t="n"/>
      <c r="F1714" s="34" t="n"/>
      <c r="G1714">
        <f>IF(MID(BD[[#This Row],[Suc - Tipo - Nro]],8,2)="11",LEFT(BD[[#This Row],[REGIMEN]], 1) &amp; LEFT(RIGHT(BD[[#This Row],[REGIMEN]], LEN(BD[[#This Row],[REGIMEN]]) - FIND(" ", BD[[#This Row],[REGIMEN]])), 1),"")</f>
        <v/>
      </c>
      <c r="H1714">
        <f>IF(MID(BD[[#This Row],[Suc - Tipo - Nro]],8,2)="11",TRIM(RIGHT(SUBSTITUTE(BD[[#This Row],[Glosa / Proveedor]]," ",REPT(" ",LEN(BD[[#This Row],[Glosa / Proveedor]]))),LEN(BD[[#This Row],[Glosa / Proveedor]])*2)),"")</f>
        <v/>
      </c>
      <c r="I1714" s="33" t="n"/>
      <c r="J1714" s="35" t="n"/>
      <c r="K1714" s="22">
        <f>IF('BD6'!J1714=90,"AGUA",IF('BD6'!J1714=91,"ALCANTARILLADO",IF('BD6'!J1714=93,"ALCANTARILLADO",IF('BD6'!J1714=95,"ADMIN",IF('BD6'!J1714=96,"COMERCIAL","G_Finan")))))</f>
        <v/>
      </c>
      <c r="L1714" s="49" t="n"/>
      <c r="M1714" s="37" t="n"/>
      <c r="N1714" s="51" t="n"/>
      <c r="O1714" s="51" t="n"/>
    </row>
    <row r="1715">
      <c r="A1715">
        <f>IFERROR(VLOOKUP(BD[[#This Row],[BK]],DICT[[EEFF]:[Ppto]],2,FALSE),"No Encontrado")</f>
        <v/>
      </c>
      <c r="B1715">
        <f>MID(BD[[#This Row],[SUC]],2,1)&amp;"-"&amp;BD[[#This Row],[CC]]&amp;"-"&amp;BD[[#This Row],[REGI_RES]]&amp;"-"&amp;MID(BD[[#This Row],[CTA]],1,9)</f>
        <v/>
      </c>
      <c r="D1715">
        <f>TRIM(MID('BD6'!E1715,3,2))</f>
        <v/>
      </c>
      <c r="E1715" s="33" t="n"/>
      <c r="F1715" s="32" t="n"/>
      <c r="G1715">
        <f>IF(MID(BD[[#This Row],[Suc - Tipo - Nro]],8,2)="11",LEFT(BD[[#This Row],[REGIMEN]], 1) &amp; LEFT(RIGHT(BD[[#This Row],[REGIMEN]], LEN(BD[[#This Row],[REGIMEN]]) - FIND(" ", BD[[#This Row],[REGIMEN]])), 1),"")</f>
        <v/>
      </c>
      <c r="H1715">
        <f>IF(MID(BD[[#This Row],[Suc - Tipo - Nro]],8,2)="11",TRIM(RIGHT(SUBSTITUTE(BD[[#This Row],[Glosa / Proveedor]]," ",REPT(" ",LEN(BD[[#This Row],[Glosa / Proveedor]]))),LEN(BD[[#This Row],[Glosa / Proveedor]])*2)),"")</f>
        <v/>
      </c>
      <c r="I1715" s="31" t="n"/>
      <c r="J1715" s="38" t="n"/>
      <c r="K1715" s="22">
        <f>IF('BD6'!J1715=90,"AGUA",IF('BD6'!J1715=91,"ALCANTARILLADO",IF('BD6'!J1715=93,"ALCANTARILLADO",IF('BD6'!J1715=95,"ADMIN",IF('BD6'!J1715=96,"COMERCIAL","G_Finan")))))</f>
        <v/>
      </c>
      <c r="L1715" s="49" t="n"/>
      <c r="M1715" s="37" t="n"/>
      <c r="N1715" s="51" t="n"/>
      <c r="O1715" s="51" t="n"/>
    </row>
    <row r="1716">
      <c r="A1716" s="42">
        <f>IFERROR(VLOOKUP(BD[[#This Row],[BK]],DICT[[EEFF]:[Ppto]],2,FALSE),"No Encontrado")</f>
        <v/>
      </c>
      <c r="B1716">
        <f>MID(BD[[#This Row],[SUC]],2,1)&amp;"-"&amp;BD[[#This Row],[CC]]&amp;"-"&amp;BD[[#This Row],[REGI_RES]]&amp;"-"&amp;MID(BD[[#This Row],[CTA]],1,9)</f>
        <v/>
      </c>
      <c r="D1716">
        <f>TRIM(MID('BD6'!E1716,3,2))</f>
        <v/>
      </c>
      <c r="E1716" s="33" t="n"/>
      <c r="F1716" s="32" t="n"/>
      <c r="G1716">
        <f>IF(MID(BD[[#This Row],[Suc - Tipo - Nro]],8,2)="11",LEFT(BD[[#This Row],[REGIMEN]], 1) &amp; LEFT(RIGHT(BD[[#This Row],[REGIMEN]], LEN(BD[[#This Row],[REGIMEN]]) - FIND(" ", BD[[#This Row],[REGIMEN]])), 1),"")</f>
        <v/>
      </c>
      <c r="H1716">
        <f>IF(MID(BD[[#This Row],[Suc - Tipo - Nro]],8,2)="11",TRIM(RIGHT(SUBSTITUTE(BD[[#This Row],[Glosa / Proveedor]]," ",REPT(" ",LEN(BD[[#This Row],[Glosa / Proveedor]]))),LEN(BD[[#This Row],[Glosa / Proveedor]])*2)),"")</f>
        <v/>
      </c>
      <c r="I1716" s="31" t="n"/>
      <c r="J1716" s="38" t="n"/>
      <c r="K1716" s="22">
        <f>IF('BD6'!J1716=90,"AGUA",IF('BD6'!J1716=91,"ALCANTARILLADO",IF('BD6'!J1716=93,"ALCANTARILLADO",IF('BD6'!J1716=95,"ADMIN",IF('BD6'!J1716=96,"COMERCIAL","G_Finan")))))</f>
        <v/>
      </c>
      <c r="L1716" s="49" t="n"/>
      <c r="M1716" s="37" t="n"/>
      <c r="N1716" s="51" t="n"/>
      <c r="O1716" s="51" t="n"/>
    </row>
    <row r="1717">
      <c r="A1717" s="42">
        <f>IFERROR(VLOOKUP(BD[[#This Row],[BK]],DICT[[EEFF]:[Ppto]],2,FALSE),"No Encontrado")</f>
        <v/>
      </c>
      <c r="B1717">
        <f>MID(BD[[#This Row],[SUC]],2,1)&amp;"-"&amp;BD[[#This Row],[CC]]&amp;"-"&amp;BD[[#This Row],[REGI_RES]]&amp;"-"&amp;MID(BD[[#This Row],[CTA]],1,9)</f>
        <v/>
      </c>
      <c r="D1717">
        <f>TRIM(MID('BD6'!E1717,3,2))</f>
        <v/>
      </c>
      <c r="E1717" s="33" t="n"/>
      <c r="F1717" s="32" t="n"/>
      <c r="G1717">
        <f>IF(MID(BD[[#This Row],[Suc - Tipo - Nro]],8,2)="11",LEFT(BD[[#This Row],[REGIMEN]], 1) &amp; LEFT(RIGHT(BD[[#This Row],[REGIMEN]], LEN(BD[[#This Row],[REGIMEN]]) - FIND(" ", BD[[#This Row],[REGIMEN]])), 1),"")</f>
        <v/>
      </c>
      <c r="H1717">
        <f>IF(MID(BD[[#This Row],[Suc - Tipo - Nro]],8,2)="11",TRIM(RIGHT(SUBSTITUTE(BD[[#This Row],[Glosa / Proveedor]]," ",REPT(" ",LEN(BD[[#This Row],[Glosa / Proveedor]]))),LEN(BD[[#This Row],[Glosa / Proveedor]])*2)),"")</f>
        <v/>
      </c>
      <c r="I1717" s="31" t="n"/>
      <c r="J1717" s="38" t="n"/>
      <c r="K1717" s="22">
        <f>IF('BD6'!J1717=90,"AGUA",IF('BD6'!J1717=91,"ALCANTARILLADO",IF('BD6'!J1717=93,"ALCANTARILLADO",IF('BD6'!J1717=95,"ADMIN",IF('BD6'!J1717=96,"COMERCIAL","G_Finan")))))</f>
        <v/>
      </c>
      <c r="L1717" s="49" t="n"/>
      <c r="M1717" s="37" t="n"/>
      <c r="N1717" s="51" t="n"/>
      <c r="O1717" s="51" t="n"/>
    </row>
    <row r="1718">
      <c r="A1718" s="42">
        <f>IFERROR(VLOOKUP(BD[[#This Row],[BK]],DICT[[EEFF]:[Ppto]],2,FALSE),"No Encontrado")</f>
        <v/>
      </c>
      <c r="B1718">
        <f>MID(BD[[#This Row],[SUC]],2,1)&amp;"-"&amp;BD[[#This Row],[CC]]&amp;"-"&amp;BD[[#This Row],[REGI_RES]]&amp;"-"&amp;MID(BD[[#This Row],[CTA]],1,9)</f>
        <v/>
      </c>
      <c r="D1718">
        <f>TRIM(MID('BD6'!E1718,3,2))</f>
        <v/>
      </c>
      <c r="E1718" s="33" t="n"/>
      <c r="F1718" s="32" t="n"/>
      <c r="G1718">
        <f>IF(MID(BD[[#This Row],[Suc - Tipo - Nro]],8,2)="11",LEFT(BD[[#This Row],[REGIMEN]], 1) &amp; LEFT(RIGHT(BD[[#This Row],[REGIMEN]], LEN(BD[[#This Row],[REGIMEN]]) - FIND(" ", BD[[#This Row],[REGIMEN]])), 1),"")</f>
        <v/>
      </c>
      <c r="H1718">
        <f>IF(MID(BD[[#This Row],[Suc - Tipo - Nro]],8,2)="11",TRIM(RIGHT(SUBSTITUTE(BD[[#This Row],[Glosa / Proveedor]]," ",REPT(" ",LEN(BD[[#This Row],[Glosa / Proveedor]]))),LEN(BD[[#This Row],[Glosa / Proveedor]])*2)),"")</f>
        <v/>
      </c>
      <c r="I1718" s="31" t="n"/>
      <c r="J1718" s="38" t="n"/>
      <c r="K1718" s="22">
        <f>IF('BD6'!J1718=90,"AGUA",IF('BD6'!J1718=91,"ALCANTARILLADO",IF('BD6'!J1718=93,"ALCANTARILLADO",IF('BD6'!J1718=95,"ADMIN",IF('BD6'!J1718=96,"COMERCIAL","G_Finan")))))</f>
        <v/>
      </c>
      <c r="L1718" s="49" t="n"/>
      <c r="M1718" s="37" t="n"/>
      <c r="N1718" s="51" t="n"/>
      <c r="O1718" s="51" t="n"/>
    </row>
    <row r="1719">
      <c r="A1719" s="39">
        <f>IFERROR(VLOOKUP(BD[[#This Row],[BK]],DICT[[EEFF]:[Ppto]],2,FALSE),"No Encontrado")</f>
        <v/>
      </c>
      <c r="B1719">
        <f>MID(BD[[#This Row],[SUC]],2,1)&amp;"-"&amp;BD[[#This Row],[CC]]&amp;"-"&amp;BD[[#This Row],[REGI_RES]]&amp;"-"&amp;MID(BD[[#This Row],[CTA]],1,9)</f>
        <v/>
      </c>
      <c r="D1719">
        <f>TRIM(MID('BD6'!E1719,3,2))</f>
        <v/>
      </c>
      <c r="E1719" s="33" t="n"/>
      <c r="F1719" s="34" t="n"/>
      <c r="G1719">
        <f>IF(MID(BD[[#This Row],[Suc - Tipo - Nro]],8,2)="11",LEFT(BD[[#This Row],[REGIMEN]], 1) &amp; LEFT(RIGHT(BD[[#This Row],[REGIMEN]], LEN(BD[[#This Row],[REGIMEN]]) - FIND(" ", BD[[#This Row],[REGIMEN]])), 1),"")</f>
        <v/>
      </c>
      <c r="H1719">
        <f>IF(MID(BD[[#This Row],[Suc - Tipo - Nro]],8,2)="11",TRIM(RIGHT(SUBSTITUTE(BD[[#This Row],[Glosa / Proveedor]]," ",REPT(" ",LEN(BD[[#This Row],[Glosa / Proveedor]]))),LEN(BD[[#This Row],[Glosa / Proveedor]])*2)),"")</f>
        <v/>
      </c>
      <c r="I1719" s="33" t="n"/>
      <c r="J1719" s="35" t="n"/>
      <c r="K1719" s="22">
        <f>IF('BD6'!J1719=90,"AGUA",IF('BD6'!J1719=91,"ALCANTARILLADO",IF('BD6'!J1719=93,"ALCANTARILLADO",IF('BD6'!J1719=95,"ADMIN",IF('BD6'!J1719=96,"COMERCIAL","G_Finan")))))</f>
        <v/>
      </c>
      <c r="L1719" s="49" t="n"/>
      <c r="M1719" s="37" t="n"/>
      <c r="N1719" s="51" t="n"/>
      <c r="O1719" s="51" t="n"/>
    </row>
    <row r="1720">
      <c r="A1720" s="10">
        <f>IFERROR(VLOOKUP(BD[[#This Row],[BK]],DICT[[EEFF]:[Ppto]],2,FALSE),"No Encontrado")</f>
        <v/>
      </c>
      <c r="B1720" s="54">
        <f>MID(BD[[#This Row],[SUC]],2,1)&amp;"-"&amp;BD[[#This Row],[CC]]&amp;"-"&amp;BD[[#This Row],[REGI_RES]]&amp;"-"&amp;MID(BD[[#This Row],[CTA]],1,9)</f>
        <v/>
      </c>
      <c r="D1720" s="54">
        <f>TRIM(MID('BD6'!E1720,3,2))</f>
        <v/>
      </c>
      <c r="E1720" s="33" t="n"/>
      <c r="F1720" s="34" t="n"/>
      <c r="G1720" s="54">
        <f>IF(MID(BD[[#This Row],[Suc - Tipo - Nro]],8,2)="11",LEFT(BD[[#This Row],[REGIMEN]], 1) &amp; LEFT(RIGHT(BD[[#This Row],[REGIMEN]], LEN(BD[[#This Row],[REGIMEN]]) - FIND(" ", BD[[#This Row],[REGIMEN]])), 1),"")</f>
        <v/>
      </c>
      <c r="H1720" s="54">
        <f>IF(MID(BD[[#This Row],[Suc - Tipo - Nro]],8,2)="11",TRIM(RIGHT(SUBSTITUTE(BD[[#This Row],[Glosa / Proveedor]]," ",REPT(" ",LEN(BD[[#This Row],[Glosa / Proveedor]]))),LEN(BD[[#This Row],[Glosa / Proveedor]])*2)),"")</f>
        <v/>
      </c>
      <c r="I1720" s="33" t="n"/>
      <c r="J1720" s="35" t="n"/>
      <c r="K1720" s="36">
        <f>IF('BD6'!J1720=90,"AGUA",IF('BD6'!J1720=91,"ALCANTARILLADO",IF('BD6'!J1720=93,"ALCANTARILLADO",IF('BD6'!J1720=95,"ADMIN",IF('BD6'!J1720=96,"COMERCIAL","G_Finan")))))</f>
        <v/>
      </c>
      <c r="L1720" s="40" t="n"/>
      <c r="M1720" s="37" t="n"/>
      <c r="N1720" s="51" t="n"/>
      <c r="O1720" s="51" t="n"/>
    </row>
    <row r="1721">
      <c r="A1721">
        <f>IFERROR(VLOOKUP(BD[[#This Row],[BK]],DICT[[EEFF]:[Ppto]],2,FALSE),"No Encontrado")</f>
        <v/>
      </c>
      <c r="B1721">
        <f>MID(BD[[#This Row],[SUC]],2,1)&amp;"-"&amp;BD[[#This Row],[CC]]&amp;"-"&amp;BD[[#This Row],[REGI_RES]]&amp;"-"&amp;MID(BD[[#This Row],[CTA]],1,9)</f>
        <v/>
      </c>
      <c r="D1721">
        <f>TRIM(MID('BD6'!E1721,3,2))</f>
        <v/>
      </c>
      <c r="E1721" s="33" t="n"/>
      <c r="F1721" s="32" t="n"/>
      <c r="G1721">
        <f>IF(MID(BD[[#This Row],[Suc - Tipo - Nro]],8,2)="11",LEFT(BD[[#This Row],[REGIMEN]], 1) &amp; LEFT(RIGHT(BD[[#This Row],[REGIMEN]], LEN(BD[[#This Row],[REGIMEN]]) - FIND(" ", BD[[#This Row],[REGIMEN]])), 1),"")</f>
        <v/>
      </c>
      <c r="H1721">
        <f>IF(MID(BD[[#This Row],[Suc - Tipo - Nro]],8,2)="11",TRIM(RIGHT(SUBSTITUTE(BD[[#This Row],[Glosa / Proveedor]]," ",REPT(" ",LEN(BD[[#This Row],[Glosa / Proveedor]]))),LEN(BD[[#This Row],[Glosa / Proveedor]])*2)),"")</f>
        <v/>
      </c>
      <c r="I1721" s="31" t="n"/>
      <c r="J1721" s="38" t="n"/>
      <c r="K1721" s="22">
        <f>IF('BD6'!J1721=90,"AGUA",IF('BD6'!J1721=91,"ALCANTARILLADO",IF('BD6'!J1721=93,"ALCANTARILLADO",IF('BD6'!J1721=95,"ADMIN",IF('BD6'!J1721=96,"COMERCIAL","G_Finan")))))</f>
        <v/>
      </c>
      <c r="L1721" s="49" t="n"/>
      <c r="M1721" s="37" t="n"/>
      <c r="N1721" s="51" t="n"/>
      <c r="O1721" s="51" t="n"/>
    </row>
    <row r="1722">
      <c r="A1722" s="39">
        <f>IFERROR(VLOOKUP(BD[[#This Row],[BK]],DICT[[EEFF]:[Ppto]],2,FALSE),"No Encontrado")</f>
        <v/>
      </c>
      <c r="B1722">
        <f>MID(BD[[#This Row],[SUC]],2,1)&amp;"-"&amp;BD[[#This Row],[CC]]&amp;"-"&amp;BD[[#This Row],[REGI_RES]]&amp;"-"&amp;MID(BD[[#This Row],[CTA]],1,9)</f>
        <v/>
      </c>
      <c r="D1722">
        <f>TRIM(MID('BD6'!E1722,3,2))</f>
        <v/>
      </c>
      <c r="E1722" s="33" t="n"/>
      <c r="F1722" s="34" t="n"/>
      <c r="G1722">
        <f>IF(MID(BD[[#This Row],[Suc - Tipo - Nro]],8,2)="11",LEFT(BD[[#This Row],[REGIMEN]], 1) &amp; LEFT(RIGHT(BD[[#This Row],[REGIMEN]], LEN(BD[[#This Row],[REGIMEN]]) - FIND(" ", BD[[#This Row],[REGIMEN]])), 1),"")</f>
        <v/>
      </c>
      <c r="H1722">
        <f>IF(MID(BD[[#This Row],[Suc - Tipo - Nro]],8,2)="11",TRIM(RIGHT(SUBSTITUTE(BD[[#This Row],[Glosa / Proveedor]]," ",REPT(" ",LEN(BD[[#This Row],[Glosa / Proveedor]]))),LEN(BD[[#This Row],[Glosa / Proveedor]])*2)),"")</f>
        <v/>
      </c>
      <c r="I1722" s="33" t="n"/>
      <c r="J1722" s="35" t="n"/>
      <c r="K1722" s="22">
        <f>IF('BD6'!J1722=90,"AGUA",IF('BD6'!J1722=91,"ALCANTARILLADO",IF('BD6'!J1722=93,"ALCANTARILLADO",IF('BD6'!J1722=95,"ADMIN",IF('BD6'!J1722=96,"COMERCIAL","G_Finan")))))</f>
        <v/>
      </c>
      <c r="L1722" s="49" t="n"/>
      <c r="M1722" s="37" t="n"/>
      <c r="N1722" s="51" t="n"/>
      <c r="O1722" s="51" t="n"/>
    </row>
    <row r="1723">
      <c r="A1723" s="39">
        <f>IFERROR(VLOOKUP(BD[[#This Row],[BK]],DICT[[EEFF]:[Ppto]],2,FALSE),"No Encontrado")</f>
        <v/>
      </c>
      <c r="B1723">
        <f>MID(BD[[#This Row],[SUC]],2,1)&amp;"-"&amp;BD[[#This Row],[CC]]&amp;"-"&amp;BD[[#This Row],[REGI_RES]]&amp;"-"&amp;MID(BD[[#This Row],[CTA]],1,9)</f>
        <v/>
      </c>
      <c r="D1723">
        <f>TRIM(MID('BD6'!E1723,3,2))</f>
        <v/>
      </c>
      <c r="E1723" s="33" t="n"/>
      <c r="F1723" s="34" t="n"/>
      <c r="G1723">
        <f>IF(MID(BD[[#This Row],[Suc - Tipo - Nro]],8,2)="11",LEFT(BD[[#This Row],[REGIMEN]], 1) &amp; LEFT(RIGHT(BD[[#This Row],[REGIMEN]], LEN(BD[[#This Row],[REGIMEN]]) - FIND(" ", BD[[#This Row],[REGIMEN]])), 1),"")</f>
        <v/>
      </c>
      <c r="H1723">
        <f>IF(MID(BD[[#This Row],[Suc - Tipo - Nro]],8,2)="11",TRIM(RIGHT(SUBSTITUTE(BD[[#This Row],[Glosa / Proveedor]]," ",REPT(" ",LEN(BD[[#This Row],[Glosa / Proveedor]]))),LEN(BD[[#This Row],[Glosa / Proveedor]])*2)),"")</f>
        <v/>
      </c>
      <c r="I1723" s="33" t="n"/>
      <c r="J1723" s="35" t="n"/>
      <c r="K1723" s="22">
        <f>IF('BD6'!J1723=90,"AGUA",IF('BD6'!J1723=91,"ALCANTARILLADO",IF('BD6'!J1723=93,"ALCANTARILLADO",IF('BD6'!J1723=95,"ADMIN",IF('BD6'!J1723=96,"COMERCIAL","G_Finan")))))</f>
        <v/>
      </c>
      <c r="L1723" s="49" t="n"/>
      <c r="M1723" s="37" t="n"/>
      <c r="N1723" s="51" t="n"/>
      <c r="O1723" s="51" t="n"/>
    </row>
    <row r="1724">
      <c r="A1724" s="10">
        <f>IFERROR(VLOOKUP(BD[[#This Row],[BK]],DICT[[EEFF]:[Ppto]],2,FALSE),"No Encontrado")</f>
        <v/>
      </c>
      <c r="B1724" s="54">
        <f>MID(BD[[#This Row],[SUC]],2,1)&amp;"-"&amp;BD[[#This Row],[CC]]&amp;"-"&amp;BD[[#This Row],[REGI_RES]]&amp;"-"&amp;MID(BD[[#This Row],[CTA]],1,9)</f>
        <v/>
      </c>
      <c r="D1724" s="54">
        <f>TRIM(MID('BD6'!E1724,3,2))</f>
        <v/>
      </c>
      <c r="E1724" s="33" t="n"/>
      <c r="F1724" s="34" t="n"/>
      <c r="G1724" s="54">
        <f>IF(MID(BD[[#This Row],[Suc - Tipo - Nro]],8,2)="11",LEFT(BD[[#This Row],[REGIMEN]], 1) &amp; LEFT(RIGHT(BD[[#This Row],[REGIMEN]], LEN(BD[[#This Row],[REGIMEN]]) - FIND(" ", BD[[#This Row],[REGIMEN]])), 1),"")</f>
        <v/>
      </c>
      <c r="H1724" s="54">
        <f>IF(MID(BD[[#This Row],[Suc - Tipo - Nro]],8,2)="11",TRIM(RIGHT(SUBSTITUTE(BD[[#This Row],[Glosa / Proveedor]]," ",REPT(" ",LEN(BD[[#This Row],[Glosa / Proveedor]]))),LEN(BD[[#This Row],[Glosa / Proveedor]])*2)),"")</f>
        <v/>
      </c>
      <c r="I1724" s="33" t="n"/>
      <c r="J1724" s="35" t="n"/>
      <c r="K1724" s="36">
        <f>IF('BD6'!J1724=90,"AGUA",IF('BD6'!J1724=91,"ALCANTARILLADO",IF('BD6'!J1724=93,"ALCANTARILLADO",IF('BD6'!J1724=95,"ADMIN",IF('BD6'!J1724=96,"COMERCIAL","G_Finan")))))</f>
        <v/>
      </c>
      <c r="L1724" s="40" t="n"/>
      <c r="M1724" s="37" t="n"/>
      <c r="N1724" s="51" t="n"/>
      <c r="O1724" s="51" t="n"/>
    </row>
    <row r="1725">
      <c r="A1725" s="10">
        <f>IFERROR(VLOOKUP(BD[[#This Row],[BK]],DICT[[EEFF]:[Ppto]],2,FALSE),"No Encontrado")</f>
        <v/>
      </c>
      <c r="B1725" s="54">
        <f>MID(BD[[#This Row],[SUC]],2,1)&amp;"-"&amp;BD[[#This Row],[CC]]&amp;"-"&amp;BD[[#This Row],[REGI_RES]]&amp;"-"&amp;MID(BD[[#This Row],[CTA]],1,9)</f>
        <v/>
      </c>
      <c r="D1725" s="54">
        <f>TRIM(MID('BD6'!E1725,3,2))</f>
        <v/>
      </c>
      <c r="E1725" s="33" t="n"/>
      <c r="F1725" s="34" t="n"/>
      <c r="G1725" s="54">
        <f>IF(MID(BD[[#This Row],[Suc - Tipo - Nro]],8,2)="11",LEFT(BD[[#This Row],[REGIMEN]], 1) &amp; LEFT(RIGHT(BD[[#This Row],[REGIMEN]], LEN(BD[[#This Row],[REGIMEN]]) - FIND(" ", BD[[#This Row],[REGIMEN]])), 1),"")</f>
        <v/>
      </c>
      <c r="H1725" s="54">
        <f>IF(MID(BD[[#This Row],[Suc - Tipo - Nro]],8,2)="11",TRIM(RIGHT(SUBSTITUTE(BD[[#This Row],[Glosa / Proveedor]]," ",REPT(" ",LEN(BD[[#This Row],[Glosa / Proveedor]]))),LEN(BD[[#This Row],[Glosa / Proveedor]])*2)),"")</f>
        <v/>
      </c>
      <c r="I1725" s="33" t="n"/>
      <c r="J1725" s="35" t="n"/>
      <c r="K1725" s="36">
        <f>IF('BD6'!J1725=90,"AGUA",IF('BD6'!J1725=91,"ALCANTARILLADO",IF('BD6'!J1725=93,"ALCANTARILLADO",IF('BD6'!J1725=95,"ADMIN",IF('BD6'!J1725=96,"COMERCIAL","G_Finan")))))</f>
        <v/>
      </c>
      <c r="L1725" s="40" t="n"/>
      <c r="M1725" s="37" t="n"/>
      <c r="N1725" s="51" t="n"/>
      <c r="O1725" s="51" t="n"/>
    </row>
    <row r="1726">
      <c r="A1726" s="10">
        <f>IFERROR(VLOOKUP(BD[[#This Row],[BK]],DICT[[EEFF]:[Ppto]],2,FALSE),"No Encontrado")</f>
        <v/>
      </c>
      <c r="B1726" s="54">
        <f>MID(BD[[#This Row],[SUC]],2,1)&amp;"-"&amp;BD[[#This Row],[CC]]&amp;"-"&amp;BD[[#This Row],[REGI_RES]]&amp;"-"&amp;MID(BD[[#This Row],[CTA]],1,9)</f>
        <v/>
      </c>
      <c r="D1726" s="54">
        <f>TRIM(MID('BD6'!E1726,3,2))</f>
        <v/>
      </c>
      <c r="E1726" s="33" t="n"/>
      <c r="F1726" s="34" t="n"/>
      <c r="G1726" s="54">
        <f>IF(MID(BD[[#This Row],[Suc - Tipo - Nro]],8,2)="11",LEFT(BD[[#This Row],[REGIMEN]], 1) &amp; LEFT(RIGHT(BD[[#This Row],[REGIMEN]], LEN(BD[[#This Row],[REGIMEN]]) - FIND(" ", BD[[#This Row],[REGIMEN]])), 1),"")</f>
        <v/>
      </c>
      <c r="H1726" s="54">
        <f>IF(MID(BD[[#This Row],[Suc - Tipo - Nro]],8,2)="11",TRIM(RIGHT(SUBSTITUTE(BD[[#This Row],[Glosa / Proveedor]]," ",REPT(" ",LEN(BD[[#This Row],[Glosa / Proveedor]]))),LEN(BD[[#This Row],[Glosa / Proveedor]])*2)),"")</f>
        <v/>
      </c>
      <c r="I1726" s="33" t="n"/>
      <c r="J1726" s="35" t="n"/>
      <c r="K1726" s="36">
        <f>IF('BD6'!J1726=90,"AGUA",IF('BD6'!J1726=91,"ALCANTARILLADO",IF('BD6'!J1726=93,"ALCANTARILLADO",IF('BD6'!J1726=95,"ADMIN",IF('BD6'!J1726=96,"COMERCIAL","G_Finan")))))</f>
        <v/>
      </c>
      <c r="L1726" s="40" t="n"/>
      <c r="M1726" s="37" t="n"/>
      <c r="N1726" s="51" t="n"/>
      <c r="O1726" s="51" t="n"/>
    </row>
    <row r="1727">
      <c r="A1727" s="39">
        <f>IFERROR(VLOOKUP(BD[[#This Row],[BK]],DICT[[EEFF]:[Ppto]],2,FALSE),"No Encontrado")</f>
        <v/>
      </c>
      <c r="B1727">
        <f>MID(BD[[#This Row],[SUC]],2,1)&amp;"-"&amp;BD[[#This Row],[CC]]&amp;"-"&amp;BD[[#This Row],[REGI_RES]]&amp;"-"&amp;MID(BD[[#This Row],[CTA]],1,9)</f>
        <v/>
      </c>
      <c r="D1727">
        <f>TRIM(MID('BD6'!E1727,3,2))</f>
        <v/>
      </c>
      <c r="E1727" s="33" t="n"/>
      <c r="F1727" s="34" t="n"/>
      <c r="G1727">
        <f>IF(MID(BD[[#This Row],[Suc - Tipo - Nro]],8,2)="11",LEFT(BD[[#This Row],[REGIMEN]], 1) &amp; LEFT(RIGHT(BD[[#This Row],[REGIMEN]], LEN(BD[[#This Row],[REGIMEN]]) - FIND(" ", BD[[#This Row],[REGIMEN]])), 1),"")</f>
        <v/>
      </c>
      <c r="H1727">
        <f>IF(MID(BD[[#This Row],[Suc - Tipo - Nro]],8,2)="11",TRIM(RIGHT(SUBSTITUTE(BD[[#This Row],[Glosa / Proveedor]]," ",REPT(" ",LEN(BD[[#This Row],[Glosa / Proveedor]]))),LEN(BD[[#This Row],[Glosa / Proveedor]])*2)),"")</f>
        <v/>
      </c>
      <c r="I1727" s="33" t="n"/>
      <c r="J1727" s="35" t="n"/>
      <c r="K1727" s="22">
        <f>IF('BD6'!J1727=90,"AGUA",IF('BD6'!J1727=91,"ALCANTARILLADO",IF('BD6'!J1727=93,"ALCANTARILLADO",IF('BD6'!J1727=95,"ADMIN",IF('BD6'!J1727=96,"COMERCIAL","G_Finan")))))</f>
        <v/>
      </c>
      <c r="L1727" s="49" t="n"/>
      <c r="M1727" s="37" t="n"/>
      <c r="N1727" s="51" t="n"/>
      <c r="O1727" s="51" t="n"/>
    </row>
    <row r="1728">
      <c r="A1728" s="10">
        <f>IFERROR(VLOOKUP(BD[[#This Row],[BK]],DICT[[EEFF]:[Ppto]],2,FALSE),"No Encontrado")</f>
        <v/>
      </c>
      <c r="B1728" s="54">
        <f>MID(BD[[#This Row],[SUC]],2,1)&amp;"-"&amp;BD[[#This Row],[CC]]&amp;"-"&amp;BD[[#This Row],[REGI_RES]]&amp;"-"&amp;MID(BD[[#This Row],[CTA]],1,9)</f>
        <v/>
      </c>
      <c r="D1728" s="54">
        <f>TRIM(MID('BD6'!E1728,3,2))</f>
        <v/>
      </c>
      <c r="E1728" s="33" t="n"/>
      <c r="F1728" s="34" t="n"/>
      <c r="G1728" s="54">
        <f>IF(MID(BD[[#This Row],[Suc - Tipo - Nro]],8,2)="11",LEFT(BD[[#This Row],[REGIMEN]], 1) &amp; LEFT(RIGHT(BD[[#This Row],[REGIMEN]], LEN(BD[[#This Row],[REGIMEN]]) - FIND(" ", BD[[#This Row],[REGIMEN]])), 1),"")</f>
        <v/>
      </c>
      <c r="H1728" s="54">
        <f>IF(MID(BD[[#This Row],[Suc - Tipo - Nro]],8,2)="11",TRIM(RIGHT(SUBSTITUTE(BD[[#This Row],[Glosa / Proveedor]]," ",REPT(" ",LEN(BD[[#This Row],[Glosa / Proveedor]]))),LEN(BD[[#This Row],[Glosa / Proveedor]])*2)),"")</f>
        <v/>
      </c>
      <c r="I1728" s="33" t="n"/>
      <c r="J1728" s="35" t="n"/>
      <c r="K1728" s="36">
        <f>IF('BD6'!J1728=90,"AGUA",IF('BD6'!J1728=91,"ALCANTARILLADO",IF('BD6'!J1728=93,"ALCANTARILLADO",IF('BD6'!J1728=95,"ADMIN",IF('BD6'!J1728=96,"COMERCIAL","G_Finan")))))</f>
        <v/>
      </c>
      <c r="L1728" s="40" t="n"/>
      <c r="M1728" s="37" t="n"/>
      <c r="N1728" s="51" t="n"/>
      <c r="O1728" s="51" t="n"/>
    </row>
    <row r="1729">
      <c r="A1729" s="39">
        <f>IFERROR(VLOOKUP(BD[[#This Row],[BK]],DICT[[EEFF]:[Ppto]],2,FALSE),"No Encontrado")</f>
        <v/>
      </c>
      <c r="B1729">
        <f>MID(BD[[#This Row],[SUC]],2,1)&amp;"-"&amp;BD[[#This Row],[CC]]&amp;"-"&amp;BD[[#This Row],[REGI_RES]]&amp;"-"&amp;MID(BD[[#This Row],[CTA]],1,9)</f>
        <v/>
      </c>
      <c r="D1729">
        <f>TRIM(MID('BD6'!E1729,3,2))</f>
        <v/>
      </c>
      <c r="E1729" s="33" t="n"/>
      <c r="F1729" s="34" t="n"/>
      <c r="G1729">
        <f>IF(MID(BD[[#This Row],[Suc - Tipo - Nro]],8,2)="11",LEFT(BD[[#This Row],[REGIMEN]], 1) &amp; LEFT(RIGHT(BD[[#This Row],[REGIMEN]], LEN(BD[[#This Row],[REGIMEN]]) - FIND(" ", BD[[#This Row],[REGIMEN]])), 1),"")</f>
        <v/>
      </c>
      <c r="H1729">
        <f>IF(MID(BD[[#This Row],[Suc - Tipo - Nro]],8,2)="11",TRIM(RIGHT(SUBSTITUTE(BD[[#This Row],[Glosa / Proveedor]]," ",REPT(" ",LEN(BD[[#This Row],[Glosa / Proveedor]]))),LEN(BD[[#This Row],[Glosa / Proveedor]])*2)),"")</f>
        <v/>
      </c>
      <c r="I1729" s="33" t="n"/>
      <c r="J1729" s="35" t="n"/>
      <c r="K1729" s="22">
        <f>IF('BD6'!J1729=90,"AGUA",IF('BD6'!J1729=91,"ALCANTARILLADO",IF('BD6'!J1729=93,"ALCANTARILLADO",IF('BD6'!J1729=95,"ADMIN",IF('BD6'!J1729=96,"COMERCIAL","G_Finan")))))</f>
        <v/>
      </c>
      <c r="L1729" s="49" t="n"/>
      <c r="M1729" s="37" t="n"/>
      <c r="N1729" s="51" t="n"/>
      <c r="O1729" s="51" t="n"/>
    </row>
    <row r="1730">
      <c r="A1730" s="10">
        <f>IFERROR(VLOOKUP(BD[[#This Row],[BK]],DICT[[EEFF]:[Ppto]],2,FALSE),"No Encontrado")</f>
        <v/>
      </c>
      <c r="B1730" s="54">
        <f>MID(BD[[#This Row],[SUC]],2,1)&amp;"-"&amp;BD[[#This Row],[CC]]&amp;"-"&amp;BD[[#This Row],[REGI_RES]]&amp;"-"&amp;MID(BD[[#This Row],[CTA]],1,9)</f>
        <v/>
      </c>
      <c r="D1730" s="54">
        <f>TRIM(MID('BD6'!E1730,3,2))</f>
        <v/>
      </c>
      <c r="E1730" s="33" t="n"/>
      <c r="F1730" s="34" t="n"/>
      <c r="G1730" s="54">
        <f>IF(MID(BD[[#This Row],[Suc - Tipo - Nro]],8,2)="11",LEFT(BD[[#This Row],[REGIMEN]], 1) &amp; LEFT(RIGHT(BD[[#This Row],[REGIMEN]], LEN(BD[[#This Row],[REGIMEN]]) - FIND(" ", BD[[#This Row],[REGIMEN]])), 1),"")</f>
        <v/>
      </c>
      <c r="H1730" s="54">
        <f>IF(MID(BD[[#This Row],[Suc - Tipo - Nro]],8,2)="11",TRIM(RIGHT(SUBSTITUTE(BD[[#This Row],[Glosa / Proveedor]]," ",REPT(" ",LEN(BD[[#This Row],[Glosa / Proveedor]]))),LEN(BD[[#This Row],[Glosa / Proveedor]])*2)),"")</f>
        <v/>
      </c>
      <c r="I1730" s="33" t="n"/>
      <c r="J1730" s="35" t="n"/>
      <c r="K1730" s="36">
        <f>IF('BD6'!J1730=90,"AGUA",IF('BD6'!J1730=91,"ALCANTARILLADO",IF('BD6'!J1730=93,"ALCANTARILLADO",IF('BD6'!J1730=95,"ADMIN",IF('BD6'!J1730=96,"COMERCIAL","G_Finan")))))</f>
        <v/>
      </c>
      <c r="L1730" s="40" t="n"/>
      <c r="M1730" s="37" t="n"/>
      <c r="N1730" s="51" t="n"/>
      <c r="O1730" s="51" t="n"/>
    </row>
    <row r="1731">
      <c r="A1731" s="10">
        <f>IFERROR(VLOOKUP(BD[[#This Row],[BK]],DICT[[EEFF]:[Ppto]],2,FALSE),"No Encontrado")</f>
        <v/>
      </c>
      <c r="B1731" s="54">
        <f>MID(BD[[#This Row],[SUC]],2,1)&amp;"-"&amp;BD[[#This Row],[CC]]&amp;"-"&amp;BD[[#This Row],[REGI_RES]]&amp;"-"&amp;MID(BD[[#This Row],[CTA]],1,9)</f>
        <v/>
      </c>
      <c r="D1731" s="54">
        <f>TRIM(MID('BD6'!E1731,3,2))</f>
        <v/>
      </c>
      <c r="E1731" s="33" t="n"/>
      <c r="F1731" s="34" t="n"/>
      <c r="G1731" s="54">
        <f>IF(MID(BD[[#This Row],[Suc - Tipo - Nro]],8,2)="11",LEFT(BD[[#This Row],[REGIMEN]], 1) &amp; LEFT(RIGHT(BD[[#This Row],[REGIMEN]], LEN(BD[[#This Row],[REGIMEN]]) - FIND(" ", BD[[#This Row],[REGIMEN]])), 1),"")</f>
        <v/>
      </c>
      <c r="H1731" s="54">
        <f>IF(MID(BD[[#This Row],[Suc - Tipo - Nro]],8,2)="11",TRIM(RIGHT(SUBSTITUTE(BD[[#This Row],[Glosa / Proveedor]]," ",REPT(" ",LEN(BD[[#This Row],[Glosa / Proveedor]]))),LEN(BD[[#This Row],[Glosa / Proveedor]])*2)),"")</f>
        <v/>
      </c>
      <c r="I1731" s="33" t="n"/>
      <c r="J1731" s="35" t="n"/>
      <c r="K1731" s="36">
        <f>IF('BD6'!J1731=90,"AGUA",IF('BD6'!J1731=91,"ALCANTARILLADO",IF('BD6'!J1731=93,"ALCANTARILLADO",IF('BD6'!J1731=95,"ADMIN",IF('BD6'!J1731=96,"COMERCIAL","G_Finan")))))</f>
        <v/>
      </c>
      <c r="L1731" s="40" t="n"/>
      <c r="M1731" s="37" t="n"/>
      <c r="N1731" s="51" t="n"/>
      <c r="O1731" s="51" t="n"/>
    </row>
    <row r="1732">
      <c r="A1732" s="10">
        <f>IFERROR(VLOOKUP(BD[[#This Row],[BK]],DICT[[EEFF]:[Ppto]],2,FALSE),"No Encontrado")</f>
        <v/>
      </c>
      <c r="B1732" s="54">
        <f>MID(BD[[#This Row],[SUC]],2,1)&amp;"-"&amp;BD[[#This Row],[CC]]&amp;"-"&amp;BD[[#This Row],[REGI_RES]]&amp;"-"&amp;MID(BD[[#This Row],[CTA]],1,9)</f>
        <v/>
      </c>
      <c r="D1732" s="54">
        <f>TRIM(MID('BD6'!E1732,3,2))</f>
        <v/>
      </c>
      <c r="E1732" s="33" t="n"/>
      <c r="F1732" s="34" t="n"/>
      <c r="G1732" s="54">
        <f>IF(MID(BD[[#This Row],[Suc - Tipo - Nro]],8,2)="11",LEFT(BD[[#This Row],[REGIMEN]], 1) &amp; LEFT(RIGHT(BD[[#This Row],[REGIMEN]], LEN(BD[[#This Row],[REGIMEN]]) - FIND(" ", BD[[#This Row],[REGIMEN]])), 1),"")</f>
        <v/>
      </c>
      <c r="H1732" s="54">
        <f>IF(MID(BD[[#This Row],[Suc - Tipo - Nro]],8,2)="11",TRIM(RIGHT(SUBSTITUTE(BD[[#This Row],[Glosa / Proveedor]]," ",REPT(" ",LEN(BD[[#This Row],[Glosa / Proveedor]]))),LEN(BD[[#This Row],[Glosa / Proveedor]])*2)),"")</f>
        <v/>
      </c>
      <c r="I1732" s="33" t="n"/>
      <c r="J1732" s="35" t="n"/>
      <c r="K1732" s="36">
        <f>IF('BD6'!J1732=90,"AGUA",IF('BD6'!J1732=91,"ALCANTARILLADO",IF('BD6'!J1732=93,"ALCANTARILLADO",IF('BD6'!J1732=95,"ADMIN",IF('BD6'!J1732=96,"COMERCIAL","G_Finan")))))</f>
        <v/>
      </c>
      <c r="L1732" s="40" t="n"/>
      <c r="M1732" s="37" t="n"/>
      <c r="N1732" s="51" t="n"/>
      <c r="O1732" s="51" t="n"/>
    </row>
    <row r="1733">
      <c r="A1733">
        <f>IFERROR(VLOOKUP(BD[[#This Row],[BK]],DICT[[EEFF]:[Ppto]],2,FALSE),"No Encontrado")</f>
        <v/>
      </c>
      <c r="B1733">
        <f>MID(BD[[#This Row],[SUC]],2,1)&amp;"-"&amp;BD[[#This Row],[CC]]&amp;"-"&amp;BD[[#This Row],[REGI_RES]]&amp;"-"&amp;MID(BD[[#This Row],[CTA]],1,9)</f>
        <v/>
      </c>
      <c r="D1733">
        <f>TRIM(MID('BD6'!E1733,3,2))</f>
        <v/>
      </c>
      <c r="E1733" s="33" t="n"/>
      <c r="F1733" s="32" t="n"/>
      <c r="G1733">
        <f>IF(MID(BD[[#This Row],[Suc - Tipo - Nro]],8,2)="11",LEFT(BD[[#This Row],[REGIMEN]], 1) &amp; LEFT(RIGHT(BD[[#This Row],[REGIMEN]], LEN(BD[[#This Row],[REGIMEN]]) - FIND(" ", BD[[#This Row],[REGIMEN]])), 1),"")</f>
        <v/>
      </c>
      <c r="H1733">
        <f>IF(MID(BD[[#This Row],[Suc - Tipo - Nro]],8,2)="11",TRIM(RIGHT(SUBSTITUTE(BD[[#This Row],[Glosa / Proveedor]]," ",REPT(" ",LEN(BD[[#This Row],[Glosa / Proveedor]]))),LEN(BD[[#This Row],[Glosa / Proveedor]])*2)),"")</f>
        <v/>
      </c>
      <c r="I1733" s="31" t="n"/>
      <c r="J1733" s="38" t="n"/>
      <c r="K1733" s="22">
        <f>IF('BD6'!J1733=90,"AGUA",IF('BD6'!J1733=91,"ALCANTARILLADO",IF('BD6'!J1733=93,"ALCANTARILLADO",IF('BD6'!J1733=95,"ADMIN",IF('BD6'!J1733=96,"COMERCIAL","G_Finan")))))</f>
        <v/>
      </c>
      <c r="L1733" s="49" t="n"/>
      <c r="M1733" s="37" t="n"/>
      <c r="N1733" s="51" t="n"/>
      <c r="O1733" s="51" t="n"/>
    </row>
    <row r="1734">
      <c r="A1734" s="42">
        <f>IFERROR(VLOOKUP(BD[[#This Row],[BK]],DICT[[EEFF]:[Ppto]],2,FALSE),"No Encontrado")</f>
        <v/>
      </c>
      <c r="B1734">
        <f>MID(BD[[#This Row],[SUC]],2,1)&amp;"-"&amp;BD[[#This Row],[CC]]&amp;"-"&amp;BD[[#This Row],[REGI_RES]]&amp;"-"&amp;MID(BD[[#This Row],[CTA]],1,9)</f>
        <v/>
      </c>
      <c r="D1734">
        <f>TRIM(MID('BD6'!E1734,3,2))</f>
        <v/>
      </c>
      <c r="E1734" s="33" t="n"/>
      <c r="F1734" s="32" t="n"/>
      <c r="G1734">
        <f>IF(MID(BD[[#This Row],[Suc - Tipo - Nro]],8,2)="11",LEFT(BD[[#This Row],[REGIMEN]], 1) &amp; LEFT(RIGHT(BD[[#This Row],[REGIMEN]], LEN(BD[[#This Row],[REGIMEN]]) - FIND(" ", BD[[#This Row],[REGIMEN]])), 1),"")</f>
        <v/>
      </c>
      <c r="H1734">
        <f>IF(MID(BD[[#This Row],[Suc - Tipo - Nro]],8,2)="11",TRIM(RIGHT(SUBSTITUTE(BD[[#This Row],[Glosa / Proveedor]]," ",REPT(" ",LEN(BD[[#This Row],[Glosa / Proveedor]]))),LEN(BD[[#This Row],[Glosa / Proveedor]])*2)),"")</f>
        <v/>
      </c>
      <c r="I1734" s="31" t="n"/>
      <c r="J1734" s="38" t="n"/>
      <c r="K1734" s="22">
        <f>IF('BD6'!J1734=90,"AGUA",IF('BD6'!J1734=91,"ALCANTARILLADO",IF('BD6'!J1734=93,"ALCANTARILLADO",IF('BD6'!J1734=95,"ADMIN",IF('BD6'!J1734=96,"COMERCIAL","G_Finan")))))</f>
        <v/>
      </c>
      <c r="L1734" s="49" t="n"/>
      <c r="M1734" s="37" t="n"/>
      <c r="N1734" s="51" t="n"/>
      <c r="O1734" s="51" t="n"/>
    </row>
    <row r="1735">
      <c r="A1735" s="42">
        <f>IFERROR(VLOOKUP(BD[[#This Row],[BK]],DICT[[EEFF]:[Ppto]],2,FALSE),"No Encontrado")</f>
        <v/>
      </c>
      <c r="B1735">
        <f>MID(BD[[#This Row],[SUC]],2,1)&amp;"-"&amp;BD[[#This Row],[CC]]&amp;"-"&amp;BD[[#This Row],[REGI_RES]]&amp;"-"&amp;MID(BD[[#This Row],[CTA]],1,9)</f>
        <v/>
      </c>
      <c r="D1735">
        <f>TRIM(MID('BD6'!E1735,3,2))</f>
        <v/>
      </c>
      <c r="E1735" s="33" t="n"/>
      <c r="F1735" s="32" t="n"/>
      <c r="G1735">
        <f>IF(MID(BD[[#This Row],[Suc - Tipo - Nro]],8,2)="11",LEFT(BD[[#This Row],[REGIMEN]], 1) &amp; LEFT(RIGHT(BD[[#This Row],[REGIMEN]], LEN(BD[[#This Row],[REGIMEN]]) - FIND(" ", BD[[#This Row],[REGIMEN]])), 1),"")</f>
        <v/>
      </c>
      <c r="H1735">
        <f>IF(MID(BD[[#This Row],[Suc - Tipo - Nro]],8,2)="11",TRIM(RIGHT(SUBSTITUTE(BD[[#This Row],[Glosa / Proveedor]]," ",REPT(" ",LEN(BD[[#This Row],[Glosa / Proveedor]]))),LEN(BD[[#This Row],[Glosa / Proveedor]])*2)),"")</f>
        <v/>
      </c>
      <c r="I1735" s="31" t="n"/>
      <c r="J1735" s="38" t="n"/>
      <c r="K1735" s="22">
        <f>IF('BD6'!J1735=90,"AGUA",IF('BD6'!J1735=91,"ALCANTARILLADO",IF('BD6'!J1735=93,"ALCANTARILLADO",IF('BD6'!J1735=95,"ADMIN",IF('BD6'!J1735=96,"COMERCIAL","G_Finan")))))</f>
        <v/>
      </c>
      <c r="L1735" s="49" t="n"/>
      <c r="M1735" s="37" t="n"/>
      <c r="N1735" s="51" t="n"/>
      <c r="O1735" s="51" t="n"/>
    </row>
    <row r="1736">
      <c r="A1736" s="10">
        <f>IFERROR(VLOOKUP(BD[[#This Row],[BK]],DICT[[EEFF]:[Ppto]],2,FALSE),"No Encontrado")</f>
        <v/>
      </c>
      <c r="B1736" s="54">
        <f>MID(BD[[#This Row],[SUC]],2,1)&amp;"-"&amp;BD[[#This Row],[CC]]&amp;"-"&amp;BD[[#This Row],[REGI_RES]]&amp;"-"&amp;MID(BD[[#This Row],[CTA]],1,9)</f>
        <v/>
      </c>
      <c r="D1736" s="54">
        <f>TRIM(MID('BD6'!E1736,3,2))</f>
        <v/>
      </c>
      <c r="E1736" s="33" t="n"/>
      <c r="F1736" s="34" t="n"/>
      <c r="G1736" s="54">
        <f>IF(MID(BD[[#This Row],[Suc - Tipo - Nro]],8,2)="11",LEFT(BD[[#This Row],[REGIMEN]], 1) &amp; LEFT(RIGHT(BD[[#This Row],[REGIMEN]], LEN(BD[[#This Row],[REGIMEN]]) - FIND(" ", BD[[#This Row],[REGIMEN]])), 1),"")</f>
        <v/>
      </c>
      <c r="H1736" s="54">
        <f>IF(MID(BD[[#This Row],[Suc - Tipo - Nro]],8,2)="11",TRIM(RIGHT(SUBSTITUTE(BD[[#This Row],[Glosa / Proveedor]]," ",REPT(" ",LEN(BD[[#This Row],[Glosa / Proveedor]]))),LEN(BD[[#This Row],[Glosa / Proveedor]])*2)),"")</f>
        <v/>
      </c>
      <c r="I1736" s="33" t="n"/>
      <c r="J1736" s="35" t="n"/>
      <c r="K1736" s="36">
        <f>IF('BD6'!J1736=90,"AGUA",IF('BD6'!J1736=91,"ALCANTARILLADO",IF('BD6'!J1736=93,"ALCANTARILLADO",IF('BD6'!J1736=95,"ADMIN",IF('BD6'!J1736=96,"COMERCIAL","G_Finan")))))</f>
        <v/>
      </c>
      <c r="L1736" s="40" t="n"/>
      <c r="M1736" s="37" t="n"/>
      <c r="N1736" s="51" t="n"/>
      <c r="O1736" s="51" t="n"/>
    </row>
    <row r="1737">
      <c r="A1737" s="39">
        <f>IFERROR(VLOOKUP(BD[[#This Row],[BK]],DICT[[EEFF]:[Ppto]],2,FALSE),"No Encontrado")</f>
        <v/>
      </c>
      <c r="B1737">
        <f>MID(BD[[#This Row],[SUC]],2,1)&amp;"-"&amp;BD[[#This Row],[CC]]&amp;"-"&amp;BD[[#This Row],[REGI_RES]]&amp;"-"&amp;MID(BD[[#This Row],[CTA]],1,9)</f>
        <v/>
      </c>
      <c r="D1737">
        <f>TRIM(MID('BD6'!E1737,3,2))</f>
        <v/>
      </c>
      <c r="E1737" s="33" t="n"/>
      <c r="F1737" s="34" t="n"/>
      <c r="G1737">
        <f>IF(MID(BD[[#This Row],[Suc - Tipo - Nro]],8,2)="11",LEFT(BD[[#This Row],[REGIMEN]], 1) &amp; LEFT(RIGHT(BD[[#This Row],[REGIMEN]], LEN(BD[[#This Row],[REGIMEN]]) - FIND(" ", BD[[#This Row],[REGIMEN]])), 1),"")</f>
        <v/>
      </c>
      <c r="H1737">
        <f>IF(MID(BD[[#This Row],[Suc - Tipo - Nro]],8,2)="11",TRIM(RIGHT(SUBSTITUTE(BD[[#This Row],[Glosa / Proveedor]]," ",REPT(" ",LEN(BD[[#This Row],[Glosa / Proveedor]]))),LEN(BD[[#This Row],[Glosa / Proveedor]])*2)),"")</f>
        <v/>
      </c>
      <c r="I1737" s="33" t="n"/>
      <c r="J1737" s="35" t="n"/>
      <c r="K1737" s="22">
        <f>IF('BD6'!J1737=90,"AGUA",IF('BD6'!J1737=91,"ALCANTARILLADO",IF('BD6'!J1737=93,"ALCANTARILLADO",IF('BD6'!J1737=95,"ADMIN",IF('BD6'!J1737=96,"COMERCIAL","G_Finan")))))</f>
        <v/>
      </c>
      <c r="L1737" s="49" t="n"/>
      <c r="M1737" s="37" t="n"/>
      <c r="N1737" s="51" t="n"/>
      <c r="O1737" s="51" t="n"/>
    </row>
    <row r="1738">
      <c r="A1738">
        <f>IFERROR(VLOOKUP(BD[[#This Row],[BK]],DICT[[EEFF]:[Ppto]],2,FALSE),"No Encontrado")</f>
        <v/>
      </c>
      <c r="B1738">
        <f>MID(BD[[#This Row],[SUC]],2,1)&amp;"-"&amp;BD[[#This Row],[CC]]&amp;"-"&amp;BD[[#This Row],[REGI_RES]]&amp;"-"&amp;MID(BD[[#This Row],[CTA]],1,9)</f>
        <v/>
      </c>
      <c r="D1738">
        <f>TRIM(MID('BD6'!E1738,3,2))</f>
        <v/>
      </c>
      <c r="E1738" s="33" t="n"/>
      <c r="F1738" s="32" t="n"/>
      <c r="G1738">
        <f>IF(MID(BD[[#This Row],[Suc - Tipo - Nro]],8,2)="11",LEFT(BD[[#This Row],[REGIMEN]], 1) &amp; LEFT(RIGHT(BD[[#This Row],[REGIMEN]], LEN(BD[[#This Row],[REGIMEN]]) - FIND(" ", BD[[#This Row],[REGIMEN]])), 1),"")</f>
        <v/>
      </c>
      <c r="H1738">
        <f>IF(MID(BD[[#This Row],[Suc - Tipo - Nro]],8,2)="11",TRIM(RIGHT(SUBSTITUTE(BD[[#This Row],[Glosa / Proveedor]]," ",REPT(" ",LEN(BD[[#This Row],[Glosa / Proveedor]]))),LEN(BD[[#This Row],[Glosa / Proveedor]])*2)),"")</f>
        <v/>
      </c>
      <c r="I1738" s="31" t="n"/>
      <c r="J1738" s="38" t="n"/>
      <c r="K1738" s="22">
        <f>IF('BD6'!J1738=90,"AGUA",IF('BD6'!J1738=91,"ALCANTARILLADO",IF('BD6'!J1738=93,"ALCANTARILLADO",IF('BD6'!J1738=95,"ADMIN",IF('BD6'!J1738=96,"COMERCIAL","G_Finan")))))</f>
        <v/>
      </c>
      <c r="L1738" s="49" t="n"/>
      <c r="M1738" s="37" t="n"/>
      <c r="N1738" s="51" t="n"/>
      <c r="O1738" s="51" t="n"/>
    </row>
    <row r="1739">
      <c r="A1739" s="10">
        <f>IFERROR(VLOOKUP(BD[[#This Row],[BK]],DICT[[EEFF]:[Ppto]],2,FALSE),"No Encontrado")</f>
        <v/>
      </c>
      <c r="B1739" s="54">
        <f>MID(BD[[#This Row],[SUC]],2,1)&amp;"-"&amp;BD[[#This Row],[CC]]&amp;"-"&amp;BD[[#This Row],[REGI_RES]]&amp;"-"&amp;MID(BD[[#This Row],[CTA]],1,9)</f>
        <v/>
      </c>
      <c r="D1739" s="54">
        <f>TRIM(MID('BD6'!E1739,3,2))</f>
        <v/>
      </c>
      <c r="E1739" s="33" t="n"/>
      <c r="F1739" s="34" t="n"/>
      <c r="G1739" s="54">
        <f>IF(MID(BD[[#This Row],[Suc - Tipo - Nro]],8,2)="11",LEFT(BD[[#This Row],[REGIMEN]], 1) &amp; LEFT(RIGHT(BD[[#This Row],[REGIMEN]], LEN(BD[[#This Row],[REGIMEN]]) - FIND(" ", BD[[#This Row],[REGIMEN]])), 1),"")</f>
        <v/>
      </c>
      <c r="H1739" s="54">
        <f>IF(MID(BD[[#This Row],[Suc - Tipo - Nro]],8,2)="11",TRIM(RIGHT(SUBSTITUTE(BD[[#This Row],[Glosa / Proveedor]]," ",REPT(" ",LEN(BD[[#This Row],[Glosa / Proveedor]]))),LEN(BD[[#This Row],[Glosa / Proveedor]])*2)),"")</f>
        <v/>
      </c>
      <c r="I1739" s="33" t="n"/>
      <c r="J1739" s="35" t="n"/>
      <c r="K1739" s="36">
        <f>IF('BD6'!J1739=90,"AGUA",IF('BD6'!J1739=91,"ALCANTARILLADO",IF('BD6'!J1739=93,"ALCANTARILLADO",IF('BD6'!J1739=95,"ADMIN",IF('BD6'!J1739=96,"COMERCIAL","G_Finan")))))</f>
        <v/>
      </c>
      <c r="L1739" s="40" t="n"/>
      <c r="M1739" s="37" t="n"/>
      <c r="N1739" s="51" t="n"/>
      <c r="O1739" s="51" t="n"/>
    </row>
    <row r="1740">
      <c r="A1740">
        <f>IFERROR(VLOOKUP(BD[[#This Row],[BK]],DICT[[EEFF]:[Ppto]],2,FALSE),"No Encontrado")</f>
        <v/>
      </c>
      <c r="B1740">
        <f>MID(BD[[#This Row],[SUC]],2,1)&amp;"-"&amp;BD[[#This Row],[CC]]&amp;"-"&amp;BD[[#This Row],[REGI_RES]]&amp;"-"&amp;MID(BD[[#This Row],[CTA]],1,9)</f>
        <v/>
      </c>
      <c r="D1740">
        <f>TRIM(MID('BD6'!E1740,3,2))</f>
        <v/>
      </c>
      <c r="E1740" s="33" t="n"/>
      <c r="F1740" s="32" t="n"/>
      <c r="G1740">
        <f>IF(MID(BD[[#This Row],[Suc - Tipo - Nro]],8,2)="11",LEFT(BD[[#This Row],[REGIMEN]], 1) &amp; LEFT(RIGHT(BD[[#This Row],[REGIMEN]], LEN(BD[[#This Row],[REGIMEN]]) - FIND(" ", BD[[#This Row],[REGIMEN]])), 1),"")</f>
        <v/>
      </c>
      <c r="H1740">
        <f>IF(MID(BD[[#This Row],[Suc - Tipo - Nro]],8,2)="11",TRIM(RIGHT(SUBSTITUTE(BD[[#This Row],[Glosa / Proveedor]]," ",REPT(" ",LEN(BD[[#This Row],[Glosa / Proveedor]]))),LEN(BD[[#This Row],[Glosa / Proveedor]])*2)),"")</f>
        <v/>
      </c>
      <c r="I1740" s="31" t="n"/>
      <c r="J1740" s="38" t="n"/>
      <c r="K1740" s="22">
        <f>IF('BD6'!J1740=90,"AGUA",IF('BD6'!J1740=91,"ALCANTARILLADO",IF('BD6'!J1740=93,"ALCANTARILLADO",IF('BD6'!J1740=95,"ADMIN",IF('BD6'!J1740=96,"COMERCIAL","G_Finan")))))</f>
        <v/>
      </c>
      <c r="L1740" s="49" t="n"/>
      <c r="M1740" s="37" t="n"/>
      <c r="N1740" s="51" t="n"/>
      <c r="O1740" s="51" t="n"/>
    </row>
    <row r="1741">
      <c r="A1741" s="42">
        <f>IFERROR(VLOOKUP(BD[[#This Row],[BK]],DICT[[EEFF]:[Ppto]],2,FALSE),"No Encontrado")</f>
        <v/>
      </c>
      <c r="B1741">
        <f>MID(BD[[#This Row],[SUC]],2,1)&amp;"-"&amp;BD[[#This Row],[CC]]&amp;"-"&amp;BD[[#This Row],[REGI_RES]]&amp;"-"&amp;MID(BD[[#This Row],[CTA]],1,9)</f>
        <v/>
      </c>
      <c r="D1741">
        <f>TRIM(MID('BD6'!E1741,3,2))</f>
        <v/>
      </c>
      <c r="E1741" s="33" t="n"/>
      <c r="F1741" s="32" t="n"/>
      <c r="G1741">
        <f>IF(MID(BD[[#This Row],[Suc - Tipo - Nro]],8,2)="11",LEFT(BD[[#This Row],[REGIMEN]], 1) &amp; LEFT(RIGHT(BD[[#This Row],[REGIMEN]], LEN(BD[[#This Row],[REGIMEN]]) - FIND(" ", BD[[#This Row],[REGIMEN]])), 1),"")</f>
        <v/>
      </c>
      <c r="H1741">
        <f>IF(MID(BD[[#This Row],[Suc - Tipo - Nro]],8,2)="11",TRIM(RIGHT(SUBSTITUTE(BD[[#This Row],[Glosa / Proveedor]]," ",REPT(" ",LEN(BD[[#This Row],[Glosa / Proveedor]]))),LEN(BD[[#This Row],[Glosa / Proveedor]])*2)),"")</f>
        <v/>
      </c>
      <c r="I1741" s="31" t="n"/>
      <c r="J1741" s="38" t="n"/>
      <c r="K1741" s="22">
        <f>IF('BD6'!J1741=90,"AGUA",IF('BD6'!J1741=91,"ALCANTARILLADO",IF('BD6'!J1741=93,"ALCANTARILLADO",IF('BD6'!J1741=95,"ADMIN",IF('BD6'!J1741=96,"COMERCIAL","G_Finan")))))</f>
        <v/>
      </c>
      <c r="L1741" s="49" t="n"/>
      <c r="M1741" s="37" t="n"/>
      <c r="N1741" s="51" t="n"/>
      <c r="O1741" s="51" t="n"/>
    </row>
    <row r="1742">
      <c r="A1742" s="42">
        <f>IFERROR(VLOOKUP(BD[[#This Row],[BK]],DICT[[EEFF]:[Ppto]],2,FALSE),"No Encontrado")</f>
        <v/>
      </c>
      <c r="B1742">
        <f>MID(BD[[#This Row],[SUC]],2,1)&amp;"-"&amp;BD[[#This Row],[CC]]&amp;"-"&amp;BD[[#This Row],[REGI_RES]]&amp;"-"&amp;MID(BD[[#This Row],[CTA]],1,9)</f>
        <v/>
      </c>
      <c r="D1742">
        <f>TRIM(MID('BD6'!E1742,3,2))</f>
        <v/>
      </c>
      <c r="E1742" s="33" t="n"/>
      <c r="F1742" s="32" t="n"/>
      <c r="G1742">
        <f>IF(MID(BD[[#This Row],[Suc - Tipo - Nro]],8,2)="11",LEFT(BD[[#This Row],[REGIMEN]], 1) &amp; LEFT(RIGHT(BD[[#This Row],[REGIMEN]], LEN(BD[[#This Row],[REGIMEN]]) - FIND(" ", BD[[#This Row],[REGIMEN]])), 1),"")</f>
        <v/>
      </c>
      <c r="H1742">
        <f>IF(MID(BD[[#This Row],[Suc - Tipo - Nro]],8,2)="11",TRIM(RIGHT(SUBSTITUTE(BD[[#This Row],[Glosa / Proveedor]]," ",REPT(" ",LEN(BD[[#This Row],[Glosa / Proveedor]]))),LEN(BD[[#This Row],[Glosa / Proveedor]])*2)),"")</f>
        <v/>
      </c>
      <c r="I1742" s="31" t="n"/>
      <c r="J1742" s="38" t="n"/>
      <c r="K1742" s="22">
        <f>IF('BD6'!J1742=90,"AGUA",IF('BD6'!J1742=91,"ALCANTARILLADO",IF('BD6'!J1742=93,"ALCANTARILLADO",IF('BD6'!J1742=95,"ADMIN",IF('BD6'!J1742=96,"COMERCIAL","G_Finan")))))</f>
        <v/>
      </c>
      <c r="L1742" s="49" t="n"/>
      <c r="M1742" s="37" t="n"/>
      <c r="N1742" s="51" t="n"/>
      <c r="O1742" s="51" t="n"/>
    </row>
    <row r="1743">
      <c r="A1743" s="42">
        <f>IFERROR(VLOOKUP(BD[[#This Row],[BK]],DICT[[EEFF]:[Ppto]],2,FALSE),"No Encontrado")</f>
        <v/>
      </c>
      <c r="B1743">
        <f>MID(BD[[#This Row],[SUC]],2,1)&amp;"-"&amp;BD[[#This Row],[CC]]&amp;"-"&amp;BD[[#This Row],[REGI_RES]]&amp;"-"&amp;MID(BD[[#This Row],[CTA]],1,9)</f>
        <v/>
      </c>
      <c r="D1743">
        <f>TRIM(MID('BD6'!E1743,3,2))</f>
        <v/>
      </c>
      <c r="E1743" s="33" t="n"/>
      <c r="F1743" s="32" t="n"/>
      <c r="G1743">
        <f>IF(MID(BD[[#This Row],[Suc - Tipo - Nro]],8,2)="11",LEFT(BD[[#This Row],[REGIMEN]], 1) &amp; LEFT(RIGHT(BD[[#This Row],[REGIMEN]], LEN(BD[[#This Row],[REGIMEN]]) - FIND(" ", BD[[#This Row],[REGIMEN]])), 1),"")</f>
        <v/>
      </c>
      <c r="H1743">
        <f>IF(MID(BD[[#This Row],[Suc - Tipo - Nro]],8,2)="11",TRIM(RIGHT(SUBSTITUTE(BD[[#This Row],[Glosa / Proveedor]]," ",REPT(" ",LEN(BD[[#This Row],[Glosa / Proveedor]]))),LEN(BD[[#This Row],[Glosa / Proveedor]])*2)),"")</f>
        <v/>
      </c>
      <c r="I1743" s="31" t="n"/>
      <c r="J1743" s="38" t="n"/>
      <c r="K1743" s="22">
        <f>IF('BD6'!J1743=90,"AGUA",IF('BD6'!J1743=91,"ALCANTARILLADO",IF('BD6'!J1743=93,"ALCANTARILLADO",IF('BD6'!J1743=95,"ADMIN",IF('BD6'!J1743=96,"COMERCIAL","G_Finan")))))</f>
        <v/>
      </c>
      <c r="L1743" s="49" t="n"/>
      <c r="M1743" s="37" t="n"/>
      <c r="N1743" s="51" t="n"/>
      <c r="O1743" s="51" t="n"/>
    </row>
    <row r="1744">
      <c r="A1744" s="10">
        <f>IFERROR(VLOOKUP(BD[[#This Row],[BK]],DICT[[EEFF]:[Ppto]],2,FALSE),"No Encontrado")</f>
        <v/>
      </c>
      <c r="B1744" s="54">
        <f>MID(BD[[#This Row],[SUC]],2,1)&amp;"-"&amp;BD[[#This Row],[CC]]&amp;"-"&amp;BD[[#This Row],[REGI_RES]]&amp;"-"&amp;MID(BD[[#This Row],[CTA]],1,9)</f>
        <v/>
      </c>
      <c r="D1744" s="54">
        <f>TRIM(MID('BD6'!E1744,3,2))</f>
        <v/>
      </c>
      <c r="E1744" s="33" t="n"/>
      <c r="F1744" s="34" t="n"/>
      <c r="G1744" s="54">
        <f>IF(MID(BD[[#This Row],[Suc - Tipo - Nro]],8,2)="11",LEFT(BD[[#This Row],[REGIMEN]], 1) &amp; LEFT(RIGHT(BD[[#This Row],[REGIMEN]], LEN(BD[[#This Row],[REGIMEN]]) - FIND(" ", BD[[#This Row],[REGIMEN]])), 1),"")</f>
        <v/>
      </c>
      <c r="H1744" s="54">
        <f>IF(MID(BD[[#This Row],[Suc - Tipo - Nro]],8,2)="11",TRIM(RIGHT(SUBSTITUTE(BD[[#This Row],[Glosa / Proveedor]]," ",REPT(" ",LEN(BD[[#This Row],[Glosa / Proveedor]]))),LEN(BD[[#This Row],[Glosa / Proveedor]])*2)),"")</f>
        <v/>
      </c>
      <c r="I1744" s="33" t="n"/>
      <c r="J1744" s="35" t="n"/>
      <c r="K1744" s="36">
        <f>IF('BD6'!J1744=90,"AGUA",IF('BD6'!J1744=91,"ALCANTARILLADO",IF('BD6'!J1744=93,"ALCANTARILLADO",IF('BD6'!J1744=95,"ADMIN",IF('BD6'!J1744=96,"COMERCIAL","G_Finan")))))</f>
        <v/>
      </c>
      <c r="L1744" s="40" t="n"/>
      <c r="M1744" s="37" t="n"/>
      <c r="N1744" s="51" t="n"/>
      <c r="O1744" s="51" t="n"/>
    </row>
    <row r="1745">
      <c r="A1745" s="10">
        <f>IFERROR(VLOOKUP(BD[[#This Row],[BK]],DICT[[EEFF]:[Ppto]],2,FALSE),"No Encontrado")</f>
        <v/>
      </c>
      <c r="B1745" s="54">
        <f>MID(BD[[#This Row],[SUC]],2,1)&amp;"-"&amp;BD[[#This Row],[CC]]&amp;"-"&amp;BD[[#This Row],[REGI_RES]]&amp;"-"&amp;MID(BD[[#This Row],[CTA]],1,9)</f>
        <v/>
      </c>
      <c r="D1745" s="54">
        <f>TRIM(MID('BD6'!E1745,3,2))</f>
        <v/>
      </c>
      <c r="E1745" s="33" t="n"/>
      <c r="F1745" s="34" t="n"/>
      <c r="G1745" s="54">
        <f>IF(MID(BD[[#This Row],[Suc - Tipo - Nro]],8,2)="11",LEFT(BD[[#This Row],[REGIMEN]], 1) &amp; LEFT(RIGHT(BD[[#This Row],[REGIMEN]], LEN(BD[[#This Row],[REGIMEN]]) - FIND(" ", BD[[#This Row],[REGIMEN]])), 1),"")</f>
        <v/>
      </c>
      <c r="H1745" s="54">
        <f>IF(MID(BD[[#This Row],[Suc - Tipo - Nro]],8,2)="11",TRIM(RIGHT(SUBSTITUTE(BD[[#This Row],[Glosa / Proveedor]]," ",REPT(" ",LEN(BD[[#This Row],[Glosa / Proveedor]]))),LEN(BD[[#This Row],[Glosa / Proveedor]])*2)),"")</f>
        <v/>
      </c>
      <c r="I1745" s="33" t="n"/>
      <c r="J1745" s="35" t="n"/>
      <c r="K1745" s="36">
        <f>IF('BD6'!J1745=90,"AGUA",IF('BD6'!J1745=91,"ALCANTARILLADO",IF('BD6'!J1745=93,"ALCANTARILLADO",IF('BD6'!J1745=95,"ADMIN",IF('BD6'!J1745=96,"COMERCIAL","G_Finan")))))</f>
        <v/>
      </c>
      <c r="L1745" s="40" t="n"/>
      <c r="M1745" s="37" t="n"/>
      <c r="N1745" s="51" t="n"/>
      <c r="O1745" s="51" t="n"/>
    </row>
    <row r="1746">
      <c r="A1746">
        <f>IFERROR(VLOOKUP(BD[[#This Row],[BK]],DICT[[EEFF]:[Ppto]],2,FALSE),"No Encontrado")</f>
        <v/>
      </c>
      <c r="B1746">
        <f>MID(BD[[#This Row],[SUC]],2,1)&amp;"-"&amp;BD[[#This Row],[CC]]&amp;"-"&amp;BD[[#This Row],[REGI_RES]]&amp;"-"&amp;MID(BD[[#This Row],[CTA]],1,9)</f>
        <v/>
      </c>
      <c r="D1746">
        <f>TRIM(MID('BD6'!E1746,3,2))</f>
        <v/>
      </c>
      <c r="E1746" s="33" t="n"/>
      <c r="F1746" s="32" t="n"/>
      <c r="G1746">
        <f>IF(MID(BD[[#This Row],[Suc - Tipo - Nro]],8,2)="11",LEFT(BD[[#This Row],[REGIMEN]], 1) &amp; LEFT(RIGHT(BD[[#This Row],[REGIMEN]], LEN(BD[[#This Row],[REGIMEN]]) - FIND(" ", BD[[#This Row],[REGIMEN]])), 1),"")</f>
        <v/>
      </c>
      <c r="H1746">
        <f>IF(MID(BD[[#This Row],[Suc - Tipo - Nro]],8,2)="11",TRIM(RIGHT(SUBSTITUTE(BD[[#This Row],[Glosa / Proveedor]]," ",REPT(" ",LEN(BD[[#This Row],[Glosa / Proveedor]]))),LEN(BD[[#This Row],[Glosa / Proveedor]])*2)),"")</f>
        <v/>
      </c>
      <c r="I1746" s="31" t="n"/>
      <c r="J1746" s="38" t="n"/>
      <c r="K1746" s="22">
        <f>IF('BD6'!J1746=90,"AGUA",IF('BD6'!J1746=91,"ALCANTARILLADO",IF('BD6'!J1746=93,"ALCANTARILLADO",IF('BD6'!J1746=95,"ADMIN",IF('BD6'!J1746=96,"COMERCIAL","G_Finan")))))</f>
        <v/>
      </c>
      <c r="L1746" s="49" t="n"/>
      <c r="M1746" s="37" t="n"/>
      <c r="N1746" s="51" t="n"/>
      <c r="O1746" s="51" t="n"/>
    </row>
    <row r="1747">
      <c r="A1747" s="42">
        <f>IFERROR(VLOOKUP(BD[[#This Row],[BK]],DICT[[EEFF]:[Ppto]],2,FALSE),"No Encontrado")</f>
        <v/>
      </c>
      <c r="B1747">
        <f>MID(BD[[#This Row],[SUC]],2,1)&amp;"-"&amp;BD[[#This Row],[CC]]&amp;"-"&amp;BD[[#This Row],[REGI_RES]]&amp;"-"&amp;MID(BD[[#This Row],[CTA]],1,9)</f>
        <v/>
      </c>
      <c r="D1747">
        <f>TRIM(MID('BD6'!E1747,3,2))</f>
        <v/>
      </c>
      <c r="E1747" s="33" t="n"/>
      <c r="F1747" s="32" t="n"/>
      <c r="G1747">
        <f>IF(MID(BD[[#This Row],[Suc - Tipo - Nro]],8,2)="11",LEFT(BD[[#This Row],[REGIMEN]], 1) &amp; LEFT(RIGHT(BD[[#This Row],[REGIMEN]], LEN(BD[[#This Row],[REGIMEN]]) - FIND(" ", BD[[#This Row],[REGIMEN]])), 1),"")</f>
        <v/>
      </c>
      <c r="H1747">
        <f>IF(MID(BD[[#This Row],[Suc - Tipo - Nro]],8,2)="11",TRIM(RIGHT(SUBSTITUTE(BD[[#This Row],[Glosa / Proveedor]]," ",REPT(" ",LEN(BD[[#This Row],[Glosa / Proveedor]]))),LEN(BD[[#This Row],[Glosa / Proveedor]])*2)),"")</f>
        <v/>
      </c>
      <c r="I1747" s="31" t="n"/>
      <c r="J1747" s="38" t="n"/>
      <c r="K1747" s="22">
        <f>IF('BD6'!J1747=90,"AGUA",IF('BD6'!J1747=91,"ALCANTARILLADO",IF('BD6'!J1747=93,"ALCANTARILLADO",IF('BD6'!J1747=95,"ADMIN",IF('BD6'!J1747=96,"COMERCIAL","G_Finan")))))</f>
        <v/>
      </c>
      <c r="L1747" s="49" t="n"/>
      <c r="M1747" s="37" t="n"/>
      <c r="N1747" s="51" t="n"/>
      <c r="O1747" s="51" t="n"/>
    </row>
    <row r="1748">
      <c r="A1748" s="10">
        <f>IFERROR(VLOOKUP(BD[[#This Row],[BK]],DICT[[EEFF]:[Ppto]],2,FALSE),"No Encontrado")</f>
        <v/>
      </c>
      <c r="B1748" s="54">
        <f>MID(BD[[#This Row],[SUC]],2,1)&amp;"-"&amp;BD[[#This Row],[CC]]&amp;"-"&amp;BD[[#This Row],[REGI_RES]]&amp;"-"&amp;MID(BD[[#This Row],[CTA]],1,9)</f>
        <v/>
      </c>
      <c r="D1748" s="54">
        <f>TRIM(MID('BD6'!E1748,3,2))</f>
        <v/>
      </c>
      <c r="E1748" s="33" t="n"/>
      <c r="F1748" s="34" t="n"/>
      <c r="G1748" s="54">
        <f>IF(MID(BD[[#This Row],[Suc - Tipo - Nro]],8,2)="11",LEFT(BD[[#This Row],[REGIMEN]], 1) &amp; LEFT(RIGHT(BD[[#This Row],[REGIMEN]], LEN(BD[[#This Row],[REGIMEN]]) - FIND(" ", BD[[#This Row],[REGIMEN]])), 1),"")</f>
        <v/>
      </c>
      <c r="H1748" s="54">
        <f>IF(MID(BD[[#This Row],[Suc - Tipo - Nro]],8,2)="11",TRIM(RIGHT(SUBSTITUTE(BD[[#This Row],[Glosa / Proveedor]]," ",REPT(" ",LEN(BD[[#This Row],[Glosa / Proveedor]]))),LEN(BD[[#This Row],[Glosa / Proveedor]])*2)),"")</f>
        <v/>
      </c>
      <c r="I1748" s="33" t="n"/>
      <c r="J1748" s="35" t="n"/>
      <c r="K1748" s="36">
        <f>IF('BD6'!J1748=90,"AGUA",IF('BD6'!J1748=91,"ALCANTARILLADO",IF('BD6'!J1748=93,"ALCANTARILLADO",IF('BD6'!J1748=95,"ADMIN",IF('BD6'!J1748=96,"COMERCIAL","G_Finan")))))</f>
        <v/>
      </c>
      <c r="L1748" s="40" t="n"/>
      <c r="M1748" s="37" t="n"/>
      <c r="N1748" s="51" t="n"/>
      <c r="O1748" s="51" t="n"/>
    </row>
    <row r="1749">
      <c r="A1749" s="42">
        <f>IFERROR(VLOOKUP(BD[[#This Row],[BK]],DICT[[EEFF]:[Ppto]],2,FALSE),"No Encontrado")</f>
        <v/>
      </c>
      <c r="B1749">
        <f>MID(BD[[#This Row],[SUC]],2,1)&amp;"-"&amp;BD[[#This Row],[CC]]&amp;"-"&amp;BD[[#This Row],[REGI_RES]]&amp;"-"&amp;MID(BD[[#This Row],[CTA]],1,9)</f>
        <v/>
      </c>
      <c r="D1749">
        <f>TRIM(MID('BD6'!E1749,3,2))</f>
        <v/>
      </c>
      <c r="E1749" s="33" t="n"/>
      <c r="F1749" s="32" t="n"/>
      <c r="G1749">
        <f>IF(MID(BD[[#This Row],[Suc - Tipo - Nro]],8,2)="11",LEFT(BD[[#This Row],[REGIMEN]], 1) &amp; LEFT(RIGHT(BD[[#This Row],[REGIMEN]], LEN(BD[[#This Row],[REGIMEN]]) - FIND(" ", BD[[#This Row],[REGIMEN]])), 1),"")</f>
        <v/>
      </c>
      <c r="H1749">
        <f>IF(MID(BD[[#This Row],[Suc - Tipo - Nro]],8,2)="11",TRIM(RIGHT(SUBSTITUTE(BD[[#This Row],[Glosa / Proveedor]]," ",REPT(" ",LEN(BD[[#This Row],[Glosa / Proveedor]]))),LEN(BD[[#This Row],[Glosa / Proveedor]])*2)),"")</f>
        <v/>
      </c>
      <c r="I1749" s="31" t="n"/>
      <c r="J1749" s="38" t="n"/>
      <c r="K1749" s="22">
        <f>IF('BD6'!J1749=90,"AGUA",IF('BD6'!J1749=91,"ALCANTARILLADO",IF('BD6'!J1749=93,"ALCANTARILLADO",IF('BD6'!J1749=95,"ADMIN",IF('BD6'!J1749=96,"COMERCIAL","G_Finan")))))</f>
        <v/>
      </c>
      <c r="L1749" s="49" t="n"/>
      <c r="M1749" s="37" t="n"/>
      <c r="N1749" s="51" t="n"/>
      <c r="O1749" s="51" t="n"/>
    </row>
    <row r="1750">
      <c r="A1750" s="10">
        <f>IFERROR(VLOOKUP(BD[[#This Row],[BK]],DICT[[EEFF]:[Ppto]],2,FALSE),"No Encontrado")</f>
        <v/>
      </c>
      <c r="B1750" s="54">
        <f>MID(BD[[#This Row],[SUC]],2,1)&amp;"-"&amp;BD[[#This Row],[CC]]&amp;"-"&amp;BD[[#This Row],[REGI_RES]]&amp;"-"&amp;MID(BD[[#This Row],[CTA]],1,9)</f>
        <v/>
      </c>
      <c r="D1750" s="54">
        <f>TRIM(MID('BD6'!E1750,3,2))</f>
        <v/>
      </c>
      <c r="E1750" s="33" t="n"/>
      <c r="F1750" s="34" t="n"/>
      <c r="G1750" s="54">
        <f>IF(MID(BD[[#This Row],[Suc - Tipo - Nro]],8,2)="11",LEFT(BD[[#This Row],[REGIMEN]], 1) &amp; LEFT(RIGHT(BD[[#This Row],[REGIMEN]], LEN(BD[[#This Row],[REGIMEN]]) - FIND(" ", BD[[#This Row],[REGIMEN]])), 1),"")</f>
        <v/>
      </c>
      <c r="H1750" s="54">
        <f>IF(MID(BD[[#This Row],[Suc - Tipo - Nro]],8,2)="11",TRIM(RIGHT(SUBSTITUTE(BD[[#This Row],[Glosa / Proveedor]]," ",REPT(" ",LEN(BD[[#This Row],[Glosa / Proveedor]]))),LEN(BD[[#This Row],[Glosa / Proveedor]])*2)),"")</f>
        <v/>
      </c>
      <c r="I1750" s="33" t="n"/>
      <c r="J1750" s="35" t="n"/>
      <c r="K1750" s="36">
        <f>IF('BD6'!J1750=90,"AGUA",IF('BD6'!J1750=91,"ALCANTARILLADO",IF('BD6'!J1750=93,"ALCANTARILLADO",IF('BD6'!J1750=95,"ADMIN",IF('BD6'!J1750=96,"COMERCIAL","G_Finan")))))</f>
        <v/>
      </c>
      <c r="L1750" s="40" t="n"/>
      <c r="M1750" s="37" t="n"/>
      <c r="N1750" s="51" t="n"/>
      <c r="O1750" s="51" t="n"/>
    </row>
    <row r="1751">
      <c r="A1751" s="42">
        <f>IFERROR(VLOOKUP(BD[[#This Row],[BK]],DICT[[EEFF]:[Ppto]],2,FALSE),"No Encontrado")</f>
        <v/>
      </c>
      <c r="B1751">
        <f>MID(BD[[#This Row],[SUC]],2,1)&amp;"-"&amp;BD[[#This Row],[CC]]&amp;"-"&amp;BD[[#This Row],[REGI_RES]]&amp;"-"&amp;MID(BD[[#This Row],[CTA]],1,9)</f>
        <v/>
      </c>
      <c r="D1751">
        <f>TRIM(MID('BD6'!E1751,3,2))</f>
        <v/>
      </c>
      <c r="E1751" s="33" t="n"/>
      <c r="F1751" s="32" t="n"/>
      <c r="G1751">
        <f>IF(MID(BD[[#This Row],[Suc - Tipo - Nro]],8,2)="11",LEFT(BD[[#This Row],[REGIMEN]], 1) &amp; LEFT(RIGHT(BD[[#This Row],[REGIMEN]], LEN(BD[[#This Row],[REGIMEN]]) - FIND(" ", BD[[#This Row],[REGIMEN]])), 1),"")</f>
        <v/>
      </c>
      <c r="H1751">
        <f>IF(MID(BD[[#This Row],[Suc - Tipo - Nro]],8,2)="11",TRIM(RIGHT(SUBSTITUTE(BD[[#This Row],[Glosa / Proveedor]]," ",REPT(" ",LEN(BD[[#This Row],[Glosa / Proveedor]]))),LEN(BD[[#This Row],[Glosa / Proveedor]])*2)),"")</f>
        <v/>
      </c>
      <c r="I1751" s="31" t="n"/>
      <c r="J1751" s="38" t="n"/>
      <c r="K1751" s="22">
        <f>IF('BD6'!J1751=90,"AGUA",IF('BD6'!J1751=91,"ALCANTARILLADO",IF('BD6'!J1751=93,"ALCANTARILLADO",IF('BD6'!J1751=95,"ADMIN",IF('BD6'!J1751=96,"COMERCIAL","G_Finan")))))</f>
        <v/>
      </c>
      <c r="L1751" s="49" t="n"/>
      <c r="M1751" s="37" t="n"/>
      <c r="N1751" s="51" t="n"/>
      <c r="O1751" s="51" t="n"/>
    </row>
    <row r="1752">
      <c r="A1752" s="39">
        <f>IFERROR(VLOOKUP(BD[[#This Row],[BK]],DICT[[EEFF]:[Ppto]],2,FALSE),"No Encontrado")</f>
        <v/>
      </c>
      <c r="B1752">
        <f>MID(BD[[#This Row],[SUC]],2,1)&amp;"-"&amp;BD[[#This Row],[CC]]&amp;"-"&amp;BD[[#This Row],[REGI_RES]]&amp;"-"&amp;MID(BD[[#This Row],[CTA]],1,9)</f>
        <v/>
      </c>
      <c r="D1752">
        <f>TRIM(MID('BD6'!E1752,3,2))</f>
        <v/>
      </c>
      <c r="E1752" s="33" t="n"/>
      <c r="F1752" s="34" t="n"/>
      <c r="G1752">
        <f>IF(MID(BD[[#This Row],[Suc - Tipo - Nro]],8,2)="11",LEFT(BD[[#This Row],[REGIMEN]], 1) &amp; LEFT(RIGHT(BD[[#This Row],[REGIMEN]], LEN(BD[[#This Row],[REGIMEN]]) - FIND(" ", BD[[#This Row],[REGIMEN]])), 1),"")</f>
        <v/>
      </c>
      <c r="H1752">
        <f>IF(MID(BD[[#This Row],[Suc - Tipo - Nro]],8,2)="11",TRIM(RIGHT(SUBSTITUTE(BD[[#This Row],[Glosa / Proveedor]]," ",REPT(" ",LEN(BD[[#This Row],[Glosa / Proveedor]]))),LEN(BD[[#This Row],[Glosa / Proveedor]])*2)),"")</f>
        <v/>
      </c>
      <c r="I1752" s="33" t="n"/>
      <c r="J1752" s="35" t="n"/>
      <c r="K1752" s="22">
        <f>IF('BD6'!J1752=90,"AGUA",IF('BD6'!J1752=91,"ALCANTARILLADO",IF('BD6'!J1752=93,"ALCANTARILLADO",IF('BD6'!J1752=95,"ADMIN",IF('BD6'!J1752=96,"COMERCIAL","G_Finan")))))</f>
        <v/>
      </c>
      <c r="L1752" s="49" t="n"/>
      <c r="M1752" s="37" t="n"/>
      <c r="N1752" s="51" t="n"/>
      <c r="O1752" s="51" t="n"/>
    </row>
    <row r="1753">
      <c r="A1753" s="42">
        <f>IFERROR(VLOOKUP(BD[[#This Row],[BK]],DICT[[EEFF]:[Ppto]],2,FALSE),"No Encontrado")</f>
        <v/>
      </c>
      <c r="B1753">
        <f>MID(BD[[#This Row],[SUC]],2,1)&amp;"-"&amp;BD[[#This Row],[CC]]&amp;"-"&amp;BD[[#This Row],[REGI_RES]]&amp;"-"&amp;MID(BD[[#This Row],[CTA]],1,9)</f>
        <v/>
      </c>
      <c r="D1753">
        <f>TRIM(MID('BD6'!E1753,3,2))</f>
        <v/>
      </c>
      <c r="E1753" s="33" t="n"/>
      <c r="F1753" s="32" t="n"/>
      <c r="G1753">
        <f>IF(MID(BD[[#This Row],[Suc - Tipo - Nro]],8,2)="11",LEFT(BD[[#This Row],[REGIMEN]], 1) &amp; LEFT(RIGHT(BD[[#This Row],[REGIMEN]], LEN(BD[[#This Row],[REGIMEN]]) - FIND(" ", BD[[#This Row],[REGIMEN]])), 1),"")</f>
        <v/>
      </c>
      <c r="H1753">
        <f>IF(MID(BD[[#This Row],[Suc - Tipo - Nro]],8,2)="11",TRIM(RIGHT(SUBSTITUTE(BD[[#This Row],[Glosa / Proveedor]]," ",REPT(" ",LEN(BD[[#This Row],[Glosa / Proveedor]]))),LEN(BD[[#This Row],[Glosa / Proveedor]])*2)),"")</f>
        <v/>
      </c>
      <c r="I1753" s="31" t="n"/>
      <c r="J1753" s="38" t="n"/>
      <c r="K1753" s="22">
        <f>IF('BD6'!J1753=90,"AGUA",IF('BD6'!J1753=91,"ALCANTARILLADO",IF('BD6'!J1753=93,"ALCANTARILLADO",IF('BD6'!J1753=95,"ADMIN",IF('BD6'!J1753=96,"COMERCIAL","G_Finan")))))</f>
        <v/>
      </c>
      <c r="L1753" s="49" t="n"/>
      <c r="M1753" s="37" t="n"/>
      <c r="N1753" s="51" t="n"/>
      <c r="O1753" s="51" t="n"/>
    </row>
    <row r="1754">
      <c r="A1754" s="42">
        <f>IFERROR(VLOOKUP(BD[[#This Row],[BK]],DICT[[EEFF]:[Ppto]],2,FALSE),"No Encontrado")</f>
        <v/>
      </c>
      <c r="B1754">
        <f>MID(BD[[#This Row],[SUC]],2,1)&amp;"-"&amp;BD[[#This Row],[CC]]&amp;"-"&amp;BD[[#This Row],[REGI_RES]]&amp;"-"&amp;MID(BD[[#This Row],[CTA]],1,9)</f>
        <v/>
      </c>
      <c r="D1754">
        <f>TRIM(MID('BD6'!E1754,3,2))</f>
        <v/>
      </c>
      <c r="E1754" s="33" t="n"/>
      <c r="F1754" s="32" t="n"/>
      <c r="G1754">
        <f>IF(MID(BD[[#This Row],[Suc - Tipo - Nro]],8,2)="11",LEFT(BD[[#This Row],[REGIMEN]], 1) &amp; LEFT(RIGHT(BD[[#This Row],[REGIMEN]], LEN(BD[[#This Row],[REGIMEN]]) - FIND(" ", BD[[#This Row],[REGIMEN]])), 1),"")</f>
        <v/>
      </c>
      <c r="H1754">
        <f>IF(MID(BD[[#This Row],[Suc - Tipo - Nro]],8,2)="11",TRIM(RIGHT(SUBSTITUTE(BD[[#This Row],[Glosa / Proveedor]]," ",REPT(" ",LEN(BD[[#This Row],[Glosa / Proveedor]]))),LEN(BD[[#This Row],[Glosa / Proveedor]])*2)),"")</f>
        <v/>
      </c>
      <c r="I1754" s="31" t="n"/>
      <c r="J1754" s="38" t="n"/>
      <c r="K1754" s="22">
        <f>IF('BD6'!J1754=90,"AGUA",IF('BD6'!J1754=91,"ALCANTARILLADO",IF('BD6'!J1754=93,"ALCANTARILLADO",IF('BD6'!J1754=95,"ADMIN",IF('BD6'!J1754=96,"COMERCIAL","G_Finan")))))</f>
        <v/>
      </c>
      <c r="L1754" s="49" t="n"/>
      <c r="M1754" s="37" t="n"/>
      <c r="N1754" s="51" t="n"/>
      <c r="O1754" s="51" t="n"/>
    </row>
    <row r="1755">
      <c r="A1755" s="42">
        <f>IFERROR(VLOOKUP(BD[[#This Row],[BK]],DICT[[EEFF]:[Ppto]],2,FALSE),"No Encontrado")</f>
        <v/>
      </c>
      <c r="B1755">
        <f>MID(BD[[#This Row],[SUC]],2,1)&amp;"-"&amp;BD[[#This Row],[CC]]&amp;"-"&amp;BD[[#This Row],[REGI_RES]]&amp;"-"&amp;MID(BD[[#This Row],[CTA]],1,9)</f>
        <v/>
      </c>
      <c r="D1755">
        <f>TRIM(MID('BD6'!E1755,3,2))</f>
        <v/>
      </c>
      <c r="E1755" s="33" t="n"/>
      <c r="F1755" s="32" t="n"/>
      <c r="G1755">
        <f>IF(MID(BD[[#This Row],[Suc - Tipo - Nro]],8,2)="11",LEFT(BD[[#This Row],[REGIMEN]], 1) &amp; LEFT(RIGHT(BD[[#This Row],[REGIMEN]], LEN(BD[[#This Row],[REGIMEN]]) - FIND(" ", BD[[#This Row],[REGIMEN]])), 1),"")</f>
        <v/>
      </c>
      <c r="H1755">
        <f>IF(MID(BD[[#This Row],[Suc - Tipo - Nro]],8,2)="11",TRIM(RIGHT(SUBSTITUTE(BD[[#This Row],[Glosa / Proveedor]]," ",REPT(" ",LEN(BD[[#This Row],[Glosa / Proveedor]]))),LEN(BD[[#This Row],[Glosa / Proveedor]])*2)),"")</f>
        <v/>
      </c>
      <c r="I1755" s="31" t="n"/>
      <c r="J1755" s="38" t="n"/>
      <c r="K1755" s="22">
        <f>IF('BD6'!J1755=90,"AGUA",IF('BD6'!J1755=91,"ALCANTARILLADO",IF('BD6'!J1755=93,"ALCANTARILLADO",IF('BD6'!J1755=95,"ADMIN",IF('BD6'!J1755=96,"COMERCIAL","G_Finan")))))</f>
        <v/>
      </c>
      <c r="L1755" s="49" t="n"/>
      <c r="M1755" s="37" t="n"/>
      <c r="N1755" s="51" t="n"/>
      <c r="O1755" s="51" t="n"/>
    </row>
    <row r="1756">
      <c r="A1756">
        <f>IFERROR(VLOOKUP(BD[[#This Row],[BK]],DICT[[EEFF]:[Ppto]],2,FALSE),"No Encontrado")</f>
        <v/>
      </c>
      <c r="B1756">
        <f>MID(BD[[#This Row],[SUC]],2,1)&amp;"-"&amp;BD[[#This Row],[CC]]&amp;"-"&amp;BD[[#This Row],[REGI_RES]]&amp;"-"&amp;MID(BD[[#This Row],[CTA]],1,9)</f>
        <v/>
      </c>
      <c r="D1756">
        <f>TRIM(MID('BD6'!E1756,3,2))</f>
        <v/>
      </c>
      <c r="E1756" s="33" t="n"/>
      <c r="F1756" s="32" t="n"/>
      <c r="G1756">
        <f>IF(MID(BD[[#This Row],[Suc - Tipo - Nro]],8,2)="11",LEFT(BD[[#This Row],[REGIMEN]], 1) &amp; LEFT(RIGHT(BD[[#This Row],[REGIMEN]], LEN(BD[[#This Row],[REGIMEN]]) - FIND(" ", BD[[#This Row],[REGIMEN]])), 1),"")</f>
        <v/>
      </c>
      <c r="H1756">
        <f>IF(MID(BD[[#This Row],[Suc - Tipo - Nro]],8,2)="11",TRIM(RIGHT(SUBSTITUTE(BD[[#This Row],[Glosa / Proveedor]]," ",REPT(" ",LEN(BD[[#This Row],[Glosa / Proveedor]]))),LEN(BD[[#This Row],[Glosa / Proveedor]])*2)),"")</f>
        <v/>
      </c>
      <c r="I1756" s="31" t="n"/>
      <c r="J1756" s="38" t="n"/>
      <c r="K1756" s="22">
        <f>IF('BD6'!J1756=90,"AGUA",IF('BD6'!J1756=91,"ALCANTARILLADO",IF('BD6'!J1756=93,"ALCANTARILLADO",IF('BD6'!J1756=95,"ADMIN",IF('BD6'!J1756=96,"COMERCIAL","G_Finan")))))</f>
        <v/>
      </c>
      <c r="L1756" s="49" t="n"/>
      <c r="M1756" s="37" t="n"/>
      <c r="N1756" s="51" t="n"/>
      <c r="O1756" s="51" t="n"/>
    </row>
    <row r="1757">
      <c r="A1757">
        <f>IFERROR(VLOOKUP(BD[[#This Row],[BK]],DICT[[EEFF]:[Ppto]],2,FALSE),"No Encontrado")</f>
        <v/>
      </c>
      <c r="B1757">
        <f>MID(BD[[#This Row],[SUC]],2,1)&amp;"-"&amp;BD[[#This Row],[CC]]&amp;"-"&amp;BD[[#This Row],[REGI_RES]]&amp;"-"&amp;MID(BD[[#This Row],[CTA]],1,9)</f>
        <v/>
      </c>
      <c r="D1757">
        <f>TRIM(MID('BD6'!E1757,3,2))</f>
        <v/>
      </c>
      <c r="E1757" s="33" t="n"/>
      <c r="F1757" s="32" t="n"/>
      <c r="G1757">
        <f>IF(MID(BD[[#This Row],[Suc - Tipo - Nro]],8,2)="11",LEFT(BD[[#This Row],[REGIMEN]], 1) &amp; LEFT(RIGHT(BD[[#This Row],[REGIMEN]], LEN(BD[[#This Row],[REGIMEN]]) - FIND(" ", BD[[#This Row],[REGIMEN]])), 1),"")</f>
        <v/>
      </c>
      <c r="H1757">
        <f>IF(MID(BD[[#This Row],[Suc - Tipo - Nro]],8,2)="11",TRIM(RIGHT(SUBSTITUTE(BD[[#This Row],[Glosa / Proveedor]]," ",REPT(" ",LEN(BD[[#This Row],[Glosa / Proveedor]]))),LEN(BD[[#This Row],[Glosa / Proveedor]])*2)),"")</f>
        <v/>
      </c>
      <c r="I1757" s="31" t="n"/>
      <c r="J1757" s="38" t="n"/>
      <c r="K1757" s="22">
        <f>IF('BD6'!J1757=90,"AGUA",IF('BD6'!J1757=91,"ALCANTARILLADO",IF('BD6'!J1757=93,"ALCANTARILLADO",IF('BD6'!J1757=95,"ADMIN",IF('BD6'!J1757=96,"COMERCIAL","G_Finan")))))</f>
        <v/>
      </c>
      <c r="L1757" s="49" t="n"/>
      <c r="M1757" s="37" t="n"/>
      <c r="N1757" s="51" t="n"/>
      <c r="O1757" s="51" t="n"/>
    </row>
    <row r="1758">
      <c r="A1758" s="10">
        <f>IFERROR(VLOOKUP(BD[[#This Row],[BK]],DICT[[EEFF]:[Ppto]],2,FALSE),"No Encontrado")</f>
        <v/>
      </c>
      <c r="B1758" s="54">
        <f>MID(BD[[#This Row],[SUC]],2,1)&amp;"-"&amp;BD[[#This Row],[CC]]&amp;"-"&amp;BD[[#This Row],[REGI_RES]]&amp;"-"&amp;MID(BD[[#This Row],[CTA]],1,9)</f>
        <v/>
      </c>
      <c r="D1758" s="54">
        <f>TRIM(MID('BD6'!E1758,3,2))</f>
        <v/>
      </c>
      <c r="E1758" s="33" t="n"/>
      <c r="F1758" s="34" t="n"/>
      <c r="G1758" s="54">
        <f>IF(MID(BD[[#This Row],[Suc - Tipo - Nro]],8,2)="11",LEFT(BD[[#This Row],[REGIMEN]], 1) &amp; LEFT(RIGHT(BD[[#This Row],[REGIMEN]], LEN(BD[[#This Row],[REGIMEN]]) - FIND(" ", BD[[#This Row],[REGIMEN]])), 1),"")</f>
        <v/>
      </c>
      <c r="H1758" s="54">
        <f>IF(MID(BD[[#This Row],[Suc - Tipo - Nro]],8,2)="11",TRIM(RIGHT(SUBSTITUTE(BD[[#This Row],[Glosa / Proveedor]]," ",REPT(" ",LEN(BD[[#This Row],[Glosa / Proveedor]]))),LEN(BD[[#This Row],[Glosa / Proveedor]])*2)),"")</f>
        <v/>
      </c>
      <c r="I1758" s="33" t="n"/>
      <c r="J1758" s="35" t="n"/>
      <c r="K1758" s="36">
        <f>IF('BD6'!J1758=90,"AGUA",IF('BD6'!J1758=91,"ALCANTARILLADO",IF('BD6'!J1758=93,"ALCANTARILLADO",IF('BD6'!J1758=95,"ADMIN",IF('BD6'!J1758=96,"COMERCIAL","G_Finan")))))</f>
        <v/>
      </c>
      <c r="L1758" s="40" t="n"/>
      <c r="M1758" s="37" t="n"/>
      <c r="N1758" s="51" t="n"/>
      <c r="O1758" s="51" t="n"/>
    </row>
    <row r="1759">
      <c r="A1759" s="42">
        <f>IFERROR(VLOOKUP(BD[[#This Row],[BK]],DICT[[EEFF]:[Ppto]],2,FALSE),"No Encontrado")</f>
        <v/>
      </c>
      <c r="B1759">
        <f>MID(BD[[#This Row],[SUC]],2,1)&amp;"-"&amp;BD[[#This Row],[CC]]&amp;"-"&amp;BD[[#This Row],[REGI_RES]]&amp;"-"&amp;MID(BD[[#This Row],[CTA]],1,9)</f>
        <v/>
      </c>
      <c r="D1759">
        <f>TRIM(MID('BD6'!E1759,3,2))</f>
        <v/>
      </c>
      <c r="E1759" s="33" t="n"/>
      <c r="F1759" s="32" t="n"/>
      <c r="G1759">
        <f>IF(MID(BD[[#This Row],[Suc - Tipo - Nro]],8,2)="11",LEFT(BD[[#This Row],[REGIMEN]], 1) &amp; LEFT(RIGHT(BD[[#This Row],[REGIMEN]], LEN(BD[[#This Row],[REGIMEN]]) - FIND(" ", BD[[#This Row],[REGIMEN]])), 1),"")</f>
        <v/>
      </c>
      <c r="H1759">
        <f>IF(MID(BD[[#This Row],[Suc - Tipo - Nro]],8,2)="11",TRIM(RIGHT(SUBSTITUTE(BD[[#This Row],[Glosa / Proveedor]]," ",REPT(" ",LEN(BD[[#This Row],[Glosa / Proveedor]]))),LEN(BD[[#This Row],[Glosa / Proveedor]])*2)),"")</f>
        <v/>
      </c>
      <c r="I1759" s="31" t="n"/>
      <c r="J1759" s="38" t="n"/>
      <c r="K1759" s="22">
        <f>IF('BD6'!J1759=90,"AGUA",IF('BD6'!J1759=91,"ALCANTARILLADO",IF('BD6'!J1759=93,"ALCANTARILLADO",IF('BD6'!J1759=95,"ADMIN",IF('BD6'!J1759=96,"COMERCIAL","G_Finan")))))</f>
        <v/>
      </c>
      <c r="L1759" s="49" t="n"/>
      <c r="M1759" s="37" t="n"/>
      <c r="N1759" s="51" t="n"/>
      <c r="O1759" s="51" t="n"/>
    </row>
    <row r="1760">
      <c r="A1760" s="42">
        <f>IFERROR(VLOOKUP(BD[[#This Row],[BK]],DICT[[EEFF]:[Ppto]],2,FALSE),"No Encontrado")</f>
        <v/>
      </c>
      <c r="B1760">
        <f>MID(BD[[#This Row],[SUC]],2,1)&amp;"-"&amp;BD[[#This Row],[CC]]&amp;"-"&amp;BD[[#This Row],[REGI_RES]]&amp;"-"&amp;MID(BD[[#This Row],[CTA]],1,9)</f>
        <v/>
      </c>
      <c r="D1760">
        <f>TRIM(MID('BD6'!E1760,3,2))</f>
        <v/>
      </c>
      <c r="E1760" s="33" t="n"/>
      <c r="F1760" s="32" t="n"/>
      <c r="G1760">
        <f>IF(MID(BD[[#This Row],[Suc - Tipo - Nro]],8,2)="11",LEFT(BD[[#This Row],[REGIMEN]], 1) &amp; LEFT(RIGHT(BD[[#This Row],[REGIMEN]], LEN(BD[[#This Row],[REGIMEN]]) - FIND(" ", BD[[#This Row],[REGIMEN]])), 1),"")</f>
        <v/>
      </c>
      <c r="H1760">
        <f>IF(MID(BD[[#This Row],[Suc - Tipo - Nro]],8,2)="11",TRIM(RIGHT(SUBSTITUTE(BD[[#This Row],[Glosa / Proveedor]]," ",REPT(" ",LEN(BD[[#This Row],[Glosa / Proveedor]]))),LEN(BD[[#This Row],[Glosa / Proveedor]])*2)),"")</f>
        <v/>
      </c>
      <c r="I1760" s="31" t="n"/>
      <c r="J1760" s="38" t="n"/>
      <c r="K1760" s="22">
        <f>IF('BD6'!J1760=90,"AGUA",IF('BD6'!J1760=91,"ALCANTARILLADO",IF('BD6'!J1760=93,"ALCANTARILLADO",IF('BD6'!J1760=95,"ADMIN",IF('BD6'!J1760=96,"COMERCIAL","G_Finan")))))</f>
        <v/>
      </c>
      <c r="L1760" s="49" t="n"/>
      <c r="M1760" s="37" t="n"/>
      <c r="N1760" s="51" t="n"/>
      <c r="O1760" s="51" t="n"/>
    </row>
    <row r="1761">
      <c r="A1761" s="42">
        <f>IFERROR(VLOOKUP(BD[[#This Row],[BK]],DICT[[EEFF]:[Ppto]],2,FALSE),"No Encontrado")</f>
        <v/>
      </c>
      <c r="B1761">
        <f>MID(BD[[#This Row],[SUC]],2,1)&amp;"-"&amp;BD[[#This Row],[CC]]&amp;"-"&amp;BD[[#This Row],[REGI_RES]]&amp;"-"&amp;MID(BD[[#This Row],[CTA]],1,9)</f>
        <v/>
      </c>
      <c r="D1761">
        <f>TRIM(MID('BD6'!E1761,3,2))</f>
        <v/>
      </c>
      <c r="E1761" s="33" t="n"/>
      <c r="F1761" s="32" t="n"/>
      <c r="G1761">
        <f>IF(MID(BD[[#This Row],[Suc - Tipo - Nro]],8,2)="11",LEFT(BD[[#This Row],[REGIMEN]], 1) &amp; LEFT(RIGHT(BD[[#This Row],[REGIMEN]], LEN(BD[[#This Row],[REGIMEN]]) - FIND(" ", BD[[#This Row],[REGIMEN]])), 1),"")</f>
        <v/>
      </c>
      <c r="H1761">
        <f>IF(MID(BD[[#This Row],[Suc - Tipo - Nro]],8,2)="11",TRIM(RIGHT(SUBSTITUTE(BD[[#This Row],[Glosa / Proveedor]]," ",REPT(" ",LEN(BD[[#This Row],[Glosa / Proveedor]]))),LEN(BD[[#This Row],[Glosa / Proveedor]])*2)),"")</f>
        <v/>
      </c>
      <c r="I1761" s="31" t="n"/>
      <c r="J1761" s="38" t="n"/>
      <c r="K1761" s="22">
        <f>IF('BD6'!J1761=90,"AGUA",IF('BD6'!J1761=91,"ALCANTARILLADO",IF('BD6'!J1761=93,"ALCANTARILLADO",IF('BD6'!J1761=95,"ADMIN",IF('BD6'!J1761=96,"COMERCIAL","G_Finan")))))</f>
        <v/>
      </c>
      <c r="L1761" s="49" t="n"/>
      <c r="M1761" s="37" t="n"/>
      <c r="N1761" s="51" t="n"/>
      <c r="O1761" s="51" t="n"/>
    </row>
    <row r="1762">
      <c r="A1762" s="10">
        <f>IFERROR(VLOOKUP(BD[[#This Row],[BK]],DICT[[EEFF]:[Ppto]],2,FALSE),"No Encontrado")</f>
        <v/>
      </c>
      <c r="B1762" s="54">
        <f>MID(BD[[#This Row],[SUC]],2,1)&amp;"-"&amp;BD[[#This Row],[CC]]&amp;"-"&amp;BD[[#This Row],[REGI_RES]]&amp;"-"&amp;MID(BD[[#This Row],[CTA]],1,9)</f>
        <v/>
      </c>
      <c r="D1762" s="54">
        <f>TRIM(MID('BD6'!E1762,3,2))</f>
        <v/>
      </c>
      <c r="E1762" s="33" t="n"/>
      <c r="F1762" s="34" t="n"/>
      <c r="G1762" s="54">
        <f>IF(MID(BD[[#This Row],[Suc - Tipo - Nro]],8,2)="11",LEFT(BD[[#This Row],[REGIMEN]], 1) &amp; LEFT(RIGHT(BD[[#This Row],[REGIMEN]], LEN(BD[[#This Row],[REGIMEN]]) - FIND(" ", BD[[#This Row],[REGIMEN]])), 1),"")</f>
        <v/>
      </c>
      <c r="H1762" s="54">
        <f>IF(MID(BD[[#This Row],[Suc - Tipo - Nro]],8,2)="11",TRIM(RIGHT(SUBSTITUTE(BD[[#This Row],[Glosa / Proveedor]]," ",REPT(" ",LEN(BD[[#This Row],[Glosa / Proveedor]]))),LEN(BD[[#This Row],[Glosa / Proveedor]])*2)),"")</f>
        <v/>
      </c>
      <c r="I1762" s="33" t="n"/>
      <c r="J1762" s="35" t="n"/>
      <c r="K1762" s="36">
        <f>IF('BD6'!J1762=90,"AGUA",IF('BD6'!J1762=91,"ALCANTARILLADO",IF('BD6'!J1762=93,"ALCANTARILLADO",IF('BD6'!J1762=95,"ADMIN",IF('BD6'!J1762=96,"COMERCIAL","G_Finan")))))</f>
        <v/>
      </c>
      <c r="L1762" s="40" t="n"/>
      <c r="M1762" s="37" t="n"/>
      <c r="N1762" s="51" t="n"/>
      <c r="O1762" s="51" t="n"/>
    </row>
    <row r="1763">
      <c r="A1763" s="42">
        <f>IFERROR(VLOOKUP(BD[[#This Row],[BK]],DICT[[EEFF]:[Ppto]],2,FALSE),"No Encontrado")</f>
        <v/>
      </c>
      <c r="B1763">
        <f>MID(BD[[#This Row],[SUC]],2,1)&amp;"-"&amp;BD[[#This Row],[CC]]&amp;"-"&amp;BD[[#This Row],[REGI_RES]]&amp;"-"&amp;MID(BD[[#This Row],[CTA]],1,9)</f>
        <v/>
      </c>
      <c r="D1763">
        <f>TRIM(MID('BD6'!E1763,3,2))</f>
        <v/>
      </c>
      <c r="E1763" s="33" t="n"/>
      <c r="F1763" s="32" t="n"/>
      <c r="G1763">
        <f>IF(MID(BD[[#This Row],[Suc - Tipo - Nro]],8,2)="11",LEFT(BD[[#This Row],[REGIMEN]], 1) &amp; LEFT(RIGHT(BD[[#This Row],[REGIMEN]], LEN(BD[[#This Row],[REGIMEN]]) - FIND(" ", BD[[#This Row],[REGIMEN]])), 1),"")</f>
        <v/>
      </c>
      <c r="H1763">
        <f>IF(MID(BD[[#This Row],[Suc - Tipo - Nro]],8,2)="11",TRIM(RIGHT(SUBSTITUTE(BD[[#This Row],[Glosa / Proveedor]]," ",REPT(" ",LEN(BD[[#This Row],[Glosa / Proveedor]]))),LEN(BD[[#This Row],[Glosa / Proveedor]])*2)),"")</f>
        <v/>
      </c>
      <c r="I1763" s="31" t="n"/>
      <c r="J1763" s="38" t="n"/>
      <c r="K1763" s="22">
        <f>IF('BD6'!J1763=90,"AGUA",IF('BD6'!J1763=91,"ALCANTARILLADO",IF('BD6'!J1763=93,"ALCANTARILLADO",IF('BD6'!J1763=95,"ADMIN",IF('BD6'!J1763=96,"COMERCIAL","G_Finan")))))</f>
        <v/>
      </c>
      <c r="L1763" s="49" t="n"/>
      <c r="M1763" s="37" t="n"/>
      <c r="N1763" s="51" t="n"/>
      <c r="O1763" s="51" t="n"/>
    </row>
    <row r="1764">
      <c r="A1764" s="10">
        <f>IFERROR(VLOOKUP(BD[[#This Row],[BK]],DICT[[EEFF]:[Ppto]],2,FALSE),"No Encontrado")</f>
        <v/>
      </c>
      <c r="B1764" s="54">
        <f>MID(BD[[#This Row],[SUC]],2,1)&amp;"-"&amp;BD[[#This Row],[CC]]&amp;"-"&amp;BD[[#This Row],[REGI_RES]]&amp;"-"&amp;MID(BD[[#This Row],[CTA]],1,9)</f>
        <v/>
      </c>
      <c r="D1764" s="54">
        <f>TRIM(MID('BD6'!E1764,3,2))</f>
        <v/>
      </c>
      <c r="E1764" s="33" t="n"/>
      <c r="F1764" s="34" t="n"/>
      <c r="G1764" s="54">
        <f>IF(MID(BD[[#This Row],[Suc - Tipo - Nro]],8,2)="11",LEFT(BD[[#This Row],[REGIMEN]], 1) &amp; LEFT(RIGHT(BD[[#This Row],[REGIMEN]], LEN(BD[[#This Row],[REGIMEN]]) - FIND(" ", BD[[#This Row],[REGIMEN]])), 1),"")</f>
        <v/>
      </c>
      <c r="H1764" s="54">
        <f>IF(MID(BD[[#This Row],[Suc - Tipo - Nro]],8,2)="11",TRIM(RIGHT(SUBSTITUTE(BD[[#This Row],[Glosa / Proveedor]]," ",REPT(" ",LEN(BD[[#This Row],[Glosa / Proveedor]]))),LEN(BD[[#This Row],[Glosa / Proveedor]])*2)),"")</f>
        <v/>
      </c>
      <c r="I1764" s="33" t="n"/>
      <c r="J1764" s="35" t="n"/>
      <c r="K1764" s="36">
        <f>IF('BD6'!J1764=90,"AGUA",IF('BD6'!J1764=91,"ALCANTARILLADO",IF('BD6'!J1764=93,"ALCANTARILLADO",IF('BD6'!J1764=95,"ADMIN",IF('BD6'!J1764=96,"COMERCIAL","G_Finan")))))</f>
        <v/>
      </c>
      <c r="L1764" s="40" t="n"/>
      <c r="M1764" s="37" t="n"/>
      <c r="N1764" s="51" t="n"/>
      <c r="O1764" s="51" t="n"/>
    </row>
    <row r="1765">
      <c r="A1765" s="42">
        <f>IFERROR(VLOOKUP(BD[[#This Row],[BK]],DICT[[EEFF]:[Ppto]],2,FALSE),"No Encontrado")</f>
        <v/>
      </c>
      <c r="B1765">
        <f>MID(BD[[#This Row],[SUC]],2,1)&amp;"-"&amp;BD[[#This Row],[CC]]&amp;"-"&amp;BD[[#This Row],[REGI_RES]]&amp;"-"&amp;MID(BD[[#This Row],[CTA]],1,9)</f>
        <v/>
      </c>
      <c r="D1765">
        <f>TRIM(MID('BD6'!E1765,3,2))</f>
        <v/>
      </c>
      <c r="E1765" s="33" t="n"/>
      <c r="F1765" s="32" t="n"/>
      <c r="G1765">
        <f>IF(MID(BD[[#This Row],[Suc - Tipo - Nro]],8,2)="11",LEFT(BD[[#This Row],[REGIMEN]], 1) &amp; LEFT(RIGHT(BD[[#This Row],[REGIMEN]], LEN(BD[[#This Row],[REGIMEN]]) - FIND(" ", BD[[#This Row],[REGIMEN]])), 1),"")</f>
        <v/>
      </c>
      <c r="H1765">
        <f>IF(MID(BD[[#This Row],[Suc - Tipo - Nro]],8,2)="11",TRIM(RIGHT(SUBSTITUTE(BD[[#This Row],[Glosa / Proveedor]]," ",REPT(" ",LEN(BD[[#This Row],[Glosa / Proveedor]]))),LEN(BD[[#This Row],[Glosa / Proveedor]])*2)),"")</f>
        <v/>
      </c>
      <c r="I1765" s="31" t="n"/>
      <c r="J1765" s="38" t="n"/>
      <c r="K1765" s="22">
        <f>IF('BD6'!J1765=90,"AGUA",IF('BD6'!J1765=91,"ALCANTARILLADO",IF('BD6'!J1765=93,"ALCANTARILLADO",IF('BD6'!J1765=95,"ADMIN",IF('BD6'!J1765=96,"COMERCIAL","G_Finan")))))</f>
        <v/>
      </c>
      <c r="L1765" s="49" t="n"/>
      <c r="M1765" s="37" t="n"/>
      <c r="N1765" s="51" t="n"/>
      <c r="O1765" s="51" t="n"/>
    </row>
    <row r="1766">
      <c r="A1766" s="42">
        <f>IFERROR(VLOOKUP(BD[[#This Row],[BK]],DICT[[EEFF]:[Ppto]],2,FALSE),"No Encontrado")</f>
        <v/>
      </c>
      <c r="B1766">
        <f>MID(BD[[#This Row],[SUC]],2,1)&amp;"-"&amp;BD[[#This Row],[CC]]&amp;"-"&amp;BD[[#This Row],[REGI_RES]]&amp;"-"&amp;MID(BD[[#This Row],[CTA]],1,9)</f>
        <v/>
      </c>
      <c r="D1766">
        <f>TRIM(MID('BD6'!E1766,3,2))</f>
        <v/>
      </c>
      <c r="E1766" s="33" t="n"/>
      <c r="F1766" s="32" t="n"/>
      <c r="G1766">
        <f>IF(MID(BD[[#This Row],[Suc - Tipo - Nro]],8,2)="11",LEFT(BD[[#This Row],[REGIMEN]], 1) &amp; LEFT(RIGHT(BD[[#This Row],[REGIMEN]], LEN(BD[[#This Row],[REGIMEN]]) - FIND(" ", BD[[#This Row],[REGIMEN]])), 1),"")</f>
        <v/>
      </c>
      <c r="H1766">
        <f>IF(MID(BD[[#This Row],[Suc - Tipo - Nro]],8,2)="11",TRIM(RIGHT(SUBSTITUTE(BD[[#This Row],[Glosa / Proveedor]]," ",REPT(" ",LEN(BD[[#This Row],[Glosa / Proveedor]]))),LEN(BD[[#This Row],[Glosa / Proveedor]])*2)),"")</f>
        <v/>
      </c>
      <c r="I1766" s="31" t="n"/>
      <c r="J1766" s="38" t="n"/>
      <c r="K1766" s="22">
        <f>IF('BD6'!J1766=90,"AGUA",IF('BD6'!J1766=91,"ALCANTARILLADO",IF('BD6'!J1766=93,"ALCANTARILLADO",IF('BD6'!J1766=95,"ADMIN",IF('BD6'!J1766=96,"COMERCIAL","G_Finan")))))</f>
        <v/>
      </c>
      <c r="L1766" s="49" t="n"/>
      <c r="M1766" s="37" t="n"/>
      <c r="N1766" s="51" t="n"/>
      <c r="O1766" s="51" t="n"/>
    </row>
    <row r="1767">
      <c r="A1767">
        <f>IFERROR(VLOOKUP(BD[[#This Row],[BK]],DICT[[EEFF]:[Ppto]],2,FALSE),"No Encontrado")</f>
        <v/>
      </c>
      <c r="B1767">
        <f>MID(BD[[#This Row],[SUC]],2,1)&amp;"-"&amp;BD[[#This Row],[CC]]&amp;"-"&amp;BD[[#This Row],[REGI_RES]]&amp;"-"&amp;MID(BD[[#This Row],[CTA]],1,9)</f>
        <v/>
      </c>
      <c r="D1767">
        <f>TRIM(MID('BD6'!E1767,3,2))</f>
        <v/>
      </c>
      <c r="E1767" s="33" t="n"/>
      <c r="F1767" s="32" t="n"/>
      <c r="G1767">
        <f>IF(MID(BD[[#This Row],[Suc - Tipo - Nro]],8,2)="11",LEFT(BD[[#This Row],[REGIMEN]], 1) &amp; LEFT(RIGHT(BD[[#This Row],[REGIMEN]], LEN(BD[[#This Row],[REGIMEN]]) - FIND(" ", BD[[#This Row],[REGIMEN]])), 1),"")</f>
        <v/>
      </c>
      <c r="H1767">
        <f>IF(MID(BD[[#This Row],[Suc - Tipo - Nro]],8,2)="11",TRIM(RIGHT(SUBSTITUTE(BD[[#This Row],[Glosa / Proveedor]]," ",REPT(" ",LEN(BD[[#This Row],[Glosa / Proveedor]]))),LEN(BD[[#This Row],[Glosa / Proveedor]])*2)),"")</f>
        <v/>
      </c>
      <c r="I1767" s="31" t="n"/>
      <c r="J1767" s="38" t="n"/>
      <c r="K1767" s="22">
        <f>IF('BD6'!J1767=90,"AGUA",IF('BD6'!J1767=91,"ALCANTARILLADO",IF('BD6'!J1767=93,"ALCANTARILLADO",IF('BD6'!J1767=95,"ADMIN",IF('BD6'!J1767=96,"COMERCIAL","G_Finan")))))</f>
        <v/>
      </c>
      <c r="L1767" s="49" t="n"/>
      <c r="M1767" s="37" t="n"/>
      <c r="N1767" s="51" t="n"/>
      <c r="O1767" s="51" t="n"/>
    </row>
    <row r="1768">
      <c r="A1768">
        <f>IFERROR(VLOOKUP(BD[[#This Row],[BK]],DICT[[EEFF]:[Ppto]],2,FALSE),"No Encontrado")</f>
        <v/>
      </c>
      <c r="B1768">
        <f>MID(BD[[#This Row],[SUC]],2,1)&amp;"-"&amp;BD[[#This Row],[CC]]&amp;"-"&amp;BD[[#This Row],[REGI_RES]]&amp;"-"&amp;MID(BD[[#This Row],[CTA]],1,9)</f>
        <v/>
      </c>
      <c r="D1768">
        <f>TRIM(MID('BD6'!E1768,3,2))</f>
        <v/>
      </c>
      <c r="E1768" s="33" t="n"/>
      <c r="F1768" s="32" t="n"/>
      <c r="G1768">
        <f>IF(MID(BD[[#This Row],[Suc - Tipo - Nro]],8,2)="11",LEFT(BD[[#This Row],[REGIMEN]], 1) &amp; LEFT(RIGHT(BD[[#This Row],[REGIMEN]], LEN(BD[[#This Row],[REGIMEN]]) - FIND(" ", BD[[#This Row],[REGIMEN]])), 1),"")</f>
        <v/>
      </c>
      <c r="H1768">
        <f>IF(MID(BD[[#This Row],[Suc - Tipo - Nro]],8,2)="11",TRIM(RIGHT(SUBSTITUTE(BD[[#This Row],[Glosa / Proveedor]]," ",REPT(" ",LEN(BD[[#This Row],[Glosa / Proveedor]]))),LEN(BD[[#This Row],[Glosa / Proveedor]])*2)),"")</f>
        <v/>
      </c>
      <c r="I1768" s="31" t="n"/>
      <c r="J1768" s="38" t="n"/>
      <c r="K1768" s="22">
        <f>IF('BD6'!J1768=90,"AGUA",IF('BD6'!J1768=91,"ALCANTARILLADO",IF('BD6'!J1768=93,"ALCANTARILLADO",IF('BD6'!J1768=95,"ADMIN",IF('BD6'!J1768=96,"COMERCIAL","G_Finan")))))</f>
        <v/>
      </c>
      <c r="L1768" s="49" t="n"/>
      <c r="M1768" s="37" t="n"/>
      <c r="N1768" s="51" t="n"/>
      <c r="O1768" s="51" t="n"/>
    </row>
    <row r="1769">
      <c r="A1769" s="42">
        <f>IFERROR(VLOOKUP(BD[[#This Row],[BK]],DICT[[EEFF]:[Ppto]],2,FALSE),"No Encontrado")</f>
        <v/>
      </c>
      <c r="B1769">
        <f>MID(BD[[#This Row],[SUC]],2,1)&amp;"-"&amp;BD[[#This Row],[CC]]&amp;"-"&amp;BD[[#This Row],[REGI_RES]]&amp;"-"&amp;MID(BD[[#This Row],[CTA]],1,9)</f>
        <v/>
      </c>
      <c r="D1769">
        <f>TRIM(MID('BD6'!E1769,3,2))</f>
        <v/>
      </c>
      <c r="E1769" s="33" t="n"/>
      <c r="F1769" s="32" t="n"/>
      <c r="G1769">
        <f>IF(MID(BD[[#This Row],[Suc - Tipo - Nro]],8,2)="11",LEFT(BD[[#This Row],[REGIMEN]], 1) &amp; LEFT(RIGHT(BD[[#This Row],[REGIMEN]], LEN(BD[[#This Row],[REGIMEN]]) - FIND(" ", BD[[#This Row],[REGIMEN]])), 1),"")</f>
        <v/>
      </c>
      <c r="H1769">
        <f>IF(MID(BD[[#This Row],[Suc - Tipo - Nro]],8,2)="11",TRIM(RIGHT(SUBSTITUTE(BD[[#This Row],[Glosa / Proveedor]]," ",REPT(" ",LEN(BD[[#This Row],[Glosa / Proveedor]]))),LEN(BD[[#This Row],[Glosa / Proveedor]])*2)),"")</f>
        <v/>
      </c>
      <c r="I1769" s="31" t="n"/>
      <c r="J1769" s="38" t="n"/>
      <c r="K1769" s="22">
        <f>IF('BD6'!J1769=90,"AGUA",IF('BD6'!J1769=91,"ALCANTARILLADO",IF('BD6'!J1769=93,"ALCANTARILLADO",IF('BD6'!J1769=95,"ADMIN",IF('BD6'!J1769=96,"COMERCIAL","G_Finan")))))</f>
        <v/>
      </c>
      <c r="L1769" s="49" t="n"/>
      <c r="M1769" s="37" t="n"/>
      <c r="N1769" s="51" t="n"/>
      <c r="O1769" s="51" t="n"/>
    </row>
    <row r="1770">
      <c r="A1770" s="42">
        <f>IFERROR(VLOOKUP(BD[[#This Row],[BK]],DICT[[EEFF]:[Ppto]],2,FALSE),"No Encontrado")</f>
        <v/>
      </c>
      <c r="B1770">
        <f>MID(BD[[#This Row],[SUC]],2,1)&amp;"-"&amp;BD[[#This Row],[CC]]&amp;"-"&amp;BD[[#This Row],[REGI_RES]]&amp;"-"&amp;MID(BD[[#This Row],[CTA]],1,9)</f>
        <v/>
      </c>
      <c r="D1770">
        <f>TRIM(MID('BD6'!E1770,3,2))</f>
        <v/>
      </c>
      <c r="E1770" s="33" t="n"/>
      <c r="F1770" s="32" t="n"/>
      <c r="G1770">
        <f>IF(MID(BD[[#This Row],[Suc - Tipo - Nro]],8,2)="11",LEFT(BD[[#This Row],[REGIMEN]], 1) &amp; LEFT(RIGHT(BD[[#This Row],[REGIMEN]], LEN(BD[[#This Row],[REGIMEN]]) - FIND(" ", BD[[#This Row],[REGIMEN]])), 1),"")</f>
        <v/>
      </c>
      <c r="H1770">
        <f>IF(MID(BD[[#This Row],[Suc - Tipo - Nro]],8,2)="11",TRIM(RIGHT(SUBSTITUTE(BD[[#This Row],[Glosa / Proveedor]]," ",REPT(" ",LEN(BD[[#This Row],[Glosa / Proveedor]]))),LEN(BD[[#This Row],[Glosa / Proveedor]])*2)),"")</f>
        <v/>
      </c>
      <c r="I1770" s="31" t="n"/>
      <c r="J1770" s="38" t="n"/>
      <c r="K1770" s="22">
        <f>IF('BD6'!J1770=90,"AGUA",IF('BD6'!J1770=91,"ALCANTARILLADO",IF('BD6'!J1770=93,"ALCANTARILLADO",IF('BD6'!J1770=95,"ADMIN",IF('BD6'!J1770=96,"COMERCIAL","G_Finan")))))</f>
        <v/>
      </c>
      <c r="L1770" s="49" t="n"/>
      <c r="M1770" s="37" t="n"/>
      <c r="N1770" s="51" t="n"/>
      <c r="O1770" s="51" t="n"/>
    </row>
    <row r="1771">
      <c r="A1771" s="42">
        <f>IFERROR(VLOOKUP(BD[[#This Row],[BK]],DICT[[EEFF]:[Ppto]],2,FALSE),"No Encontrado")</f>
        <v/>
      </c>
      <c r="B1771">
        <f>MID(BD[[#This Row],[SUC]],2,1)&amp;"-"&amp;BD[[#This Row],[CC]]&amp;"-"&amp;BD[[#This Row],[REGI_RES]]&amp;"-"&amp;MID(BD[[#This Row],[CTA]],1,9)</f>
        <v/>
      </c>
      <c r="D1771">
        <f>TRIM(MID('BD6'!E1771,3,2))</f>
        <v/>
      </c>
      <c r="E1771" s="33" t="n"/>
      <c r="F1771" s="32" t="n"/>
      <c r="G1771">
        <f>IF(MID(BD[[#This Row],[Suc - Tipo - Nro]],8,2)="11",LEFT(BD[[#This Row],[REGIMEN]], 1) &amp; LEFT(RIGHT(BD[[#This Row],[REGIMEN]], LEN(BD[[#This Row],[REGIMEN]]) - FIND(" ", BD[[#This Row],[REGIMEN]])), 1),"")</f>
        <v/>
      </c>
      <c r="H1771">
        <f>IF(MID(BD[[#This Row],[Suc - Tipo - Nro]],8,2)="11",TRIM(RIGHT(SUBSTITUTE(BD[[#This Row],[Glosa / Proveedor]]," ",REPT(" ",LEN(BD[[#This Row],[Glosa / Proveedor]]))),LEN(BD[[#This Row],[Glosa / Proveedor]])*2)),"")</f>
        <v/>
      </c>
      <c r="I1771" s="31" t="n"/>
      <c r="J1771" s="38" t="n"/>
      <c r="K1771" s="22">
        <f>IF('BD6'!J1771=90,"AGUA",IF('BD6'!J1771=91,"ALCANTARILLADO",IF('BD6'!J1771=93,"ALCANTARILLADO",IF('BD6'!J1771=95,"ADMIN",IF('BD6'!J1771=96,"COMERCIAL","G_Finan")))))</f>
        <v/>
      </c>
      <c r="L1771" s="49" t="n"/>
      <c r="M1771" s="37" t="n"/>
      <c r="N1771" s="51" t="n"/>
      <c r="O1771" s="51" t="n"/>
    </row>
    <row r="1772">
      <c r="A1772" s="10">
        <f>IFERROR(VLOOKUP(BD[[#This Row],[BK]],DICT[[EEFF]:[Ppto]],2,FALSE),"No Encontrado")</f>
        <v/>
      </c>
      <c r="B1772" s="54">
        <f>MID(BD[[#This Row],[SUC]],2,1)&amp;"-"&amp;BD[[#This Row],[CC]]&amp;"-"&amp;BD[[#This Row],[REGI_RES]]&amp;"-"&amp;MID(BD[[#This Row],[CTA]],1,9)</f>
        <v/>
      </c>
      <c r="D1772" s="54">
        <f>TRIM(MID('BD6'!E1772,3,2))</f>
        <v/>
      </c>
      <c r="E1772" s="33" t="n"/>
      <c r="F1772" s="34" t="n"/>
      <c r="G1772" s="54">
        <f>IF(MID(BD[[#This Row],[Suc - Tipo - Nro]],8,2)="11",LEFT(BD[[#This Row],[REGIMEN]], 1) &amp; LEFT(RIGHT(BD[[#This Row],[REGIMEN]], LEN(BD[[#This Row],[REGIMEN]]) - FIND(" ", BD[[#This Row],[REGIMEN]])), 1),"")</f>
        <v/>
      </c>
      <c r="H1772" s="54">
        <f>IF(MID(BD[[#This Row],[Suc - Tipo - Nro]],8,2)="11",TRIM(RIGHT(SUBSTITUTE(BD[[#This Row],[Glosa / Proveedor]]," ",REPT(" ",LEN(BD[[#This Row],[Glosa / Proveedor]]))),LEN(BD[[#This Row],[Glosa / Proveedor]])*2)),"")</f>
        <v/>
      </c>
      <c r="I1772" s="33" t="n"/>
      <c r="J1772" s="35" t="n"/>
      <c r="K1772" s="36">
        <f>IF('BD6'!J1772=90,"AGUA",IF('BD6'!J1772=91,"ALCANTARILLADO",IF('BD6'!J1772=93,"ALCANTARILLADO",IF('BD6'!J1772=95,"ADMIN",IF('BD6'!J1772=96,"COMERCIAL","G_Finan")))))</f>
        <v/>
      </c>
      <c r="L1772" s="40" t="n"/>
      <c r="M1772" s="37" t="n"/>
      <c r="N1772" s="51" t="n"/>
      <c r="O1772" s="51" t="n"/>
    </row>
    <row r="1773">
      <c r="A1773" s="42">
        <f>IFERROR(VLOOKUP(BD[[#This Row],[BK]],DICT[[EEFF]:[Ppto]],2,FALSE),"No Encontrado")</f>
        <v/>
      </c>
      <c r="B1773">
        <f>MID(BD[[#This Row],[SUC]],2,1)&amp;"-"&amp;BD[[#This Row],[CC]]&amp;"-"&amp;BD[[#This Row],[REGI_RES]]&amp;"-"&amp;MID(BD[[#This Row],[CTA]],1,9)</f>
        <v/>
      </c>
      <c r="D1773">
        <f>TRIM(MID('BD6'!E1773,3,2))</f>
        <v/>
      </c>
      <c r="E1773" s="33" t="n"/>
      <c r="F1773" s="32" t="n"/>
      <c r="G1773">
        <f>IF(MID(BD[[#This Row],[Suc - Tipo - Nro]],8,2)="11",LEFT(BD[[#This Row],[REGIMEN]], 1) &amp; LEFT(RIGHT(BD[[#This Row],[REGIMEN]], LEN(BD[[#This Row],[REGIMEN]]) - FIND(" ", BD[[#This Row],[REGIMEN]])), 1),"")</f>
        <v/>
      </c>
      <c r="H1773">
        <f>IF(MID(BD[[#This Row],[Suc - Tipo - Nro]],8,2)="11",TRIM(RIGHT(SUBSTITUTE(BD[[#This Row],[Glosa / Proveedor]]," ",REPT(" ",LEN(BD[[#This Row],[Glosa / Proveedor]]))),LEN(BD[[#This Row],[Glosa / Proveedor]])*2)),"")</f>
        <v/>
      </c>
      <c r="I1773" s="31" t="n"/>
      <c r="J1773" s="38" t="n"/>
      <c r="K1773" s="22">
        <f>IF('BD6'!J1773=90,"AGUA",IF('BD6'!J1773=91,"ALCANTARILLADO",IF('BD6'!J1773=93,"ALCANTARILLADO",IF('BD6'!J1773=95,"ADMIN",IF('BD6'!J1773=96,"COMERCIAL","G_Finan")))))</f>
        <v/>
      </c>
      <c r="L1773" s="49" t="n"/>
      <c r="M1773" s="37" t="n"/>
      <c r="N1773" s="51" t="n"/>
      <c r="O1773" s="51" t="n"/>
    </row>
    <row r="1774">
      <c r="A1774" s="42">
        <f>IFERROR(VLOOKUP(BD[[#This Row],[BK]],DICT[[EEFF]:[Ppto]],2,FALSE),"No Encontrado")</f>
        <v/>
      </c>
      <c r="B1774">
        <f>MID(BD[[#This Row],[SUC]],2,1)&amp;"-"&amp;BD[[#This Row],[CC]]&amp;"-"&amp;BD[[#This Row],[REGI_RES]]&amp;"-"&amp;MID(BD[[#This Row],[CTA]],1,9)</f>
        <v/>
      </c>
      <c r="D1774">
        <f>TRIM(MID('BD6'!E1774,3,2))</f>
        <v/>
      </c>
      <c r="E1774" s="33" t="n"/>
      <c r="F1774" s="32" t="n"/>
      <c r="G1774">
        <f>IF(MID(BD[[#This Row],[Suc - Tipo - Nro]],8,2)="11",LEFT(BD[[#This Row],[REGIMEN]], 1) &amp; LEFT(RIGHT(BD[[#This Row],[REGIMEN]], LEN(BD[[#This Row],[REGIMEN]]) - FIND(" ", BD[[#This Row],[REGIMEN]])), 1),"")</f>
        <v/>
      </c>
      <c r="H1774">
        <f>IF(MID(BD[[#This Row],[Suc - Tipo - Nro]],8,2)="11",TRIM(RIGHT(SUBSTITUTE(BD[[#This Row],[Glosa / Proveedor]]," ",REPT(" ",LEN(BD[[#This Row],[Glosa / Proveedor]]))),LEN(BD[[#This Row],[Glosa / Proveedor]])*2)),"")</f>
        <v/>
      </c>
      <c r="I1774" s="31" t="n"/>
      <c r="J1774" s="38" t="n"/>
      <c r="K1774" s="22">
        <f>IF('BD6'!J1774=90,"AGUA",IF('BD6'!J1774=91,"ALCANTARILLADO",IF('BD6'!J1774=93,"ALCANTARILLADO",IF('BD6'!J1774=95,"ADMIN",IF('BD6'!J1774=96,"COMERCIAL","G_Finan")))))</f>
        <v/>
      </c>
      <c r="L1774" s="49" t="n"/>
      <c r="M1774" s="37" t="n"/>
      <c r="N1774" s="51" t="n"/>
      <c r="O1774" s="51" t="n"/>
    </row>
    <row r="1775">
      <c r="A1775" s="10">
        <f>IFERROR(VLOOKUP(BD[[#This Row],[BK]],DICT[[EEFF]:[Ppto]],2,FALSE),"No Encontrado")</f>
        <v/>
      </c>
      <c r="B1775" s="54">
        <f>MID(BD[[#This Row],[SUC]],2,1)&amp;"-"&amp;BD[[#This Row],[CC]]&amp;"-"&amp;BD[[#This Row],[REGI_RES]]&amp;"-"&amp;MID(BD[[#This Row],[CTA]],1,9)</f>
        <v/>
      </c>
      <c r="D1775" s="54">
        <f>TRIM(MID('BD6'!E1775,3,2))</f>
        <v/>
      </c>
      <c r="E1775" s="33" t="n"/>
      <c r="F1775" s="34" t="n"/>
      <c r="G1775" s="54">
        <f>IF(MID(BD[[#This Row],[Suc - Tipo - Nro]],8,2)="11",LEFT(BD[[#This Row],[REGIMEN]], 1) &amp; LEFT(RIGHT(BD[[#This Row],[REGIMEN]], LEN(BD[[#This Row],[REGIMEN]]) - FIND(" ", BD[[#This Row],[REGIMEN]])), 1),"")</f>
        <v/>
      </c>
      <c r="H1775" s="54">
        <f>IF(MID(BD[[#This Row],[Suc - Tipo - Nro]],8,2)="11",TRIM(RIGHT(SUBSTITUTE(BD[[#This Row],[Glosa / Proveedor]]," ",REPT(" ",LEN(BD[[#This Row],[Glosa / Proveedor]]))),LEN(BD[[#This Row],[Glosa / Proveedor]])*2)),"")</f>
        <v/>
      </c>
      <c r="I1775" s="33" t="n"/>
      <c r="J1775" s="35" t="n"/>
      <c r="K1775" s="36">
        <f>IF('BD6'!J1775=90,"AGUA",IF('BD6'!J1775=91,"ALCANTARILLADO",IF('BD6'!J1775=93,"ALCANTARILLADO",IF('BD6'!J1775=95,"ADMIN",IF('BD6'!J1775=96,"COMERCIAL","G_Finan")))))</f>
        <v/>
      </c>
      <c r="L1775" s="40" t="n"/>
      <c r="M1775" s="37" t="n"/>
      <c r="N1775" s="51" t="n"/>
      <c r="O1775" s="51" t="n"/>
    </row>
    <row r="1776">
      <c r="A1776">
        <f>IFERROR(VLOOKUP(BD[[#This Row],[BK]],DICT[[EEFF]:[Ppto]],2,FALSE),"No Encontrado")</f>
        <v/>
      </c>
      <c r="B1776">
        <f>MID(BD[[#This Row],[SUC]],2,1)&amp;"-"&amp;BD[[#This Row],[CC]]&amp;"-"&amp;BD[[#This Row],[REGI_RES]]&amp;"-"&amp;MID(BD[[#This Row],[CTA]],1,9)</f>
        <v/>
      </c>
      <c r="D1776">
        <f>TRIM(MID('BD6'!E1776,3,2))</f>
        <v/>
      </c>
      <c r="E1776" s="33" t="n"/>
      <c r="F1776" s="32" t="n"/>
      <c r="G1776">
        <f>IF(MID(BD[[#This Row],[Suc - Tipo - Nro]],8,2)="11",LEFT(BD[[#This Row],[REGIMEN]], 1) &amp; LEFT(RIGHT(BD[[#This Row],[REGIMEN]], LEN(BD[[#This Row],[REGIMEN]]) - FIND(" ", BD[[#This Row],[REGIMEN]])), 1),"")</f>
        <v/>
      </c>
      <c r="H1776">
        <f>IF(MID(BD[[#This Row],[Suc - Tipo - Nro]],8,2)="11",TRIM(RIGHT(SUBSTITUTE(BD[[#This Row],[Glosa / Proveedor]]," ",REPT(" ",LEN(BD[[#This Row],[Glosa / Proveedor]]))),LEN(BD[[#This Row],[Glosa / Proveedor]])*2)),"")</f>
        <v/>
      </c>
      <c r="I1776" s="31" t="n"/>
      <c r="J1776" s="38" t="n"/>
      <c r="K1776" s="22">
        <f>IF('BD6'!J1776=90,"AGUA",IF('BD6'!J1776=91,"ALCANTARILLADO",IF('BD6'!J1776=93,"ALCANTARILLADO",IF('BD6'!J1776=95,"ADMIN",IF('BD6'!J1776=96,"COMERCIAL","G_Finan")))))</f>
        <v/>
      </c>
      <c r="L1776" s="49" t="n"/>
      <c r="M1776" s="37" t="n"/>
      <c r="N1776" s="51" t="n"/>
      <c r="O1776" s="51" t="n"/>
    </row>
    <row r="1777">
      <c r="A1777" s="42">
        <f>IFERROR(VLOOKUP(BD[[#This Row],[BK]],DICT[[EEFF]:[Ppto]],2,FALSE),"No Encontrado")</f>
        <v/>
      </c>
      <c r="B1777">
        <f>MID(BD[[#This Row],[SUC]],2,1)&amp;"-"&amp;BD[[#This Row],[CC]]&amp;"-"&amp;BD[[#This Row],[REGI_RES]]&amp;"-"&amp;MID(BD[[#This Row],[CTA]],1,9)</f>
        <v/>
      </c>
      <c r="D1777">
        <f>TRIM(MID('BD6'!E1777,3,2))</f>
        <v/>
      </c>
      <c r="E1777" s="33" t="n"/>
      <c r="F1777" s="32" t="n"/>
      <c r="G1777">
        <f>IF(MID(BD[[#This Row],[Suc - Tipo - Nro]],8,2)="11",LEFT(BD[[#This Row],[REGIMEN]], 1) &amp; LEFT(RIGHT(BD[[#This Row],[REGIMEN]], LEN(BD[[#This Row],[REGIMEN]]) - FIND(" ", BD[[#This Row],[REGIMEN]])), 1),"")</f>
        <v/>
      </c>
      <c r="H1777">
        <f>IF(MID(BD[[#This Row],[Suc - Tipo - Nro]],8,2)="11",TRIM(RIGHT(SUBSTITUTE(BD[[#This Row],[Glosa / Proveedor]]," ",REPT(" ",LEN(BD[[#This Row],[Glosa / Proveedor]]))),LEN(BD[[#This Row],[Glosa / Proveedor]])*2)),"")</f>
        <v/>
      </c>
      <c r="I1777" s="31" t="n"/>
      <c r="J1777" s="38" t="n"/>
      <c r="K1777" s="22">
        <f>IF('BD6'!J1777=90,"AGUA",IF('BD6'!J1777=91,"ALCANTARILLADO",IF('BD6'!J1777=93,"ALCANTARILLADO",IF('BD6'!J1777=95,"ADMIN",IF('BD6'!J1777=96,"COMERCIAL","G_Finan")))))</f>
        <v/>
      </c>
      <c r="L1777" s="49" t="n"/>
      <c r="M1777" s="37" t="n"/>
      <c r="N1777" s="51" t="n"/>
      <c r="O1777" s="51" t="n"/>
    </row>
    <row r="1778">
      <c r="A1778" s="10">
        <f>IFERROR(VLOOKUP(BD[[#This Row],[BK]],DICT[[EEFF]:[Ppto]],2,FALSE),"No Encontrado")</f>
        <v/>
      </c>
      <c r="B1778" s="54">
        <f>MID(BD[[#This Row],[SUC]],2,1)&amp;"-"&amp;BD[[#This Row],[CC]]&amp;"-"&amp;BD[[#This Row],[REGI_RES]]&amp;"-"&amp;MID(BD[[#This Row],[CTA]],1,9)</f>
        <v/>
      </c>
      <c r="D1778" s="54">
        <f>TRIM(MID('BD6'!E1778,3,2))</f>
        <v/>
      </c>
      <c r="E1778" s="33" t="n"/>
      <c r="F1778" s="34" t="n"/>
      <c r="G1778" s="54">
        <f>IF(MID(BD[[#This Row],[Suc - Tipo - Nro]],8,2)="11",LEFT(BD[[#This Row],[REGIMEN]], 1) &amp; LEFT(RIGHT(BD[[#This Row],[REGIMEN]], LEN(BD[[#This Row],[REGIMEN]]) - FIND(" ", BD[[#This Row],[REGIMEN]])), 1),"")</f>
        <v/>
      </c>
      <c r="H1778" s="54">
        <f>IF(MID(BD[[#This Row],[Suc - Tipo - Nro]],8,2)="11",TRIM(RIGHT(SUBSTITUTE(BD[[#This Row],[Glosa / Proveedor]]," ",REPT(" ",LEN(BD[[#This Row],[Glosa / Proveedor]]))),LEN(BD[[#This Row],[Glosa / Proveedor]])*2)),"")</f>
        <v/>
      </c>
      <c r="I1778" s="33" t="n"/>
      <c r="J1778" s="35" t="n"/>
      <c r="K1778" s="36">
        <f>IF('BD6'!J1778=90,"AGUA",IF('BD6'!J1778=91,"ALCANTARILLADO",IF('BD6'!J1778=93,"ALCANTARILLADO",IF('BD6'!J1778=95,"ADMIN",IF('BD6'!J1778=96,"COMERCIAL","G_Finan")))))</f>
        <v/>
      </c>
      <c r="L1778" s="40" t="n"/>
      <c r="M1778" s="37" t="n"/>
      <c r="N1778" s="51" t="n"/>
      <c r="O1778" s="51" t="n"/>
    </row>
    <row r="1779">
      <c r="A1779">
        <f>IFERROR(VLOOKUP(BD[[#This Row],[BK]],DICT[[EEFF]:[Ppto]],2,FALSE),"No Encontrado")</f>
        <v/>
      </c>
      <c r="B1779">
        <f>MID(BD[[#This Row],[SUC]],2,1)&amp;"-"&amp;BD[[#This Row],[CC]]&amp;"-"&amp;BD[[#This Row],[REGI_RES]]&amp;"-"&amp;MID(BD[[#This Row],[CTA]],1,9)</f>
        <v/>
      </c>
      <c r="D1779">
        <f>TRIM(MID('BD6'!E1779,3,2))</f>
        <v/>
      </c>
      <c r="E1779" s="33" t="n"/>
      <c r="F1779" s="32" t="n"/>
      <c r="G1779">
        <f>IF(MID(BD[[#This Row],[Suc - Tipo - Nro]],8,2)="11",LEFT(BD[[#This Row],[REGIMEN]], 1) &amp; LEFT(RIGHT(BD[[#This Row],[REGIMEN]], LEN(BD[[#This Row],[REGIMEN]]) - FIND(" ", BD[[#This Row],[REGIMEN]])), 1),"")</f>
        <v/>
      </c>
      <c r="H1779">
        <f>IF(MID(BD[[#This Row],[Suc - Tipo - Nro]],8,2)="11",TRIM(RIGHT(SUBSTITUTE(BD[[#This Row],[Glosa / Proveedor]]," ",REPT(" ",LEN(BD[[#This Row],[Glosa / Proveedor]]))),LEN(BD[[#This Row],[Glosa / Proveedor]])*2)),"")</f>
        <v/>
      </c>
      <c r="I1779" s="31" t="n"/>
      <c r="J1779" s="38" t="n"/>
      <c r="K1779" s="22">
        <f>IF('BD6'!J1779=90,"AGUA",IF('BD6'!J1779=91,"ALCANTARILLADO",IF('BD6'!J1779=93,"ALCANTARILLADO",IF('BD6'!J1779=95,"ADMIN",IF('BD6'!J1779=96,"COMERCIAL","G_Finan")))))</f>
        <v/>
      </c>
      <c r="L1779" s="49" t="n"/>
      <c r="M1779" s="37" t="n"/>
      <c r="N1779" s="51" t="n"/>
      <c r="O1779" s="51" t="n"/>
    </row>
    <row r="1780">
      <c r="A1780">
        <f>IFERROR(VLOOKUP(BD[[#This Row],[BK]],DICT[[EEFF]:[Ppto]],2,FALSE),"No Encontrado")</f>
        <v/>
      </c>
      <c r="B1780">
        <f>MID(BD[[#This Row],[SUC]],2,1)&amp;"-"&amp;BD[[#This Row],[CC]]&amp;"-"&amp;BD[[#This Row],[REGI_RES]]&amp;"-"&amp;MID(BD[[#This Row],[CTA]],1,9)</f>
        <v/>
      </c>
      <c r="D1780">
        <f>TRIM(MID('BD6'!E1780,3,2))</f>
        <v/>
      </c>
      <c r="E1780" s="33" t="n"/>
      <c r="F1780" s="32" t="n"/>
      <c r="G1780">
        <f>IF(MID(BD[[#This Row],[Suc - Tipo - Nro]],8,2)="11",LEFT(BD[[#This Row],[REGIMEN]], 1) &amp; LEFT(RIGHT(BD[[#This Row],[REGIMEN]], LEN(BD[[#This Row],[REGIMEN]]) - FIND(" ", BD[[#This Row],[REGIMEN]])), 1),"")</f>
        <v/>
      </c>
      <c r="H1780">
        <f>IF(MID(BD[[#This Row],[Suc - Tipo - Nro]],8,2)="11",TRIM(RIGHT(SUBSTITUTE(BD[[#This Row],[Glosa / Proveedor]]," ",REPT(" ",LEN(BD[[#This Row],[Glosa / Proveedor]]))),LEN(BD[[#This Row],[Glosa / Proveedor]])*2)),"")</f>
        <v/>
      </c>
      <c r="I1780" s="31" t="n"/>
      <c r="J1780" s="38" t="n"/>
      <c r="K1780" s="22">
        <f>IF('BD6'!J1780=90,"AGUA",IF('BD6'!J1780=91,"ALCANTARILLADO",IF('BD6'!J1780=93,"ALCANTARILLADO",IF('BD6'!J1780=95,"ADMIN",IF('BD6'!J1780=96,"COMERCIAL","G_Finan")))))</f>
        <v/>
      </c>
      <c r="L1780" s="49" t="n"/>
      <c r="M1780" s="37" t="n"/>
      <c r="N1780" s="51" t="n"/>
      <c r="O1780" s="51" t="n"/>
    </row>
    <row r="1781">
      <c r="A1781" s="42">
        <f>IFERROR(VLOOKUP(BD[[#This Row],[BK]],DICT[[EEFF]:[Ppto]],2,FALSE),"No Encontrado")</f>
        <v/>
      </c>
      <c r="B1781">
        <f>MID(BD[[#This Row],[SUC]],2,1)&amp;"-"&amp;BD[[#This Row],[CC]]&amp;"-"&amp;BD[[#This Row],[REGI_RES]]&amp;"-"&amp;MID(BD[[#This Row],[CTA]],1,9)</f>
        <v/>
      </c>
      <c r="D1781">
        <f>TRIM(MID('BD6'!E1781,3,2))</f>
        <v/>
      </c>
      <c r="E1781" s="33" t="n"/>
      <c r="F1781" s="32" t="n"/>
      <c r="G1781">
        <f>IF(MID(BD[[#This Row],[Suc - Tipo - Nro]],8,2)="11",LEFT(BD[[#This Row],[REGIMEN]], 1) &amp; LEFT(RIGHT(BD[[#This Row],[REGIMEN]], LEN(BD[[#This Row],[REGIMEN]]) - FIND(" ", BD[[#This Row],[REGIMEN]])), 1),"")</f>
        <v/>
      </c>
      <c r="H1781">
        <f>IF(MID(BD[[#This Row],[Suc - Tipo - Nro]],8,2)="11",TRIM(RIGHT(SUBSTITUTE(BD[[#This Row],[Glosa / Proveedor]]," ",REPT(" ",LEN(BD[[#This Row],[Glosa / Proveedor]]))),LEN(BD[[#This Row],[Glosa / Proveedor]])*2)),"")</f>
        <v/>
      </c>
      <c r="I1781" s="31" t="n"/>
      <c r="J1781" s="38" t="n"/>
      <c r="K1781" s="22">
        <f>IF('BD6'!J1781=90,"AGUA",IF('BD6'!J1781=91,"ALCANTARILLADO",IF('BD6'!J1781=93,"ALCANTARILLADO",IF('BD6'!J1781=95,"ADMIN",IF('BD6'!J1781=96,"COMERCIAL","G_Finan")))))</f>
        <v/>
      </c>
      <c r="L1781" s="49" t="n"/>
      <c r="M1781" s="37" t="n"/>
      <c r="N1781" s="51" t="n"/>
      <c r="O1781" s="51" t="n"/>
    </row>
    <row r="1782">
      <c r="A1782" s="39">
        <f>IFERROR(VLOOKUP(BD[[#This Row],[BK]],DICT[[EEFF]:[Ppto]],2,FALSE),"No Encontrado")</f>
        <v/>
      </c>
      <c r="B1782">
        <f>MID(BD[[#This Row],[SUC]],2,1)&amp;"-"&amp;BD[[#This Row],[CC]]&amp;"-"&amp;BD[[#This Row],[REGI_RES]]&amp;"-"&amp;MID(BD[[#This Row],[CTA]],1,9)</f>
        <v/>
      </c>
      <c r="D1782">
        <f>TRIM(MID('BD6'!E1782,3,2))</f>
        <v/>
      </c>
      <c r="E1782" s="33" t="n"/>
      <c r="F1782" s="34" t="n"/>
      <c r="G1782">
        <f>IF(MID(BD[[#This Row],[Suc - Tipo - Nro]],8,2)="11",LEFT(BD[[#This Row],[REGIMEN]], 1) &amp; LEFT(RIGHT(BD[[#This Row],[REGIMEN]], LEN(BD[[#This Row],[REGIMEN]]) - FIND(" ", BD[[#This Row],[REGIMEN]])), 1),"")</f>
        <v/>
      </c>
      <c r="H1782">
        <f>IF(MID(BD[[#This Row],[Suc - Tipo - Nro]],8,2)="11",TRIM(RIGHT(SUBSTITUTE(BD[[#This Row],[Glosa / Proveedor]]," ",REPT(" ",LEN(BD[[#This Row],[Glosa / Proveedor]]))),LEN(BD[[#This Row],[Glosa / Proveedor]])*2)),"")</f>
        <v/>
      </c>
      <c r="I1782" s="33" t="n"/>
      <c r="J1782" s="35" t="n"/>
      <c r="K1782" s="22">
        <f>IF('BD6'!J1782=90,"AGUA",IF('BD6'!J1782=91,"ALCANTARILLADO",IF('BD6'!J1782=93,"ALCANTARILLADO",IF('BD6'!J1782=95,"ADMIN",IF('BD6'!J1782=96,"COMERCIAL","G_Finan")))))</f>
        <v/>
      </c>
      <c r="L1782" s="49" t="n"/>
      <c r="M1782" s="37" t="n"/>
      <c r="N1782" s="51" t="n"/>
      <c r="O1782" s="51" t="n"/>
    </row>
    <row r="1783">
      <c r="A1783" s="42">
        <f>IFERROR(VLOOKUP(BD[[#This Row],[BK]],DICT[[EEFF]:[Ppto]],2,FALSE),"No Encontrado")</f>
        <v/>
      </c>
      <c r="B1783">
        <f>MID(BD[[#This Row],[SUC]],2,1)&amp;"-"&amp;BD[[#This Row],[CC]]&amp;"-"&amp;BD[[#This Row],[REGI_RES]]&amp;"-"&amp;MID(BD[[#This Row],[CTA]],1,9)</f>
        <v/>
      </c>
      <c r="D1783">
        <f>TRIM(MID('BD6'!E1783,3,2))</f>
        <v/>
      </c>
      <c r="E1783" s="33" t="n"/>
      <c r="F1783" s="32" t="n"/>
      <c r="G1783">
        <f>IF(MID(BD[[#This Row],[Suc - Tipo - Nro]],8,2)="11",LEFT(BD[[#This Row],[REGIMEN]], 1) &amp; LEFT(RIGHT(BD[[#This Row],[REGIMEN]], LEN(BD[[#This Row],[REGIMEN]]) - FIND(" ", BD[[#This Row],[REGIMEN]])), 1),"")</f>
        <v/>
      </c>
      <c r="H1783">
        <f>IF(MID(BD[[#This Row],[Suc - Tipo - Nro]],8,2)="11",TRIM(RIGHT(SUBSTITUTE(BD[[#This Row],[Glosa / Proveedor]]," ",REPT(" ",LEN(BD[[#This Row],[Glosa / Proveedor]]))),LEN(BD[[#This Row],[Glosa / Proveedor]])*2)),"")</f>
        <v/>
      </c>
      <c r="I1783" s="31" t="n"/>
      <c r="J1783" s="38" t="n"/>
      <c r="K1783" s="22">
        <f>IF('BD6'!J1783=90,"AGUA",IF('BD6'!J1783=91,"ALCANTARILLADO",IF('BD6'!J1783=93,"ALCANTARILLADO",IF('BD6'!J1783=95,"ADMIN",IF('BD6'!J1783=96,"COMERCIAL","G_Finan")))))</f>
        <v/>
      </c>
      <c r="L1783" s="49" t="n"/>
      <c r="M1783" s="37" t="n"/>
      <c r="N1783" s="51" t="n"/>
      <c r="O1783" s="51" t="n"/>
    </row>
    <row r="1784">
      <c r="A1784" s="10">
        <f>IFERROR(VLOOKUP(BD[[#This Row],[BK]],DICT[[EEFF]:[Ppto]],2,FALSE),"No Encontrado")</f>
        <v/>
      </c>
      <c r="B1784" s="54">
        <f>MID(BD[[#This Row],[SUC]],2,1)&amp;"-"&amp;BD[[#This Row],[CC]]&amp;"-"&amp;BD[[#This Row],[REGI_RES]]&amp;"-"&amp;MID(BD[[#This Row],[CTA]],1,9)</f>
        <v/>
      </c>
      <c r="D1784" s="54">
        <f>TRIM(MID('BD6'!E1784,3,2))</f>
        <v/>
      </c>
      <c r="E1784" s="33" t="n"/>
      <c r="F1784" s="34" t="n"/>
      <c r="G1784" s="54">
        <f>IF(MID(BD[[#This Row],[Suc - Tipo - Nro]],8,2)="11",LEFT(BD[[#This Row],[REGIMEN]], 1) &amp; LEFT(RIGHT(BD[[#This Row],[REGIMEN]], LEN(BD[[#This Row],[REGIMEN]]) - FIND(" ", BD[[#This Row],[REGIMEN]])), 1),"")</f>
        <v/>
      </c>
      <c r="H1784" s="54">
        <f>IF(MID(BD[[#This Row],[Suc - Tipo - Nro]],8,2)="11",TRIM(RIGHT(SUBSTITUTE(BD[[#This Row],[Glosa / Proveedor]]," ",REPT(" ",LEN(BD[[#This Row],[Glosa / Proveedor]]))),LEN(BD[[#This Row],[Glosa / Proveedor]])*2)),"")</f>
        <v/>
      </c>
      <c r="I1784" s="33" t="n"/>
      <c r="J1784" s="35" t="n"/>
      <c r="K1784" s="36">
        <f>IF('BD6'!J1784=90,"AGUA",IF('BD6'!J1784=91,"ALCANTARILLADO",IF('BD6'!J1784=93,"ALCANTARILLADO",IF('BD6'!J1784=95,"ADMIN",IF('BD6'!J1784=96,"COMERCIAL","G_Finan")))))</f>
        <v/>
      </c>
      <c r="L1784" s="40" t="n"/>
      <c r="M1784" s="37" t="n"/>
      <c r="N1784" s="51" t="n"/>
      <c r="O1784" s="51" t="n"/>
    </row>
    <row r="1785">
      <c r="A1785" s="42">
        <f>IFERROR(VLOOKUP(BD[[#This Row],[BK]],DICT[[EEFF]:[Ppto]],2,FALSE),"No Encontrado")</f>
        <v/>
      </c>
      <c r="B1785">
        <f>MID(BD[[#This Row],[SUC]],2,1)&amp;"-"&amp;BD[[#This Row],[CC]]&amp;"-"&amp;BD[[#This Row],[REGI_RES]]&amp;"-"&amp;MID(BD[[#This Row],[CTA]],1,9)</f>
        <v/>
      </c>
      <c r="D1785">
        <f>TRIM(MID('BD6'!E1785,3,2))</f>
        <v/>
      </c>
      <c r="E1785" s="33" t="n"/>
      <c r="F1785" s="32" t="n"/>
      <c r="G1785">
        <f>IF(MID(BD[[#This Row],[Suc - Tipo - Nro]],8,2)="11",LEFT(BD[[#This Row],[REGIMEN]], 1) &amp; LEFT(RIGHT(BD[[#This Row],[REGIMEN]], LEN(BD[[#This Row],[REGIMEN]]) - FIND(" ", BD[[#This Row],[REGIMEN]])), 1),"")</f>
        <v/>
      </c>
      <c r="H1785">
        <f>IF(MID(BD[[#This Row],[Suc - Tipo - Nro]],8,2)="11",TRIM(RIGHT(SUBSTITUTE(BD[[#This Row],[Glosa / Proveedor]]," ",REPT(" ",LEN(BD[[#This Row],[Glosa / Proveedor]]))),LEN(BD[[#This Row],[Glosa / Proveedor]])*2)),"")</f>
        <v/>
      </c>
      <c r="I1785" s="31" t="n"/>
      <c r="J1785" s="38" t="n"/>
      <c r="K1785" s="22">
        <f>IF('BD6'!J1785=90,"AGUA",IF('BD6'!J1785=91,"ALCANTARILLADO",IF('BD6'!J1785=93,"ALCANTARILLADO",IF('BD6'!J1785=95,"ADMIN",IF('BD6'!J1785=96,"COMERCIAL","G_Finan")))))</f>
        <v/>
      </c>
      <c r="L1785" s="49" t="n"/>
      <c r="M1785" s="37" t="n"/>
      <c r="N1785" s="51" t="n"/>
      <c r="O1785" s="51" t="n"/>
    </row>
    <row r="1786">
      <c r="A1786" s="10">
        <f>IFERROR(VLOOKUP(BD[[#This Row],[BK]],DICT[[EEFF]:[Ppto]],2,FALSE),"No Encontrado")</f>
        <v/>
      </c>
      <c r="B1786" s="54">
        <f>MID(BD[[#This Row],[SUC]],2,1)&amp;"-"&amp;BD[[#This Row],[CC]]&amp;"-"&amp;BD[[#This Row],[REGI_RES]]&amp;"-"&amp;MID(BD[[#This Row],[CTA]],1,9)</f>
        <v/>
      </c>
      <c r="D1786" s="54">
        <f>TRIM(MID('BD6'!E1786,3,2))</f>
        <v/>
      </c>
      <c r="E1786" s="33" t="n"/>
      <c r="F1786" s="34" t="n"/>
      <c r="G1786" s="54">
        <f>IF(MID(BD[[#This Row],[Suc - Tipo - Nro]],8,2)="11",LEFT(BD[[#This Row],[REGIMEN]], 1) &amp; LEFT(RIGHT(BD[[#This Row],[REGIMEN]], LEN(BD[[#This Row],[REGIMEN]]) - FIND(" ", BD[[#This Row],[REGIMEN]])), 1),"")</f>
        <v/>
      </c>
      <c r="H1786" s="54">
        <f>IF(MID(BD[[#This Row],[Suc - Tipo - Nro]],8,2)="11",TRIM(RIGHT(SUBSTITUTE(BD[[#This Row],[Glosa / Proveedor]]," ",REPT(" ",LEN(BD[[#This Row],[Glosa / Proveedor]]))),LEN(BD[[#This Row],[Glosa / Proveedor]])*2)),"")</f>
        <v/>
      </c>
      <c r="I1786" s="33" t="n"/>
      <c r="J1786" s="35" t="n"/>
      <c r="K1786" s="36">
        <f>IF('BD6'!J1786=90,"AGUA",IF('BD6'!J1786=91,"ALCANTARILLADO",IF('BD6'!J1786=93,"ALCANTARILLADO",IF('BD6'!J1786=95,"ADMIN",IF('BD6'!J1786=96,"COMERCIAL","G_Finan")))))</f>
        <v/>
      </c>
      <c r="L1786" s="40" t="n"/>
      <c r="M1786" s="37" t="n"/>
      <c r="N1786" s="51" t="n"/>
      <c r="O1786" s="51" t="n"/>
    </row>
    <row r="1787">
      <c r="A1787" s="42">
        <f>IFERROR(VLOOKUP(BD[[#This Row],[BK]],DICT[[EEFF]:[Ppto]],2,FALSE),"No Encontrado")</f>
        <v/>
      </c>
      <c r="B1787">
        <f>MID(BD[[#This Row],[SUC]],2,1)&amp;"-"&amp;BD[[#This Row],[CC]]&amp;"-"&amp;BD[[#This Row],[REGI_RES]]&amp;"-"&amp;MID(BD[[#This Row],[CTA]],1,9)</f>
        <v/>
      </c>
      <c r="D1787">
        <f>TRIM(MID('BD6'!E1787,3,2))</f>
        <v/>
      </c>
      <c r="E1787" s="33" t="n"/>
      <c r="F1787" s="32" t="n"/>
      <c r="G1787">
        <f>IF(MID(BD[[#This Row],[Suc - Tipo - Nro]],8,2)="11",LEFT(BD[[#This Row],[REGIMEN]], 1) &amp; LEFT(RIGHT(BD[[#This Row],[REGIMEN]], LEN(BD[[#This Row],[REGIMEN]]) - FIND(" ", BD[[#This Row],[REGIMEN]])), 1),"")</f>
        <v/>
      </c>
      <c r="H1787">
        <f>IF(MID(BD[[#This Row],[Suc - Tipo - Nro]],8,2)="11",TRIM(RIGHT(SUBSTITUTE(BD[[#This Row],[Glosa / Proveedor]]," ",REPT(" ",LEN(BD[[#This Row],[Glosa / Proveedor]]))),LEN(BD[[#This Row],[Glosa / Proveedor]])*2)),"")</f>
        <v/>
      </c>
      <c r="I1787" s="31" t="n"/>
      <c r="J1787" s="38" t="n"/>
      <c r="K1787" s="22">
        <f>IF('BD6'!J1787=90,"AGUA",IF('BD6'!J1787=91,"ALCANTARILLADO",IF('BD6'!J1787=93,"ALCANTARILLADO",IF('BD6'!J1787=95,"ADMIN",IF('BD6'!J1787=96,"COMERCIAL","G_Finan")))))</f>
        <v/>
      </c>
      <c r="L1787" s="49" t="n"/>
      <c r="M1787" s="37" t="n"/>
      <c r="N1787" s="51" t="n"/>
      <c r="O1787" s="51" t="n"/>
    </row>
    <row r="1788">
      <c r="A1788">
        <f>IFERROR(VLOOKUP(BD[[#This Row],[BK]],DICT[[EEFF]:[Ppto]],2,FALSE),"No Encontrado")</f>
        <v/>
      </c>
      <c r="B1788">
        <f>MID(BD[[#This Row],[SUC]],2,1)&amp;"-"&amp;BD[[#This Row],[CC]]&amp;"-"&amp;BD[[#This Row],[REGI_RES]]&amp;"-"&amp;MID(BD[[#This Row],[CTA]],1,9)</f>
        <v/>
      </c>
      <c r="D1788">
        <f>TRIM(MID('BD6'!E1788,3,2))</f>
        <v/>
      </c>
      <c r="E1788" s="33" t="n"/>
      <c r="F1788" s="32" t="n"/>
      <c r="G1788">
        <f>IF(MID(BD[[#This Row],[Suc - Tipo - Nro]],8,2)="11",LEFT(BD[[#This Row],[REGIMEN]], 1) &amp; LEFT(RIGHT(BD[[#This Row],[REGIMEN]], LEN(BD[[#This Row],[REGIMEN]]) - FIND(" ", BD[[#This Row],[REGIMEN]])), 1),"")</f>
        <v/>
      </c>
      <c r="H1788">
        <f>IF(MID(BD[[#This Row],[Suc - Tipo - Nro]],8,2)="11",TRIM(RIGHT(SUBSTITUTE(BD[[#This Row],[Glosa / Proveedor]]," ",REPT(" ",LEN(BD[[#This Row],[Glosa / Proveedor]]))),LEN(BD[[#This Row],[Glosa / Proveedor]])*2)),"")</f>
        <v/>
      </c>
      <c r="I1788" s="31" t="n"/>
      <c r="J1788" s="38" t="n"/>
      <c r="K1788" s="22">
        <f>IF('BD6'!J1788=90,"AGUA",IF('BD6'!J1788=91,"ALCANTARILLADO",IF('BD6'!J1788=93,"ALCANTARILLADO",IF('BD6'!J1788=95,"ADMIN",IF('BD6'!J1788=96,"COMERCIAL","G_Finan")))))</f>
        <v/>
      </c>
      <c r="L1788" s="49" t="n"/>
      <c r="M1788" s="37" t="n"/>
      <c r="N1788" s="51" t="n"/>
      <c r="O1788" s="51" t="n"/>
    </row>
    <row r="1789">
      <c r="A1789" s="42">
        <f>IFERROR(VLOOKUP(BD[[#This Row],[BK]],DICT[[EEFF]:[Ppto]],2,FALSE),"No Encontrado")</f>
        <v/>
      </c>
      <c r="B1789">
        <f>MID(BD[[#This Row],[SUC]],2,1)&amp;"-"&amp;BD[[#This Row],[CC]]&amp;"-"&amp;BD[[#This Row],[REGI_RES]]&amp;"-"&amp;MID(BD[[#This Row],[CTA]],1,9)</f>
        <v/>
      </c>
      <c r="D1789">
        <f>TRIM(MID('BD6'!E1789,3,2))</f>
        <v/>
      </c>
      <c r="E1789" s="33" t="n"/>
      <c r="F1789" s="32" t="n"/>
      <c r="G1789">
        <f>IF(MID(BD[[#This Row],[Suc - Tipo - Nro]],8,2)="11",LEFT(BD[[#This Row],[REGIMEN]], 1) &amp; LEFT(RIGHT(BD[[#This Row],[REGIMEN]], LEN(BD[[#This Row],[REGIMEN]]) - FIND(" ", BD[[#This Row],[REGIMEN]])), 1),"")</f>
        <v/>
      </c>
      <c r="H1789">
        <f>IF(MID(BD[[#This Row],[Suc - Tipo - Nro]],8,2)="11",TRIM(RIGHT(SUBSTITUTE(BD[[#This Row],[Glosa / Proveedor]]," ",REPT(" ",LEN(BD[[#This Row],[Glosa / Proveedor]]))),LEN(BD[[#This Row],[Glosa / Proveedor]])*2)),"")</f>
        <v/>
      </c>
      <c r="I1789" s="31" t="n"/>
      <c r="J1789" s="38" t="n"/>
      <c r="K1789" s="22">
        <f>IF('BD6'!J1789=90,"AGUA",IF('BD6'!J1789=91,"ALCANTARILLADO",IF('BD6'!J1789=93,"ALCANTARILLADO",IF('BD6'!J1789=95,"ADMIN",IF('BD6'!J1789=96,"COMERCIAL","G_Finan")))))</f>
        <v/>
      </c>
      <c r="L1789" s="49" t="n"/>
      <c r="M1789" s="37" t="n"/>
      <c r="N1789" s="51" t="n"/>
      <c r="O1789" s="51" t="n"/>
    </row>
    <row r="1790">
      <c r="A1790" s="10">
        <f>IFERROR(VLOOKUP(BD[[#This Row],[BK]],DICT[[EEFF]:[Ppto]],2,FALSE),"No Encontrado")</f>
        <v/>
      </c>
      <c r="B1790" s="54">
        <f>MID(BD[[#This Row],[SUC]],2,1)&amp;"-"&amp;BD[[#This Row],[CC]]&amp;"-"&amp;BD[[#This Row],[REGI_RES]]&amp;"-"&amp;MID(BD[[#This Row],[CTA]],1,9)</f>
        <v/>
      </c>
      <c r="D1790" s="54">
        <f>TRIM(MID('BD6'!E1790,3,2))</f>
        <v/>
      </c>
      <c r="E1790" s="33" t="n"/>
      <c r="F1790" s="34" t="n"/>
      <c r="G1790" s="54">
        <f>IF(MID(BD[[#This Row],[Suc - Tipo - Nro]],8,2)="11",LEFT(BD[[#This Row],[REGIMEN]], 1) &amp; LEFT(RIGHT(BD[[#This Row],[REGIMEN]], LEN(BD[[#This Row],[REGIMEN]]) - FIND(" ", BD[[#This Row],[REGIMEN]])), 1),"")</f>
        <v/>
      </c>
      <c r="H1790" s="54">
        <f>IF(MID(BD[[#This Row],[Suc - Tipo - Nro]],8,2)="11",TRIM(RIGHT(SUBSTITUTE(BD[[#This Row],[Glosa / Proveedor]]," ",REPT(" ",LEN(BD[[#This Row],[Glosa / Proveedor]]))),LEN(BD[[#This Row],[Glosa / Proveedor]])*2)),"")</f>
        <v/>
      </c>
      <c r="I1790" s="33" t="n"/>
      <c r="J1790" s="35" t="n"/>
      <c r="K1790" s="36">
        <f>IF('BD6'!J1790=90,"AGUA",IF('BD6'!J1790=91,"ALCANTARILLADO",IF('BD6'!J1790=93,"ALCANTARILLADO",IF('BD6'!J1790=95,"ADMIN",IF('BD6'!J1790=96,"COMERCIAL","G_Finan")))))</f>
        <v/>
      </c>
      <c r="L1790" s="40" t="n"/>
      <c r="M1790" s="37" t="n"/>
      <c r="N1790" s="51" t="n"/>
      <c r="O1790" s="51" t="n"/>
    </row>
    <row r="1791">
      <c r="A1791" s="42">
        <f>IFERROR(VLOOKUP(BD[[#This Row],[BK]],DICT[[EEFF]:[Ppto]],2,FALSE),"No Encontrado")</f>
        <v/>
      </c>
      <c r="B1791">
        <f>MID(BD[[#This Row],[SUC]],2,1)&amp;"-"&amp;BD[[#This Row],[CC]]&amp;"-"&amp;BD[[#This Row],[REGI_RES]]&amp;"-"&amp;MID(BD[[#This Row],[CTA]],1,9)</f>
        <v/>
      </c>
      <c r="D1791">
        <f>TRIM(MID('BD6'!E1791,3,2))</f>
        <v/>
      </c>
      <c r="E1791" s="33" t="n"/>
      <c r="F1791" s="32" t="n"/>
      <c r="G1791">
        <f>IF(MID(BD[[#This Row],[Suc - Tipo - Nro]],8,2)="11",LEFT(BD[[#This Row],[REGIMEN]], 1) &amp; LEFT(RIGHT(BD[[#This Row],[REGIMEN]], LEN(BD[[#This Row],[REGIMEN]]) - FIND(" ", BD[[#This Row],[REGIMEN]])), 1),"")</f>
        <v/>
      </c>
      <c r="H1791">
        <f>IF(MID(BD[[#This Row],[Suc - Tipo - Nro]],8,2)="11",TRIM(RIGHT(SUBSTITUTE(BD[[#This Row],[Glosa / Proveedor]]," ",REPT(" ",LEN(BD[[#This Row],[Glosa / Proveedor]]))),LEN(BD[[#This Row],[Glosa / Proveedor]])*2)),"")</f>
        <v/>
      </c>
      <c r="I1791" s="31" t="n"/>
      <c r="J1791" s="38" t="n"/>
      <c r="K1791" s="22">
        <f>IF('BD6'!J1791=90,"AGUA",IF('BD6'!J1791=91,"ALCANTARILLADO",IF('BD6'!J1791=93,"ALCANTARILLADO",IF('BD6'!J1791=95,"ADMIN",IF('BD6'!J1791=96,"COMERCIAL","G_Finan")))))</f>
        <v/>
      </c>
      <c r="L1791" s="49" t="n"/>
      <c r="M1791" s="37" t="n"/>
      <c r="N1791" s="51" t="n"/>
      <c r="O1791" s="51" t="n"/>
    </row>
    <row r="1792">
      <c r="A1792" s="39">
        <f>IFERROR(VLOOKUP(BD[[#This Row],[BK]],DICT[[EEFF]:[Ppto]],2,FALSE),"No Encontrado")</f>
        <v/>
      </c>
      <c r="B1792">
        <f>MID(BD[[#This Row],[SUC]],2,1)&amp;"-"&amp;BD[[#This Row],[CC]]&amp;"-"&amp;BD[[#This Row],[REGI_RES]]&amp;"-"&amp;MID(BD[[#This Row],[CTA]],1,9)</f>
        <v/>
      </c>
      <c r="D1792">
        <f>TRIM(MID('BD6'!E1792,3,2))</f>
        <v/>
      </c>
      <c r="E1792" s="33" t="n"/>
      <c r="F1792" s="34" t="n"/>
      <c r="G1792">
        <f>IF(MID(BD[[#This Row],[Suc - Tipo - Nro]],8,2)="11",LEFT(BD[[#This Row],[REGIMEN]], 1) &amp; LEFT(RIGHT(BD[[#This Row],[REGIMEN]], LEN(BD[[#This Row],[REGIMEN]]) - FIND(" ", BD[[#This Row],[REGIMEN]])), 1),"")</f>
        <v/>
      </c>
      <c r="H1792">
        <f>IF(MID(BD[[#This Row],[Suc - Tipo - Nro]],8,2)="11",TRIM(RIGHT(SUBSTITUTE(BD[[#This Row],[Glosa / Proveedor]]," ",REPT(" ",LEN(BD[[#This Row],[Glosa / Proveedor]]))),LEN(BD[[#This Row],[Glosa / Proveedor]])*2)),"")</f>
        <v/>
      </c>
      <c r="I1792" s="33" t="n"/>
      <c r="J1792" s="35" t="n"/>
      <c r="K1792" s="22">
        <f>IF('BD6'!J1792=90,"AGUA",IF('BD6'!J1792=91,"ALCANTARILLADO",IF('BD6'!J1792=93,"ALCANTARILLADO",IF('BD6'!J1792=95,"ADMIN",IF('BD6'!J1792=96,"COMERCIAL","G_Finan")))))</f>
        <v/>
      </c>
      <c r="L1792" s="49" t="n"/>
      <c r="M1792" s="37" t="n"/>
      <c r="N1792" s="51" t="n"/>
      <c r="O1792" s="51" t="n"/>
    </row>
    <row r="1793">
      <c r="A1793" s="42">
        <f>IFERROR(VLOOKUP(BD[[#This Row],[BK]],DICT[[EEFF]:[Ppto]],2,FALSE),"No Encontrado")</f>
        <v/>
      </c>
      <c r="B1793">
        <f>MID(BD[[#This Row],[SUC]],2,1)&amp;"-"&amp;BD[[#This Row],[CC]]&amp;"-"&amp;BD[[#This Row],[REGI_RES]]&amp;"-"&amp;MID(BD[[#This Row],[CTA]],1,9)</f>
        <v/>
      </c>
      <c r="D1793">
        <f>TRIM(MID('BD6'!E1793,3,2))</f>
        <v/>
      </c>
      <c r="E1793" s="33" t="n"/>
      <c r="F1793" s="32" t="n"/>
      <c r="G1793">
        <f>IF(MID(BD[[#This Row],[Suc - Tipo - Nro]],8,2)="11",LEFT(BD[[#This Row],[REGIMEN]], 1) &amp; LEFT(RIGHT(BD[[#This Row],[REGIMEN]], LEN(BD[[#This Row],[REGIMEN]]) - FIND(" ", BD[[#This Row],[REGIMEN]])), 1),"")</f>
        <v/>
      </c>
      <c r="H1793">
        <f>IF(MID(BD[[#This Row],[Suc - Tipo - Nro]],8,2)="11",TRIM(RIGHT(SUBSTITUTE(BD[[#This Row],[Glosa / Proveedor]]," ",REPT(" ",LEN(BD[[#This Row],[Glosa / Proveedor]]))),LEN(BD[[#This Row],[Glosa / Proveedor]])*2)),"")</f>
        <v/>
      </c>
      <c r="I1793" s="31" t="n"/>
      <c r="J1793" s="38" t="n"/>
      <c r="K1793" s="22">
        <f>IF('BD6'!J1793=90,"AGUA",IF('BD6'!J1793=91,"ALCANTARILLADO",IF('BD6'!J1793=93,"ALCANTARILLADO",IF('BD6'!J1793=95,"ADMIN",IF('BD6'!J1793=96,"COMERCIAL","G_Finan")))))</f>
        <v/>
      </c>
      <c r="L1793" s="49" t="n"/>
      <c r="M1793" s="37" t="n"/>
      <c r="N1793" s="51" t="n"/>
      <c r="O1793" s="51" t="n"/>
    </row>
    <row r="1794">
      <c r="A1794" s="42">
        <f>IFERROR(VLOOKUP(BD[[#This Row],[BK]],DICT[[EEFF]:[Ppto]],2,FALSE),"No Encontrado")</f>
        <v/>
      </c>
      <c r="B1794">
        <f>MID(BD[[#This Row],[SUC]],2,1)&amp;"-"&amp;BD[[#This Row],[CC]]&amp;"-"&amp;BD[[#This Row],[REGI_RES]]&amp;"-"&amp;MID(BD[[#This Row],[CTA]],1,9)</f>
        <v/>
      </c>
      <c r="D1794">
        <f>TRIM(MID('BD6'!E1794,3,2))</f>
        <v/>
      </c>
      <c r="E1794" s="33" t="n"/>
      <c r="F1794" s="32" t="n"/>
      <c r="G1794">
        <f>IF(MID(BD[[#This Row],[Suc - Tipo - Nro]],8,2)="11",LEFT(BD[[#This Row],[REGIMEN]], 1) &amp; LEFT(RIGHT(BD[[#This Row],[REGIMEN]], LEN(BD[[#This Row],[REGIMEN]]) - FIND(" ", BD[[#This Row],[REGIMEN]])), 1),"")</f>
        <v/>
      </c>
      <c r="H1794">
        <f>IF(MID(BD[[#This Row],[Suc - Tipo - Nro]],8,2)="11",TRIM(RIGHT(SUBSTITUTE(BD[[#This Row],[Glosa / Proveedor]]," ",REPT(" ",LEN(BD[[#This Row],[Glosa / Proveedor]]))),LEN(BD[[#This Row],[Glosa / Proveedor]])*2)),"")</f>
        <v/>
      </c>
      <c r="I1794" s="31" t="n"/>
      <c r="J1794" s="38" t="n"/>
      <c r="K1794" s="22">
        <f>IF('BD6'!J1794=90,"AGUA",IF('BD6'!J1794=91,"ALCANTARILLADO",IF('BD6'!J1794=93,"ALCANTARILLADO",IF('BD6'!J1794=95,"ADMIN",IF('BD6'!J1794=96,"COMERCIAL","G_Finan")))))</f>
        <v/>
      </c>
      <c r="L1794" s="49" t="n"/>
      <c r="M1794" s="37" t="n"/>
      <c r="N1794" s="51" t="n"/>
      <c r="O1794" s="51" t="n"/>
    </row>
    <row r="1795">
      <c r="A1795" s="10">
        <f>IFERROR(VLOOKUP(BD[[#This Row],[BK]],DICT[[EEFF]:[Ppto]],2,FALSE),"No Encontrado")</f>
        <v/>
      </c>
      <c r="B1795" s="54">
        <f>MID(BD[[#This Row],[SUC]],2,1)&amp;"-"&amp;BD[[#This Row],[CC]]&amp;"-"&amp;BD[[#This Row],[REGI_RES]]&amp;"-"&amp;MID(BD[[#This Row],[CTA]],1,9)</f>
        <v/>
      </c>
      <c r="D1795" s="54">
        <f>TRIM(MID('BD6'!E1795,3,2))</f>
        <v/>
      </c>
      <c r="E1795" s="33" t="n"/>
      <c r="F1795" s="34" t="n"/>
      <c r="G1795" s="54">
        <f>IF(MID(BD[[#This Row],[Suc - Tipo - Nro]],8,2)="11",LEFT(BD[[#This Row],[REGIMEN]], 1) &amp; LEFT(RIGHT(BD[[#This Row],[REGIMEN]], LEN(BD[[#This Row],[REGIMEN]]) - FIND(" ", BD[[#This Row],[REGIMEN]])), 1),"")</f>
        <v/>
      </c>
      <c r="H1795" s="54">
        <f>IF(MID(BD[[#This Row],[Suc - Tipo - Nro]],8,2)="11",TRIM(RIGHT(SUBSTITUTE(BD[[#This Row],[Glosa / Proveedor]]," ",REPT(" ",LEN(BD[[#This Row],[Glosa / Proveedor]]))),LEN(BD[[#This Row],[Glosa / Proveedor]])*2)),"")</f>
        <v/>
      </c>
      <c r="I1795" s="33" t="n"/>
      <c r="J1795" s="35" t="n"/>
      <c r="K1795" s="36">
        <f>IF('BD6'!J1795=90,"AGUA",IF('BD6'!J1795=91,"ALCANTARILLADO",IF('BD6'!J1795=93,"ALCANTARILLADO",IF('BD6'!J1795=95,"ADMIN",IF('BD6'!J1795=96,"COMERCIAL","G_Finan")))))</f>
        <v/>
      </c>
      <c r="L1795" s="40" t="n"/>
      <c r="M1795" s="37" t="n"/>
      <c r="N1795" s="51" t="n"/>
      <c r="O1795" s="51" t="n"/>
    </row>
    <row r="1796">
      <c r="A1796">
        <f>IFERROR(VLOOKUP(BD[[#This Row],[BK]],DICT[[EEFF]:[Ppto]],2,FALSE),"No Encontrado")</f>
        <v/>
      </c>
      <c r="B1796">
        <f>MID(BD[[#This Row],[SUC]],2,1)&amp;"-"&amp;BD[[#This Row],[CC]]&amp;"-"&amp;BD[[#This Row],[REGI_RES]]&amp;"-"&amp;MID(BD[[#This Row],[CTA]],1,9)</f>
        <v/>
      </c>
      <c r="D1796">
        <f>TRIM(MID('BD6'!E1796,3,2))</f>
        <v/>
      </c>
      <c r="E1796" s="33" t="n"/>
      <c r="F1796" s="32" t="n"/>
      <c r="G1796">
        <f>IF(MID(BD[[#This Row],[Suc - Tipo - Nro]],8,2)="11",LEFT(BD[[#This Row],[REGIMEN]], 1) &amp; LEFT(RIGHT(BD[[#This Row],[REGIMEN]], LEN(BD[[#This Row],[REGIMEN]]) - FIND(" ", BD[[#This Row],[REGIMEN]])), 1),"")</f>
        <v/>
      </c>
      <c r="H1796">
        <f>IF(MID(BD[[#This Row],[Suc - Tipo - Nro]],8,2)="11",TRIM(RIGHT(SUBSTITUTE(BD[[#This Row],[Glosa / Proveedor]]," ",REPT(" ",LEN(BD[[#This Row],[Glosa / Proveedor]]))),LEN(BD[[#This Row],[Glosa / Proveedor]])*2)),"")</f>
        <v/>
      </c>
      <c r="I1796" s="31" t="n"/>
      <c r="J1796" s="38" t="n"/>
      <c r="K1796" s="22">
        <f>IF('BD6'!J1796=90,"AGUA",IF('BD6'!J1796=91,"ALCANTARILLADO",IF('BD6'!J1796=93,"ALCANTARILLADO",IF('BD6'!J1796=95,"ADMIN",IF('BD6'!J1796=96,"COMERCIAL","G_Finan")))))</f>
        <v/>
      </c>
      <c r="L1796" s="49" t="n"/>
      <c r="M1796" s="37" t="n"/>
      <c r="N1796" s="51" t="n"/>
      <c r="O1796" s="51" t="n"/>
    </row>
    <row r="1797">
      <c r="A1797" s="42">
        <f>IFERROR(VLOOKUP(BD[[#This Row],[BK]],DICT[[EEFF]:[Ppto]],2,FALSE),"No Encontrado")</f>
        <v/>
      </c>
      <c r="B1797">
        <f>MID(BD[[#This Row],[SUC]],2,1)&amp;"-"&amp;BD[[#This Row],[CC]]&amp;"-"&amp;BD[[#This Row],[REGI_RES]]&amp;"-"&amp;MID(BD[[#This Row],[CTA]],1,9)</f>
        <v/>
      </c>
      <c r="D1797">
        <f>TRIM(MID('BD6'!E1797,3,2))</f>
        <v/>
      </c>
      <c r="E1797" s="33" t="n"/>
      <c r="F1797" s="32" t="n"/>
      <c r="G1797">
        <f>IF(MID(BD[[#This Row],[Suc - Tipo - Nro]],8,2)="11",LEFT(BD[[#This Row],[REGIMEN]], 1) &amp; LEFT(RIGHT(BD[[#This Row],[REGIMEN]], LEN(BD[[#This Row],[REGIMEN]]) - FIND(" ", BD[[#This Row],[REGIMEN]])), 1),"")</f>
        <v/>
      </c>
      <c r="H1797">
        <f>IF(MID(BD[[#This Row],[Suc - Tipo - Nro]],8,2)="11",TRIM(RIGHT(SUBSTITUTE(BD[[#This Row],[Glosa / Proveedor]]," ",REPT(" ",LEN(BD[[#This Row],[Glosa / Proveedor]]))),LEN(BD[[#This Row],[Glosa / Proveedor]])*2)),"")</f>
        <v/>
      </c>
      <c r="I1797" s="31" t="n"/>
      <c r="J1797" s="38" t="n"/>
      <c r="K1797" s="22">
        <f>IF('BD6'!J1797=90,"AGUA",IF('BD6'!J1797=91,"ALCANTARILLADO",IF('BD6'!J1797=93,"ALCANTARILLADO",IF('BD6'!J1797=95,"ADMIN",IF('BD6'!J1797=96,"COMERCIAL","G_Finan")))))</f>
        <v/>
      </c>
      <c r="L1797" s="49" t="n"/>
      <c r="M1797" s="37" t="n"/>
      <c r="N1797" s="51" t="n"/>
      <c r="O1797" s="51" t="n"/>
    </row>
    <row r="1798">
      <c r="A1798" s="42">
        <f>IFERROR(VLOOKUP(BD[[#This Row],[BK]],DICT[[EEFF]:[Ppto]],2,FALSE),"No Encontrado")</f>
        <v/>
      </c>
      <c r="B1798">
        <f>MID(BD[[#This Row],[SUC]],2,1)&amp;"-"&amp;BD[[#This Row],[CC]]&amp;"-"&amp;BD[[#This Row],[REGI_RES]]&amp;"-"&amp;MID(BD[[#This Row],[CTA]],1,9)</f>
        <v/>
      </c>
      <c r="D1798">
        <f>TRIM(MID('BD6'!E1798,3,2))</f>
        <v/>
      </c>
      <c r="E1798" s="33" t="n"/>
      <c r="F1798" s="32" t="n"/>
      <c r="G1798">
        <f>IF(MID(BD[[#This Row],[Suc - Tipo - Nro]],8,2)="11",LEFT(BD[[#This Row],[REGIMEN]], 1) &amp; LEFT(RIGHT(BD[[#This Row],[REGIMEN]], LEN(BD[[#This Row],[REGIMEN]]) - FIND(" ", BD[[#This Row],[REGIMEN]])), 1),"")</f>
        <v/>
      </c>
      <c r="H1798">
        <f>IF(MID(BD[[#This Row],[Suc - Tipo - Nro]],8,2)="11",TRIM(RIGHT(SUBSTITUTE(BD[[#This Row],[Glosa / Proveedor]]," ",REPT(" ",LEN(BD[[#This Row],[Glosa / Proveedor]]))),LEN(BD[[#This Row],[Glosa / Proveedor]])*2)),"")</f>
        <v/>
      </c>
      <c r="I1798" s="31" t="n"/>
      <c r="J1798" s="38" t="n"/>
      <c r="K1798" s="22">
        <f>IF('BD6'!J1798=90,"AGUA",IF('BD6'!J1798=91,"ALCANTARILLADO",IF('BD6'!J1798=93,"ALCANTARILLADO",IF('BD6'!J1798=95,"ADMIN",IF('BD6'!J1798=96,"COMERCIAL","G_Finan")))))</f>
        <v/>
      </c>
      <c r="L1798" s="49" t="n"/>
      <c r="M1798" s="37" t="n"/>
      <c r="N1798" s="51" t="n"/>
      <c r="O1798" s="51" t="n"/>
    </row>
    <row r="1799">
      <c r="A1799" s="42">
        <f>IFERROR(VLOOKUP(BD[[#This Row],[BK]],DICT[[EEFF]:[Ppto]],2,FALSE),"No Encontrado")</f>
        <v/>
      </c>
      <c r="B1799">
        <f>MID(BD[[#This Row],[SUC]],2,1)&amp;"-"&amp;BD[[#This Row],[CC]]&amp;"-"&amp;BD[[#This Row],[REGI_RES]]&amp;"-"&amp;MID(BD[[#This Row],[CTA]],1,9)</f>
        <v/>
      </c>
      <c r="D1799">
        <f>TRIM(MID('BD6'!E1799,3,2))</f>
        <v/>
      </c>
      <c r="E1799" s="33" t="n"/>
      <c r="F1799" s="32" t="n"/>
      <c r="G1799">
        <f>IF(MID(BD[[#This Row],[Suc - Tipo - Nro]],8,2)="11",LEFT(BD[[#This Row],[REGIMEN]], 1) &amp; LEFT(RIGHT(BD[[#This Row],[REGIMEN]], LEN(BD[[#This Row],[REGIMEN]]) - FIND(" ", BD[[#This Row],[REGIMEN]])), 1),"")</f>
        <v/>
      </c>
      <c r="H1799">
        <f>IF(MID(BD[[#This Row],[Suc - Tipo - Nro]],8,2)="11",TRIM(RIGHT(SUBSTITUTE(BD[[#This Row],[Glosa / Proveedor]]," ",REPT(" ",LEN(BD[[#This Row],[Glosa / Proveedor]]))),LEN(BD[[#This Row],[Glosa / Proveedor]])*2)),"")</f>
        <v/>
      </c>
      <c r="I1799" s="31" t="n"/>
      <c r="J1799" s="38" t="n"/>
      <c r="K1799" s="22">
        <f>IF('BD6'!J1799=90,"AGUA",IF('BD6'!J1799=91,"ALCANTARILLADO",IF('BD6'!J1799=93,"ALCANTARILLADO",IF('BD6'!J1799=95,"ADMIN",IF('BD6'!J1799=96,"COMERCIAL","G_Finan")))))</f>
        <v/>
      </c>
      <c r="L1799" s="49" t="n"/>
      <c r="M1799" s="37" t="n"/>
      <c r="N1799" s="51" t="n"/>
      <c r="O1799" s="51" t="n"/>
    </row>
    <row r="1800">
      <c r="A1800" s="10">
        <f>IFERROR(VLOOKUP(BD[[#This Row],[BK]],DICT[[EEFF]:[Ppto]],2,FALSE),"No Encontrado")</f>
        <v/>
      </c>
      <c r="B1800" s="54">
        <f>MID(BD[[#This Row],[SUC]],2,1)&amp;"-"&amp;BD[[#This Row],[CC]]&amp;"-"&amp;BD[[#This Row],[REGI_RES]]&amp;"-"&amp;MID(BD[[#This Row],[CTA]],1,9)</f>
        <v/>
      </c>
      <c r="D1800" s="54">
        <f>TRIM(MID('BD6'!E1800,3,2))</f>
        <v/>
      </c>
      <c r="E1800" s="33" t="n"/>
      <c r="F1800" s="34" t="n"/>
      <c r="G1800" s="54">
        <f>IF(MID(BD[[#This Row],[Suc - Tipo - Nro]],8,2)="11",LEFT(BD[[#This Row],[REGIMEN]], 1) &amp; LEFT(RIGHT(BD[[#This Row],[REGIMEN]], LEN(BD[[#This Row],[REGIMEN]]) - FIND(" ", BD[[#This Row],[REGIMEN]])), 1),"")</f>
        <v/>
      </c>
      <c r="H1800" s="54">
        <f>IF(MID(BD[[#This Row],[Suc - Tipo - Nro]],8,2)="11",TRIM(RIGHT(SUBSTITUTE(BD[[#This Row],[Glosa / Proveedor]]," ",REPT(" ",LEN(BD[[#This Row],[Glosa / Proveedor]]))),LEN(BD[[#This Row],[Glosa / Proveedor]])*2)),"")</f>
        <v/>
      </c>
      <c r="I1800" s="33" t="n"/>
      <c r="J1800" s="35" t="n"/>
      <c r="K1800" s="36">
        <f>IF('BD6'!J1800=90,"AGUA",IF('BD6'!J1800=91,"ALCANTARILLADO",IF('BD6'!J1800=93,"ALCANTARILLADO",IF('BD6'!J1800=95,"ADMIN",IF('BD6'!J1800=96,"COMERCIAL","G_Finan")))))</f>
        <v/>
      </c>
      <c r="L1800" s="40" t="n"/>
      <c r="M1800" s="37" t="n"/>
      <c r="N1800" s="51" t="n"/>
      <c r="O1800" s="51" t="n"/>
    </row>
    <row r="1801">
      <c r="A1801" s="10">
        <f>IFERROR(VLOOKUP(BD[[#This Row],[BK]],DICT[[EEFF]:[Ppto]],2,FALSE),"No Encontrado")</f>
        <v/>
      </c>
      <c r="B1801" s="54">
        <f>MID(BD[[#This Row],[SUC]],2,1)&amp;"-"&amp;BD[[#This Row],[CC]]&amp;"-"&amp;BD[[#This Row],[REGI_RES]]&amp;"-"&amp;MID(BD[[#This Row],[CTA]],1,9)</f>
        <v/>
      </c>
      <c r="D1801" s="54">
        <f>TRIM(MID('BD6'!E1801,3,2))</f>
        <v/>
      </c>
      <c r="E1801" s="33" t="n"/>
      <c r="F1801" s="34" t="n"/>
      <c r="G1801" s="54">
        <f>IF(MID(BD[[#This Row],[Suc - Tipo - Nro]],8,2)="11",LEFT(BD[[#This Row],[REGIMEN]], 1) &amp; LEFT(RIGHT(BD[[#This Row],[REGIMEN]], LEN(BD[[#This Row],[REGIMEN]]) - FIND(" ", BD[[#This Row],[REGIMEN]])), 1),"")</f>
        <v/>
      </c>
      <c r="H1801" s="54">
        <f>IF(MID(BD[[#This Row],[Suc - Tipo - Nro]],8,2)="11",TRIM(RIGHT(SUBSTITUTE(BD[[#This Row],[Glosa / Proveedor]]," ",REPT(" ",LEN(BD[[#This Row],[Glosa / Proveedor]]))),LEN(BD[[#This Row],[Glosa / Proveedor]])*2)),"")</f>
        <v/>
      </c>
      <c r="I1801" s="33" t="n"/>
      <c r="J1801" s="35" t="n"/>
      <c r="K1801" s="36">
        <f>IF('BD6'!J1801=90,"AGUA",IF('BD6'!J1801=91,"ALCANTARILLADO",IF('BD6'!J1801=93,"ALCANTARILLADO",IF('BD6'!J1801=95,"ADMIN",IF('BD6'!J1801=96,"COMERCIAL","G_Finan")))))</f>
        <v/>
      </c>
      <c r="L1801" s="40" t="n"/>
      <c r="M1801" s="37" t="n"/>
      <c r="N1801" s="51" t="n"/>
      <c r="O1801" s="51" t="n"/>
    </row>
    <row r="1802">
      <c r="A1802" s="10">
        <f>IFERROR(VLOOKUP(BD[[#This Row],[BK]],DICT[[EEFF]:[Ppto]],2,FALSE),"No Encontrado")</f>
        <v/>
      </c>
      <c r="B1802" s="54">
        <f>MID(BD[[#This Row],[SUC]],2,1)&amp;"-"&amp;BD[[#This Row],[CC]]&amp;"-"&amp;BD[[#This Row],[REGI_RES]]&amp;"-"&amp;MID(BD[[#This Row],[CTA]],1,9)</f>
        <v/>
      </c>
      <c r="D1802" s="54">
        <f>TRIM(MID('BD6'!E1802,3,2))</f>
        <v/>
      </c>
      <c r="E1802" s="33" t="n"/>
      <c r="F1802" s="34" t="n"/>
      <c r="G1802" s="54">
        <f>IF(MID(BD[[#This Row],[Suc - Tipo - Nro]],8,2)="11",LEFT(BD[[#This Row],[REGIMEN]], 1) &amp; LEFT(RIGHT(BD[[#This Row],[REGIMEN]], LEN(BD[[#This Row],[REGIMEN]]) - FIND(" ", BD[[#This Row],[REGIMEN]])), 1),"")</f>
        <v/>
      </c>
      <c r="H1802" s="54">
        <f>IF(MID(BD[[#This Row],[Suc - Tipo - Nro]],8,2)="11",TRIM(RIGHT(SUBSTITUTE(BD[[#This Row],[Glosa / Proveedor]]," ",REPT(" ",LEN(BD[[#This Row],[Glosa / Proveedor]]))),LEN(BD[[#This Row],[Glosa / Proveedor]])*2)),"")</f>
        <v/>
      </c>
      <c r="I1802" s="33" t="n"/>
      <c r="J1802" s="35" t="n"/>
      <c r="K1802" s="36">
        <f>IF('BD6'!J1802=90,"AGUA",IF('BD6'!J1802=91,"ALCANTARILLADO",IF('BD6'!J1802=93,"ALCANTARILLADO",IF('BD6'!J1802=95,"ADMIN",IF('BD6'!J1802=96,"COMERCIAL","G_Finan")))))</f>
        <v/>
      </c>
      <c r="L1802" s="40" t="n"/>
      <c r="M1802" s="37" t="n"/>
      <c r="N1802" s="51" t="n"/>
      <c r="O1802" s="51" t="n"/>
    </row>
    <row r="1803">
      <c r="A1803" s="42">
        <f>IFERROR(VLOOKUP(BD[[#This Row],[BK]],DICT[[EEFF]:[Ppto]],2,FALSE),"No Encontrado")</f>
        <v/>
      </c>
      <c r="B1803">
        <f>MID(BD[[#This Row],[SUC]],2,1)&amp;"-"&amp;BD[[#This Row],[CC]]&amp;"-"&amp;BD[[#This Row],[REGI_RES]]&amp;"-"&amp;MID(BD[[#This Row],[CTA]],1,9)</f>
        <v/>
      </c>
      <c r="D1803">
        <f>TRIM(MID('BD6'!E1803,3,2))</f>
        <v/>
      </c>
      <c r="E1803" s="33" t="n"/>
      <c r="F1803" s="32" t="n"/>
      <c r="G1803">
        <f>IF(MID(BD[[#This Row],[Suc - Tipo - Nro]],8,2)="11",LEFT(BD[[#This Row],[REGIMEN]], 1) &amp; LEFT(RIGHT(BD[[#This Row],[REGIMEN]], LEN(BD[[#This Row],[REGIMEN]]) - FIND(" ", BD[[#This Row],[REGIMEN]])), 1),"")</f>
        <v/>
      </c>
      <c r="H1803">
        <f>IF(MID(BD[[#This Row],[Suc - Tipo - Nro]],8,2)="11",TRIM(RIGHT(SUBSTITUTE(BD[[#This Row],[Glosa / Proveedor]]," ",REPT(" ",LEN(BD[[#This Row],[Glosa / Proveedor]]))),LEN(BD[[#This Row],[Glosa / Proveedor]])*2)),"")</f>
        <v/>
      </c>
      <c r="I1803" s="31" t="n"/>
      <c r="J1803" s="38" t="n"/>
      <c r="K1803" s="22">
        <f>IF('BD6'!J1803=90,"AGUA",IF('BD6'!J1803=91,"ALCANTARILLADO",IF('BD6'!J1803=93,"ALCANTARILLADO",IF('BD6'!J1803=95,"ADMIN",IF('BD6'!J1803=96,"COMERCIAL","G_Finan")))))</f>
        <v/>
      </c>
      <c r="L1803" s="49" t="n"/>
      <c r="M1803" s="37" t="n"/>
      <c r="N1803" s="51" t="n"/>
      <c r="O1803" s="51" t="n"/>
    </row>
    <row r="1804">
      <c r="A1804" s="39">
        <f>IFERROR(VLOOKUP(BD[[#This Row],[BK]],DICT[[EEFF]:[Ppto]],2,FALSE),"No Encontrado")</f>
        <v/>
      </c>
      <c r="B1804">
        <f>MID(BD[[#This Row],[SUC]],2,1)&amp;"-"&amp;BD[[#This Row],[CC]]&amp;"-"&amp;BD[[#This Row],[REGI_RES]]&amp;"-"&amp;MID(BD[[#This Row],[CTA]],1,9)</f>
        <v/>
      </c>
      <c r="D1804">
        <f>TRIM(MID('BD6'!E1804,3,2))</f>
        <v/>
      </c>
      <c r="E1804" s="33" t="n"/>
      <c r="F1804" s="34" t="n"/>
      <c r="G1804">
        <f>IF(MID(BD[[#This Row],[Suc - Tipo - Nro]],8,2)="11",LEFT(BD[[#This Row],[REGIMEN]], 1) &amp; LEFT(RIGHT(BD[[#This Row],[REGIMEN]], LEN(BD[[#This Row],[REGIMEN]]) - FIND(" ", BD[[#This Row],[REGIMEN]])), 1),"")</f>
        <v/>
      </c>
      <c r="H1804">
        <f>IF(MID(BD[[#This Row],[Suc - Tipo - Nro]],8,2)="11",TRIM(RIGHT(SUBSTITUTE(BD[[#This Row],[Glosa / Proveedor]]," ",REPT(" ",LEN(BD[[#This Row],[Glosa / Proveedor]]))),LEN(BD[[#This Row],[Glosa / Proveedor]])*2)),"")</f>
        <v/>
      </c>
      <c r="I1804" s="33" t="n"/>
      <c r="J1804" s="35" t="n"/>
      <c r="K1804" s="22">
        <f>IF('BD6'!J1804=90,"AGUA",IF('BD6'!J1804=91,"ALCANTARILLADO",IF('BD6'!J1804=93,"ALCANTARILLADO",IF('BD6'!J1804=95,"ADMIN",IF('BD6'!J1804=96,"COMERCIAL","G_Finan")))))</f>
        <v/>
      </c>
      <c r="L1804" s="49" t="n"/>
      <c r="M1804" s="37" t="n"/>
      <c r="N1804" s="51" t="n"/>
      <c r="O1804" s="51" t="n"/>
    </row>
    <row r="1805">
      <c r="A1805" s="42">
        <f>IFERROR(VLOOKUP(BD[[#This Row],[BK]],DICT[[EEFF]:[Ppto]],2,FALSE),"No Encontrado")</f>
        <v/>
      </c>
      <c r="B1805">
        <f>MID(BD[[#This Row],[SUC]],2,1)&amp;"-"&amp;BD[[#This Row],[CC]]&amp;"-"&amp;BD[[#This Row],[REGI_RES]]&amp;"-"&amp;MID(BD[[#This Row],[CTA]],1,9)</f>
        <v/>
      </c>
      <c r="D1805">
        <f>TRIM(MID('BD6'!E1805,3,2))</f>
        <v/>
      </c>
      <c r="E1805" s="33" t="n"/>
      <c r="F1805" s="32" t="n"/>
      <c r="G1805">
        <f>IF(MID(BD[[#This Row],[Suc - Tipo - Nro]],8,2)="11",LEFT(BD[[#This Row],[REGIMEN]], 1) &amp; LEFT(RIGHT(BD[[#This Row],[REGIMEN]], LEN(BD[[#This Row],[REGIMEN]]) - FIND(" ", BD[[#This Row],[REGIMEN]])), 1),"")</f>
        <v/>
      </c>
      <c r="H1805">
        <f>IF(MID(BD[[#This Row],[Suc - Tipo - Nro]],8,2)="11",TRIM(RIGHT(SUBSTITUTE(BD[[#This Row],[Glosa / Proveedor]]," ",REPT(" ",LEN(BD[[#This Row],[Glosa / Proveedor]]))),LEN(BD[[#This Row],[Glosa / Proveedor]])*2)),"")</f>
        <v/>
      </c>
      <c r="I1805" s="31" t="n"/>
      <c r="J1805" s="38" t="n"/>
      <c r="K1805" s="22">
        <f>IF('BD6'!J1805=90,"AGUA",IF('BD6'!J1805=91,"ALCANTARILLADO",IF('BD6'!J1805=93,"ALCANTARILLADO",IF('BD6'!J1805=95,"ADMIN",IF('BD6'!J1805=96,"COMERCIAL","G_Finan")))))</f>
        <v/>
      </c>
      <c r="L1805" s="49" t="n"/>
      <c r="M1805" s="37" t="n"/>
      <c r="N1805" s="51" t="n"/>
      <c r="O1805" s="51" t="n"/>
    </row>
    <row r="1806">
      <c r="A1806" s="10">
        <f>IFERROR(VLOOKUP(BD[[#This Row],[BK]],DICT[[EEFF]:[Ppto]],2,FALSE),"No Encontrado")</f>
        <v/>
      </c>
      <c r="B1806" s="54">
        <f>MID(BD[[#This Row],[SUC]],2,1)&amp;"-"&amp;BD[[#This Row],[CC]]&amp;"-"&amp;BD[[#This Row],[REGI_RES]]&amp;"-"&amp;MID(BD[[#This Row],[CTA]],1,9)</f>
        <v/>
      </c>
      <c r="D1806" s="54">
        <f>TRIM(MID('BD6'!E1806,3,2))</f>
        <v/>
      </c>
      <c r="E1806" s="33" t="n"/>
      <c r="F1806" s="34" t="n"/>
      <c r="G1806" s="54">
        <f>IF(MID(BD[[#This Row],[Suc - Tipo - Nro]],8,2)="11",LEFT(BD[[#This Row],[REGIMEN]], 1) &amp; LEFT(RIGHT(BD[[#This Row],[REGIMEN]], LEN(BD[[#This Row],[REGIMEN]]) - FIND(" ", BD[[#This Row],[REGIMEN]])), 1),"")</f>
        <v/>
      </c>
      <c r="H1806" s="54">
        <f>IF(MID(BD[[#This Row],[Suc - Tipo - Nro]],8,2)="11",TRIM(RIGHT(SUBSTITUTE(BD[[#This Row],[Glosa / Proveedor]]," ",REPT(" ",LEN(BD[[#This Row],[Glosa / Proveedor]]))),LEN(BD[[#This Row],[Glosa / Proveedor]])*2)),"")</f>
        <v/>
      </c>
      <c r="I1806" s="33" t="n"/>
      <c r="J1806" s="35" t="n"/>
      <c r="K1806" s="36">
        <f>IF('BD6'!J1806=90,"AGUA",IF('BD6'!J1806=91,"ALCANTARILLADO",IF('BD6'!J1806=93,"ALCANTARILLADO",IF('BD6'!J1806=95,"ADMIN",IF('BD6'!J1806=96,"COMERCIAL","G_Finan")))))</f>
        <v/>
      </c>
      <c r="L1806" s="40" t="n"/>
      <c r="M1806" s="37" t="n"/>
      <c r="N1806" s="51" t="n"/>
      <c r="O1806" s="51" t="n"/>
    </row>
    <row r="1807">
      <c r="A1807">
        <f>IFERROR(VLOOKUP(BD[[#This Row],[BK]],DICT[[EEFF]:[Ppto]],2,FALSE),"No Encontrado")</f>
        <v/>
      </c>
      <c r="B1807">
        <f>MID(BD[[#This Row],[SUC]],2,1)&amp;"-"&amp;BD[[#This Row],[CC]]&amp;"-"&amp;BD[[#This Row],[REGI_RES]]&amp;"-"&amp;MID(BD[[#This Row],[CTA]],1,9)</f>
        <v/>
      </c>
      <c r="D1807">
        <f>TRIM(MID('BD6'!E1807,3,2))</f>
        <v/>
      </c>
      <c r="E1807" s="33" t="n"/>
      <c r="F1807" s="32" t="n"/>
      <c r="G1807">
        <f>IF(MID(BD[[#This Row],[Suc - Tipo - Nro]],8,2)="11",LEFT(BD[[#This Row],[REGIMEN]], 1) &amp; LEFT(RIGHT(BD[[#This Row],[REGIMEN]], LEN(BD[[#This Row],[REGIMEN]]) - FIND(" ", BD[[#This Row],[REGIMEN]])), 1),"")</f>
        <v/>
      </c>
      <c r="H1807">
        <f>IF(MID(BD[[#This Row],[Suc - Tipo - Nro]],8,2)="11",TRIM(RIGHT(SUBSTITUTE(BD[[#This Row],[Glosa / Proveedor]]," ",REPT(" ",LEN(BD[[#This Row],[Glosa / Proveedor]]))),LEN(BD[[#This Row],[Glosa / Proveedor]])*2)),"")</f>
        <v/>
      </c>
      <c r="I1807" s="31" t="n"/>
      <c r="J1807" s="38" t="n"/>
      <c r="K1807" s="22">
        <f>IF('BD6'!J1807=90,"AGUA",IF('BD6'!J1807=91,"ALCANTARILLADO",IF('BD6'!J1807=93,"ALCANTARILLADO",IF('BD6'!J1807=95,"ADMIN",IF('BD6'!J1807=96,"COMERCIAL","G_Finan")))))</f>
        <v/>
      </c>
      <c r="L1807" s="49" t="n"/>
      <c r="M1807" s="37" t="n"/>
      <c r="N1807" s="51" t="n"/>
      <c r="O1807" s="51" t="n"/>
    </row>
    <row r="1808">
      <c r="A1808">
        <f>IFERROR(VLOOKUP(BD[[#This Row],[BK]],DICT[[EEFF]:[Ppto]],2,FALSE),"No Encontrado")</f>
        <v/>
      </c>
      <c r="B1808">
        <f>MID(BD[[#This Row],[SUC]],2,1)&amp;"-"&amp;BD[[#This Row],[CC]]&amp;"-"&amp;BD[[#This Row],[REGI_RES]]&amp;"-"&amp;MID(BD[[#This Row],[CTA]],1,9)</f>
        <v/>
      </c>
      <c r="D1808">
        <f>TRIM(MID('BD6'!E1808,3,2))</f>
        <v/>
      </c>
      <c r="E1808" s="33" t="n"/>
      <c r="F1808" s="32" t="n"/>
      <c r="G1808">
        <f>IF(MID(BD[[#This Row],[Suc - Tipo - Nro]],8,2)="11",LEFT(BD[[#This Row],[REGIMEN]], 1) &amp; LEFT(RIGHT(BD[[#This Row],[REGIMEN]], LEN(BD[[#This Row],[REGIMEN]]) - FIND(" ", BD[[#This Row],[REGIMEN]])), 1),"")</f>
        <v/>
      </c>
      <c r="H1808">
        <f>IF(MID(BD[[#This Row],[Suc - Tipo - Nro]],8,2)="11",TRIM(RIGHT(SUBSTITUTE(BD[[#This Row],[Glosa / Proveedor]]," ",REPT(" ",LEN(BD[[#This Row],[Glosa / Proveedor]]))),LEN(BD[[#This Row],[Glosa / Proveedor]])*2)),"")</f>
        <v/>
      </c>
      <c r="I1808" s="31" t="n"/>
      <c r="J1808" s="38" t="n"/>
      <c r="K1808" s="22">
        <f>IF('BD6'!J1808=90,"AGUA",IF('BD6'!J1808=91,"ALCANTARILLADO",IF('BD6'!J1808=93,"ALCANTARILLADO",IF('BD6'!J1808=95,"ADMIN",IF('BD6'!J1808=96,"COMERCIAL","G_Finan")))))</f>
        <v/>
      </c>
      <c r="L1808" s="49" t="n"/>
      <c r="M1808" s="37" t="n"/>
      <c r="N1808" s="51" t="n"/>
      <c r="O1808" s="51" t="n"/>
    </row>
    <row r="1809">
      <c r="A1809" s="10">
        <f>IFERROR(VLOOKUP(BD[[#This Row],[BK]],DICT[[EEFF]:[Ppto]],2,FALSE),"No Encontrado")</f>
        <v/>
      </c>
      <c r="B1809" s="54">
        <f>MID(BD[[#This Row],[SUC]],2,1)&amp;"-"&amp;BD[[#This Row],[CC]]&amp;"-"&amp;BD[[#This Row],[REGI_RES]]&amp;"-"&amp;MID(BD[[#This Row],[CTA]],1,9)</f>
        <v/>
      </c>
      <c r="D1809" s="54">
        <f>TRIM(MID('BD6'!E1809,3,2))</f>
        <v/>
      </c>
      <c r="E1809" s="33" t="n"/>
      <c r="F1809" s="34" t="n"/>
      <c r="G1809" s="54">
        <f>IF(MID(BD[[#This Row],[Suc - Tipo - Nro]],8,2)="11",LEFT(BD[[#This Row],[REGIMEN]], 1) &amp; LEFT(RIGHT(BD[[#This Row],[REGIMEN]], LEN(BD[[#This Row],[REGIMEN]]) - FIND(" ", BD[[#This Row],[REGIMEN]])), 1),"")</f>
        <v/>
      </c>
      <c r="H1809" s="54">
        <f>IF(MID(BD[[#This Row],[Suc - Tipo - Nro]],8,2)="11",TRIM(RIGHT(SUBSTITUTE(BD[[#This Row],[Glosa / Proveedor]]," ",REPT(" ",LEN(BD[[#This Row],[Glosa / Proveedor]]))),LEN(BD[[#This Row],[Glosa / Proveedor]])*2)),"")</f>
        <v/>
      </c>
      <c r="I1809" s="33" t="n"/>
      <c r="J1809" s="35" t="n"/>
      <c r="K1809" s="36">
        <f>IF('BD6'!J1809=90,"AGUA",IF('BD6'!J1809=91,"ALCANTARILLADO",IF('BD6'!J1809=93,"ALCANTARILLADO",IF('BD6'!J1809=95,"ADMIN",IF('BD6'!J1809=96,"COMERCIAL","G_Finan")))))</f>
        <v/>
      </c>
      <c r="L1809" s="40" t="n"/>
      <c r="M1809" s="37" t="n"/>
      <c r="N1809" s="51" t="n"/>
      <c r="O1809" s="51" t="n"/>
    </row>
    <row r="1810">
      <c r="A1810" s="10">
        <f>IFERROR(VLOOKUP(BD[[#This Row],[BK]],DICT[[EEFF]:[Ppto]],2,FALSE),"No Encontrado")</f>
        <v/>
      </c>
      <c r="B1810" s="54">
        <f>MID(BD[[#This Row],[SUC]],2,1)&amp;"-"&amp;BD[[#This Row],[CC]]&amp;"-"&amp;BD[[#This Row],[REGI_RES]]&amp;"-"&amp;MID(BD[[#This Row],[CTA]],1,9)</f>
        <v/>
      </c>
      <c r="D1810" s="54">
        <f>TRIM(MID('BD6'!E1810,3,2))</f>
        <v/>
      </c>
      <c r="E1810" s="33" t="n"/>
      <c r="F1810" s="34" t="n"/>
      <c r="G1810" s="54">
        <f>IF(MID(BD[[#This Row],[Suc - Tipo - Nro]],8,2)="11",LEFT(BD[[#This Row],[REGIMEN]], 1) &amp; LEFT(RIGHT(BD[[#This Row],[REGIMEN]], LEN(BD[[#This Row],[REGIMEN]]) - FIND(" ", BD[[#This Row],[REGIMEN]])), 1),"")</f>
        <v/>
      </c>
      <c r="H1810" s="54">
        <f>IF(MID(BD[[#This Row],[Suc - Tipo - Nro]],8,2)="11",TRIM(RIGHT(SUBSTITUTE(BD[[#This Row],[Glosa / Proveedor]]," ",REPT(" ",LEN(BD[[#This Row],[Glosa / Proveedor]]))),LEN(BD[[#This Row],[Glosa / Proveedor]])*2)),"")</f>
        <v/>
      </c>
      <c r="I1810" s="33" t="n"/>
      <c r="J1810" s="35" t="n"/>
      <c r="K1810" s="36">
        <f>IF('BD6'!J1810=90,"AGUA",IF('BD6'!J1810=91,"ALCANTARILLADO",IF('BD6'!J1810=93,"ALCANTARILLADO",IF('BD6'!J1810=95,"ADMIN",IF('BD6'!J1810=96,"COMERCIAL","G_Finan")))))</f>
        <v/>
      </c>
      <c r="L1810" s="40" t="n"/>
      <c r="M1810" s="37" t="n"/>
      <c r="N1810" s="51" t="n"/>
      <c r="O1810" s="51" t="n"/>
    </row>
    <row r="1811">
      <c r="A1811" s="39">
        <f>IFERROR(VLOOKUP(BD[[#This Row],[BK]],DICT[[EEFF]:[Ppto]],2,FALSE),"No Encontrado")</f>
        <v/>
      </c>
      <c r="B1811">
        <f>MID(BD[[#This Row],[SUC]],2,1)&amp;"-"&amp;BD[[#This Row],[CC]]&amp;"-"&amp;BD[[#This Row],[REGI_RES]]&amp;"-"&amp;MID(BD[[#This Row],[CTA]],1,9)</f>
        <v/>
      </c>
      <c r="D1811">
        <f>TRIM(MID('BD6'!E1811,3,2))</f>
        <v/>
      </c>
      <c r="E1811" s="33" t="n"/>
      <c r="F1811" s="34" t="n"/>
      <c r="G1811">
        <f>IF(MID(BD[[#This Row],[Suc - Tipo - Nro]],8,2)="11",LEFT(BD[[#This Row],[REGIMEN]], 1) &amp; LEFT(RIGHT(BD[[#This Row],[REGIMEN]], LEN(BD[[#This Row],[REGIMEN]]) - FIND(" ", BD[[#This Row],[REGIMEN]])), 1),"")</f>
        <v/>
      </c>
      <c r="H1811">
        <f>IF(MID(BD[[#This Row],[Suc - Tipo - Nro]],8,2)="11",TRIM(RIGHT(SUBSTITUTE(BD[[#This Row],[Glosa / Proveedor]]," ",REPT(" ",LEN(BD[[#This Row],[Glosa / Proveedor]]))),LEN(BD[[#This Row],[Glosa / Proveedor]])*2)),"")</f>
        <v/>
      </c>
      <c r="I1811" s="33" t="n"/>
      <c r="J1811" s="35" t="n"/>
      <c r="K1811" s="22">
        <f>IF('BD6'!J1811=90,"AGUA",IF('BD6'!J1811=91,"ALCANTARILLADO",IF('BD6'!J1811=93,"ALCANTARILLADO",IF('BD6'!J1811=95,"ADMIN",IF('BD6'!J1811=96,"COMERCIAL","G_Finan")))))</f>
        <v/>
      </c>
      <c r="L1811" s="49" t="n"/>
      <c r="M1811" s="37" t="n"/>
      <c r="N1811" s="51" t="n"/>
      <c r="O1811" s="51" t="n"/>
    </row>
    <row r="1812">
      <c r="A1812" s="39">
        <f>IFERROR(VLOOKUP(BD[[#This Row],[BK]],DICT[[EEFF]:[Ppto]],2,FALSE),"No Encontrado")</f>
        <v/>
      </c>
      <c r="B1812">
        <f>MID(BD[[#This Row],[SUC]],2,1)&amp;"-"&amp;BD[[#This Row],[CC]]&amp;"-"&amp;BD[[#This Row],[REGI_RES]]&amp;"-"&amp;MID(BD[[#This Row],[CTA]],1,9)</f>
        <v/>
      </c>
      <c r="D1812">
        <f>TRIM(MID('BD6'!E1812,3,2))</f>
        <v/>
      </c>
      <c r="E1812" s="33" t="n"/>
      <c r="F1812" s="34" t="n"/>
      <c r="G1812">
        <f>IF(MID(BD[[#This Row],[Suc - Tipo - Nro]],8,2)="11",LEFT(BD[[#This Row],[REGIMEN]], 1) &amp; LEFT(RIGHT(BD[[#This Row],[REGIMEN]], LEN(BD[[#This Row],[REGIMEN]]) - FIND(" ", BD[[#This Row],[REGIMEN]])), 1),"")</f>
        <v/>
      </c>
      <c r="H1812">
        <f>IF(MID(BD[[#This Row],[Suc - Tipo - Nro]],8,2)="11",TRIM(RIGHT(SUBSTITUTE(BD[[#This Row],[Glosa / Proveedor]]," ",REPT(" ",LEN(BD[[#This Row],[Glosa / Proveedor]]))),LEN(BD[[#This Row],[Glosa / Proveedor]])*2)),"")</f>
        <v/>
      </c>
      <c r="I1812" s="33" t="n"/>
      <c r="J1812" s="35" t="n"/>
      <c r="K1812" s="22">
        <f>IF('BD6'!J1812=90,"AGUA",IF('BD6'!J1812=91,"ALCANTARILLADO",IF('BD6'!J1812=93,"ALCANTARILLADO",IF('BD6'!J1812=95,"ADMIN",IF('BD6'!J1812=96,"COMERCIAL","G_Finan")))))</f>
        <v/>
      </c>
      <c r="L1812" s="49" t="n"/>
      <c r="M1812" s="37" t="n"/>
      <c r="N1812" s="51" t="n"/>
      <c r="O1812" s="51" t="n"/>
    </row>
    <row r="1813">
      <c r="A1813" s="10">
        <f>IFERROR(VLOOKUP(BD[[#This Row],[BK]],DICT[[EEFF]:[Ppto]],2,FALSE),"No Encontrado")</f>
        <v/>
      </c>
      <c r="B1813" s="54">
        <f>MID(BD[[#This Row],[SUC]],2,1)&amp;"-"&amp;BD[[#This Row],[CC]]&amp;"-"&amp;BD[[#This Row],[REGI_RES]]&amp;"-"&amp;MID(BD[[#This Row],[CTA]],1,9)</f>
        <v/>
      </c>
      <c r="D1813" s="54">
        <f>TRIM(MID('BD6'!E1813,3,2))</f>
        <v/>
      </c>
      <c r="E1813" s="33" t="n"/>
      <c r="F1813" s="34" t="n"/>
      <c r="G1813" s="54">
        <f>IF(MID(BD[[#This Row],[Suc - Tipo - Nro]],8,2)="11",LEFT(BD[[#This Row],[REGIMEN]], 1) &amp; LEFT(RIGHT(BD[[#This Row],[REGIMEN]], LEN(BD[[#This Row],[REGIMEN]]) - FIND(" ", BD[[#This Row],[REGIMEN]])), 1),"")</f>
        <v/>
      </c>
      <c r="H1813" s="54">
        <f>IF(MID(BD[[#This Row],[Suc - Tipo - Nro]],8,2)="11",TRIM(RIGHT(SUBSTITUTE(BD[[#This Row],[Glosa / Proveedor]]," ",REPT(" ",LEN(BD[[#This Row],[Glosa / Proveedor]]))),LEN(BD[[#This Row],[Glosa / Proveedor]])*2)),"")</f>
        <v/>
      </c>
      <c r="I1813" s="33" t="n"/>
      <c r="J1813" s="35" t="n"/>
      <c r="K1813" s="36">
        <f>IF('BD6'!J1813=90,"AGUA",IF('BD6'!J1813=91,"ALCANTARILLADO",IF('BD6'!J1813=93,"ALCANTARILLADO",IF('BD6'!J1813=95,"ADMIN",IF('BD6'!J1813=96,"COMERCIAL","G_Finan")))))</f>
        <v/>
      </c>
      <c r="L1813" s="40" t="n"/>
      <c r="M1813" s="37" t="n"/>
      <c r="N1813" s="51" t="n"/>
      <c r="O1813" s="51" t="n"/>
    </row>
    <row r="1814">
      <c r="A1814" s="10">
        <f>IFERROR(VLOOKUP(BD[[#This Row],[BK]],DICT[[EEFF]:[Ppto]],2,FALSE),"No Encontrado")</f>
        <v/>
      </c>
      <c r="B1814" s="54">
        <f>MID(BD[[#This Row],[SUC]],2,1)&amp;"-"&amp;BD[[#This Row],[CC]]&amp;"-"&amp;BD[[#This Row],[REGI_RES]]&amp;"-"&amp;MID(BD[[#This Row],[CTA]],1,9)</f>
        <v/>
      </c>
      <c r="D1814" s="54">
        <f>TRIM(MID('BD6'!E1814,3,2))</f>
        <v/>
      </c>
      <c r="E1814" s="33" t="n"/>
      <c r="F1814" s="34" t="n"/>
      <c r="G1814" s="54">
        <f>IF(MID(BD[[#This Row],[Suc - Tipo - Nro]],8,2)="11",LEFT(BD[[#This Row],[REGIMEN]], 1) &amp; LEFT(RIGHT(BD[[#This Row],[REGIMEN]], LEN(BD[[#This Row],[REGIMEN]]) - FIND(" ", BD[[#This Row],[REGIMEN]])), 1),"")</f>
        <v/>
      </c>
      <c r="H1814" s="54">
        <f>IF(MID(BD[[#This Row],[Suc - Tipo - Nro]],8,2)="11",TRIM(RIGHT(SUBSTITUTE(BD[[#This Row],[Glosa / Proveedor]]," ",REPT(" ",LEN(BD[[#This Row],[Glosa / Proveedor]]))),LEN(BD[[#This Row],[Glosa / Proveedor]])*2)),"")</f>
        <v/>
      </c>
      <c r="I1814" s="33" t="n"/>
      <c r="J1814" s="35" t="n"/>
      <c r="K1814" s="36">
        <f>IF('BD6'!J1814=90,"AGUA",IF('BD6'!J1814=91,"ALCANTARILLADO",IF('BD6'!J1814=93,"ALCANTARILLADO",IF('BD6'!J1814=95,"ADMIN",IF('BD6'!J1814=96,"COMERCIAL","G_Finan")))))</f>
        <v/>
      </c>
      <c r="L1814" s="40" t="n"/>
      <c r="M1814" s="37" t="n"/>
      <c r="N1814" s="51" t="n"/>
      <c r="O1814" s="51" t="n"/>
    </row>
    <row r="1815">
      <c r="A1815">
        <f>IFERROR(VLOOKUP(BD[[#This Row],[BK]],DICT[[EEFF]:[Ppto]],2,FALSE),"No Encontrado")</f>
        <v/>
      </c>
      <c r="B1815">
        <f>MID(BD[[#This Row],[SUC]],2,1)&amp;"-"&amp;BD[[#This Row],[CC]]&amp;"-"&amp;BD[[#This Row],[REGI_RES]]&amp;"-"&amp;MID(BD[[#This Row],[CTA]],1,9)</f>
        <v/>
      </c>
      <c r="D1815">
        <f>TRIM(MID('BD6'!E1815,3,2))</f>
        <v/>
      </c>
      <c r="E1815" s="33" t="n"/>
      <c r="F1815" s="32" t="n"/>
      <c r="G1815">
        <f>IF(MID(BD[[#This Row],[Suc - Tipo - Nro]],8,2)="11",LEFT(BD[[#This Row],[REGIMEN]], 1) &amp; LEFT(RIGHT(BD[[#This Row],[REGIMEN]], LEN(BD[[#This Row],[REGIMEN]]) - FIND(" ", BD[[#This Row],[REGIMEN]])), 1),"")</f>
        <v/>
      </c>
      <c r="H1815">
        <f>IF(MID(BD[[#This Row],[Suc - Tipo - Nro]],8,2)="11",TRIM(RIGHT(SUBSTITUTE(BD[[#This Row],[Glosa / Proveedor]]," ",REPT(" ",LEN(BD[[#This Row],[Glosa / Proveedor]]))),LEN(BD[[#This Row],[Glosa / Proveedor]])*2)),"")</f>
        <v/>
      </c>
      <c r="I1815" s="31" t="n"/>
      <c r="J1815" s="38" t="n"/>
      <c r="K1815" s="22">
        <f>IF('BD6'!J1815=90,"AGUA",IF('BD6'!J1815=91,"ALCANTARILLADO",IF('BD6'!J1815=93,"ALCANTARILLADO",IF('BD6'!J1815=95,"ADMIN",IF('BD6'!J1815=96,"COMERCIAL","G_Finan")))))</f>
        <v/>
      </c>
      <c r="L1815" s="49" t="n"/>
      <c r="M1815" s="37" t="n"/>
      <c r="N1815" s="51" t="n"/>
      <c r="O1815" s="51" t="n"/>
    </row>
    <row r="1816">
      <c r="A1816">
        <f>IFERROR(VLOOKUP(BD[[#This Row],[BK]],DICT[[EEFF]:[Ppto]],2,FALSE),"No Encontrado")</f>
        <v/>
      </c>
      <c r="B1816">
        <f>MID(BD[[#This Row],[SUC]],2,1)&amp;"-"&amp;BD[[#This Row],[CC]]&amp;"-"&amp;BD[[#This Row],[REGI_RES]]&amp;"-"&amp;MID(BD[[#This Row],[CTA]],1,9)</f>
        <v/>
      </c>
      <c r="D1816">
        <f>TRIM(MID('BD6'!E1816,3,2))</f>
        <v/>
      </c>
      <c r="E1816" s="33" t="n"/>
      <c r="F1816" s="32" t="n"/>
      <c r="G1816">
        <f>IF(MID(BD[[#This Row],[Suc - Tipo - Nro]],8,2)="11",LEFT(BD[[#This Row],[REGIMEN]], 1) &amp; LEFT(RIGHT(BD[[#This Row],[REGIMEN]], LEN(BD[[#This Row],[REGIMEN]]) - FIND(" ", BD[[#This Row],[REGIMEN]])), 1),"")</f>
        <v/>
      </c>
      <c r="H1816">
        <f>IF(MID(BD[[#This Row],[Suc - Tipo - Nro]],8,2)="11",TRIM(RIGHT(SUBSTITUTE(BD[[#This Row],[Glosa / Proveedor]]," ",REPT(" ",LEN(BD[[#This Row],[Glosa / Proveedor]]))),LEN(BD[[#This Row],[Glosa / Proveedor]])*2)),"")</f>
        <v/>
      </c>
      <c r="I1816" s="31" t="n"/>
      <c r="J1816" s="38" t="n"/>
      <c r="K1816" s="22">
        <f>IF('BD6'!J1816=90,"AGUA",IF('BD6'!J1816=91,"ALCANTARILLADO",IF('BD6'!J1816=93,"ALCANTARILLADO",IF('BD6'!J1816=95,"ADMIN",IF('BD6'!J1816=96,"COMERCIAL","G_Finan")))))</f>
        <v/>
      </c>
      <c r="L1816" s="49" t="n"/>
      <c r="M1816" s="37" t="n"/>
      <c r="N1816" s="51" t="n"/>
      <c r="O1816" s="51" t="n"/>
    </row>
    <row r="1817">
      <c r="A1817" s="10">
        <f>IFERROR(VLOOKUP(BD[[#This Row],[BK]],DICT[[EEFF]:[Ppto]],2,FALSE),"No Encontrado")</f>
        <v/>
      </c>
      <c r="B1817" s="54">
        <f>MID(BD[[#This Row],[SUC]],2,1)&amp;"-"&amp;BD[[#This Row],[CC]]&amp;"-"&amp;BD[[#This Row],[REGI_RES]]&amp;"-"&amp;MID(BD[[#This Row],[CTA]],1,9)</f>
        <v/>
      </c>
      <c r="D1817" s="54">
        <f>TRIM(MID('BD6'!E1817,3,2))</f>
        <v/>
      </c>
      <c r="E1817" s="33" t="n"/>
      <c r="F1817" s="34" t="n"/>
      <c r="G1817" s="54">
        <f>IF(MID(BD[[#This Row],[Suc - Tipo - Nro]],8,2)="11",LEFT(BD[[#This Row],[REGIMEN]], 1) &amp; LEFT(RIGHT(BD[[#This Row],[REGIMEN]], LEN(BD[[#This Row],[REGIMEN]]) - FIND(" ", BD[[#This Row],[REGIMEN]])), 1),"")</f>
        <v/>
      </c>
      <c r="H1817" s="54">
        <f>IF(MID(BD[[#This Row],[Suc - Tipo - Nro]],8,2)="11",TRIM(RIGHT(SUBSTITUTE(BD[[#This Row],[Glosa / Proveedor]]," ",REPT(" ",LEN(BD[[#This Row],[Glosa / Proveedor]]))),LEN(BD[[#This Row],[Glosa / Proveedor]])*2)),"")</f>
        <v/>
      </c>
      <c r="I1817" s="33" t="n"/>
      <c r="J1817" s="35" t="n"/>
      <c r="K1817" s="36">
        <f>IF('BD6'!J1817=90,"AGUA",IF('BD6'!J1817=91,"ALCANTARILLADO",IF('BD6'!J1817=93,"ALCANTARILLADO",IF('BD6'!J1817=95,"ADMIN",IF('BD6'!J1817=96,"COMERCIAL","G_Finan")))))</f>
        <v/>
      </c>
      <c r="L1817" s="40" t="n"/>
      <c r="M1817" s="37" t="n"/>
      <c r="N1817" s="51" t="n"/>
      <c r="O1817" s="51" t="n"/>
    </row>
    <row r="1818">
      <c r="A1818" s="10">
        <f>IFERROR(VLOOKUP(BD[[#This Row],[BK]],DICT[[EEFF]:[Ppto]],2,FALSE),"No Encontrado")</f>
        <v/>
      </c>
      <c r="B1818" s="54">
        <f>MID(BD[[#This Row],[SUC]],2,1)&amp;"-"&amp;BD[[#This Row],[CC]]&amp;"-"&amp;BD[[#This Row],[REGI_RES]]&amp;"-"&amp;MID(BD[[#This Row],[CTA]],1,9)</f>
        <v/>
      </c>
      <c r="D1818" s="54">
        <f>TRIM(MID('BD6'!E1818,3,2))</f>
        <v/>
      </c>
      <c r="E1818" s="33" t="n"/>
      <c r="F1818" s="34" t="n"/>
      <c r="G1818" s="54">
        <f>IF(MID(BD[[#This Row],[Suc - Tipo - Nro]],8,2)="11",LEFT(BD[[#This Row],[REGIMEN]], 1) &amp; LEFT(RIGHT(BD[[#This Row],[REGIMEN]], LEN(BD[[#This Row],[REGIMEN]]) - FIND(" ", BD[[#This Row],[REGIMEN]])), 1),"")</f>
        <v/>
      </c>
      <c r="H1818" s="54">
        <f>IF(MID(BD[[#This Row],[Suc - Tipo - Nro]],8,2)="11",TRIM(RIGHT(SUBSTITUTE(BD[[#This Row],[Glosa / Proveedor]]," ",REPT(" ",LEN(BD[[#This Row],[Glosa / Proveedor]]))),LEN(BD[[#This Row],[Glosa / Proveedor]])*2)),"")</f>
        <v/>
      </c>
      <c r="I1818" s="33" t="n"/>
      <c r="J1818" s="35" t="n"/>
      <c r="K1818" s="36">
        <f>IF('BD6'!J1818=90,"AGUA",IF('BD6'!J1818=91,"ALCANTARILLADO",IF('BD6'!J1818=93,"ALCANTARILLADO",IF('BD6'!J1818=95,"ADMIN",IF('BD6'!J1818=96,"COMERCIAL","G_Finan")))))</f>
        <v/>
      </c>
      <c r="L1818" s="40" t="n"/>
      <c r="M1818" s="37" t="n"/>
      <c r="N1818" s="51" t="n"/>
      <c r="O1818" s="51" t="n"/>
    </row>
    <row r="1819">
      <c r="A1819" s="10">
        <f>IFERROR(VLOOKUP(BD[[#This Row],[BK]],DICT[[EEFF]:[Ppto]],2,FALSE),"No Encontrado")</f>
        <v/>
      </c>
      <c r="B1819" s="54">
        <f>MID(BD[[#This Row],[SUC]],2,1)&amp;"-"&amp;BD[[#This Row],[CC]]&amp;"-"&amp;BD[[#This Row],[REGI_RES]]&amp;"-"&amp;MID(BD[[#This Row],[CTA]],1,9)</f>
        <v/>
      </c>
      <c r="D1819" s="54">
        <f>TRIM(MID('BD6'!E1819,3,2))</f>
        <v/>
      </c>
      <c r="E1819" s="33" t="n"/>
      <c r="F1819" s="34" t="n"/>
      <c r="G1819" s="54">
        <f>IF(MID(BD[[#This Row],[Suc - Tipo - Nro]],8,2)="11",LEFT(BD[[#This Row],[REGIMEN]], 1) &amp; LEFT(RIGHT(BD[[#This Row],[REGIMEN]], LEN(BD[[#This Row],[REGIMEN]]) - FIND(" ", BD[[#This Row],[REGIMEN]])), 1),"")</f>
        <v/>
      </c>
      <c r="H1819" s="54">
        <f>IF(MID(BD[[#This Row],[Suc - Tipo - Nro]],8,2)="11",TRIM(RIGHT(SUBSTITUTE(BD[[#This Row],[Glosa / Proveedor]]," ",REPT(" ",LEN(BD[[#This Row],[Glosa / Proveedor]]))),LEN(BD[[#This Row],[Glosa / Proveedor]])*2)),"")</f>
        <v/>
      </c>
      <c r="I1819" s="33" t="n"/>
      <c r="J1819" s="35" t="n"/>
      <c r="K1819" s="36">
        <f>IF('BD6'!J1819=90,"AGUA",IF('BD6'!J1819=91,"ALCANTARILLADO",IF('BD6'!J1819=93,"ALCANTARILLADO",IF('BD6'!J1819=95,"ADMIN",IF('BD6'!J1819=96,"COMERCIAL","G_Finan")))))</f>
        <v/>
      </c>
      <c r="L1819" s="40" t="n"/>
      <c r="M1819" s="37" t="n"/>
      <c r="N1819" s="51" t="n"/>
      <c r="O1819" s="51" t="n"/>
    </row>
    <row r="1820">
      <c r="A1820">
        <f>IFERROR(VLOOKUP(BD[[#This Row],[BK]],DICT[[EEFF]:[Ppto]],2,FALSE),"No Encontrado")</f>
        <v/>
      </c>
      <c r="B1820">
        <f>MID(BD[[#This Row],[SUC]],2,1)&amp;"-"&amp;BD[[#This Row],[CC]]&amp;"-"&amp;BD[[#This Row],[REGI_RES]]&amp;"-"&amp;MID(BD[[#This Row],[CTA]],1,9)</f>
        <v/>
      </c>
      <c r="D1820">
        <f>TRIM(MID('BD6'!E1820,3,2))</f>
        <v/>
      </c>
      <c r="E1820" s="33" t="n"/>
      <c r="F1820" s="32" t="n"/>
      <c r="G1820">
        <f>IF(MID(BD[[#This Row],[Suc - Tipo - Nro]],8,2)="11",LEFT(BD[[#This Row],[REGIMEN]], 1) &amp; LEFT(RIGHT(BD[[#This Row],[REGIMEN]], LEN(BD[[#This Row],[REGIMEN]]) - FIND(" ", BD[[#This Row],[REGIMEN]])), 1),"")</f>
        <v/>
      </c>
      <c r="H1820">
        <f>IF(MID(BD[[#This Row],[Suc - Tipo - Nro]],8,2)="11",TRIM(RIGHT(SUBSTITUTE(BD[[#This Row],[Glosa / Proveedor]]," ",REPT(" ",LEN(BD[[#This Row],[Glosa / Proveedor]]))),LEN(BD[[#This Row],[Glosa / Proveedor]])*2)),"")</f>
        <v/>
      </c>
      <c r="I1820" s="31" t="n"/>
      <c r="J1820" s="38" t="n"/>
      <c r="K1820" s="22">
        <f>IF('BD6'!J1820=90,"AGUA",IF('BD6'!J1820=91,"ALCANTARILLADO",IF('BD6'!J1820=93,"ALCANTARILLADO",IF('BD6'!J1820=95,"ADMIN",IF('BD6'!J1820=96,"COMERCIAL","G_Finan")))))</f>
        <v/>
      </c>
      <c r="L1820" s="49" t="n"/>
      <c r="M1820" s="37" t="n"/>
      <c r="N1820" s="51" t="n"/>
      <c r="O1820" s="51" t="n"/>
    </row>
    <row r="1821">
      <c r="A1821" s="41">
        <f>IFERROR(VLOOKUP(BD[[#This Row],[BK]],DICT[[EEFF]:[Ppto]],2,FALSE),"No Encontrado")</f>
        <v/>
      </c>
      <c r="B1821">
        <f>MID(BD[[#This Row],[SUC]],2,1)&amp;"-"&amp;BD[[#This Row],[CC]]&amp;"-"&amp;BD[[#This Row],[REGI_RES]]&amp;"-"&amp;MID(BD[[#This Row],[CTA]],1,9)</f>
        <v/>
      </c>
      <c r="D1821">
        <f>TRIM(MID('BD6'!E1821,3,2))</f>
        <v/>
      </c>
      <c r="E1821" s="33" t="n"/>
      <c r="F1821" s="32" t="n"/>
      <c r="G1821">
        <f>IF(MID(BD[[#This Row],[Suc - Tipo - Nro]],8,2)="11",LEFT(BD[[#This Row],[REGIMEN]], 1) &amp; LEFT(RIGHT(BD[[#This Row],[REGIMEN]], LEN(BD[[#This Row],[REGIMEN]]) - FIND(" ", BD[[#This Row],[REGIMEN]])), 1),"")</f>
        <v/>
      </c>
      <c r="H1821">
        <f>IF(MID(BD[[#This Row],[Suc - Tipo - Nro]],8,2)="11",TRIM(RIGHT(SUBSTITUTE(BD[[#This Row],[Glosa / Proveedor]]," ",REPT(" ",LEN(BD[[#This Row],[Glosa / Proveedor]]))),LEN(BD[[#This Row],[Glosa / Proveedor]])*2)),"")</f>
        <v/>
      </c>
      <c r="I1821" s="31" t="n"/>
      <c r="J1821" s="38" t="n"/>
      <c r="K1821" s="22">
        <f>IF('BD6'!J1821=90,"AGUA",IF('BD6'!J1821=91,"ALCANTARILLADO",IF('BD6'!J1821=93,"ALCANTARILLADO",IF('BD6'!J1821=95,"ADMIN",IF('BD6'!J1821=96,"COMERCIAL","G_Finan")))))</f>
        <v/>
      </c>
      <c r="L1821" s="49" t="n"/>
      <c r="M1821" s="37" t="n"/>
      <c r="N1821" s="51" t="n"/>
      <c r="O1821" s="51" t="n"/>
    </row>
    <row r="1822">
      <c r="A1822" s="39">
        <f>IFERROR(VLOOKUP(BD[[#This Row],[BK]],DICT[[EEFF]:[Ppto]],2,FALSE),"No Encontrado")</f>
        <v/>
      </c>
      <c r="B1822">
        <f>MID(BD[[#This Row],[SUC]],2,1)&amp;"-"&amp;BD[[#This Row],[CC]]&amp;"-"&amp;BD[[#This Row],[REGI_RES]]&amp;"-"&amp;MID(BD[[#This Row],[CTA]],1,9)</f>
        <v/>
      </c>
      <c r="D1822">
        <f>TRIM(MID('BD6'!E1822,3,2))</f>
        <v/>
      </c>
      <c r="E1822" s="33" t="n"/>
      <c r="F1822" s="34" t="n"/>
      <c r="G1822">
        <f>IF(MID(BD[[#This Row],[Suc - Tipo - Nro]],8,2)="11",LEFT(BD[[#This Row],[REGIMEN]], 1) &amp; LEFT(RIGHT(BD[[#This Row],[REGIMEN]], LEN(BD[[#This Row],[REGIMEN]]) - FIND(" ", BD[[#This Row],[REGIMEN]])), 1),"")</f>
        <v/>
      </c>
      <c r="H1822">
        <f>IF(MID(BD[[#This Row],[Suc - Tipo - Nro]],8,2)="11",TRIM(RIGHT(SUBSTITUTE(BD[[#This Row],[Glosa / Proveedor]]," ",REPT(" ",LEN(BD[[#This Row],[Glosa / Proveedor]]))),LEN(BD[[#This Row],[Glosa / Proveedor]])*2)),"")</f>
        <v/>
      </c>
      <c r="I1822" s="33" t="n"/>
      <c r="J1822" s="35" t="n"/>
      <c r="K1822" s="22">
        <f>IF('BD6'!J1822=90,"AGUA",IF('BD6'!J1822=91,"ALCANTARILLADO",IF('BD6'!J1822=93,"ALCANTARILLADO",IF('BD6'!J1822=95,"ADMIN",IF('BD6'!J1822=96,"COMERCIAL","G_Finan")))))</f>
        <v/>
      </c>
      <c r="L1822" s="49" t="n"/>
      <c r="M1822" s="37" t="n"/>
      <c r="N1822" s="51" t="n"/>
      <c r="O1822" s="51" t="n"/>
    </row>
    <row r="1823">
      <c r="A1823">
        <f>IFERROR(VLOOKUP(BD[[#This Row],[BK]],DICT[[EEFF]:[Ppto]],2,FALSE),"No Encontrado")</f>
        <v/>
      </c>
      <c r="B1823">
        <f>MID(BD[[#This Row],[SUC]],2,1)&amp;"-"&amp;BD[[#This Row],[CC]]&amp;"-"&amp;BD[[#This Row],[REGI_RES]]&amp;"-"&amp;MID(BD[[#This Row],[CTA]],1,9)</f>
        <v/>
      </c>
      <c r="D1823">
        <f>TRIM(MID('BD6'!E1823,3,2))</f>
        <v/>
      </c>
      <c r="E1823" s="33" t="n"/>
      <c r="F1823" s="32" t="n"/>
      <c r="G1823">
        <f>IF(MID(BD[[#This Row],[Suc - Tipo - Nro]],8,2)="11",LEFT(BD[[#This Row],[REGIMEN]], 1) &amp; LEFT(RIGHT(BD[[#This Row],[REGIMEN]], LEN(BD[[#This Row],[REGIMEN]]) - FIND(" ", BD[[#This Row],[REGIMEN]])), 1),"")</f>
        <v/>
      </c>
      <c r="H1823">
        <f>IF(MID(BD[[#This Row],[Suc - Tipo - Nro]],8,2)="11",TRIM(RIGHT(SUBSTITUTE(BD[[#This Row],[Glosa / Proveedor]]," ",REPT(" ",LEN(BD[[#This Row],[Glosa / Proveedor]]))),LEN(BD[[#This Row],[Glosa / Proveedor]])*2)),"")</f>
        <v/>
      </c>
      <c r="I1823" s="31" t="n"/>
      <c r="J1823" s="38" t="n"/>
      <c r="K1823" s="22">
        <f>IF('BD6'!J1823=90,"AGUA",IF('BD6'!J1823=91,"ALCANTARILLADO",IF('BD6'!J1823=93,"ALCANTARILLADO",IF('BD6'!J1823=95,"ADMIN",IF('BD6'!J1823=96,"COMERCIAL","G_Finan")))))</f>
        <v/>
      </c>
      <c r="L1823" s="49" t="n"/>
      <c r="M1823" s="37" t="n"/>
      <c r="N1823" s="51" t="n"/>
      <c r="O1823" s="51" t="n"/>
    </row>
    <row r="1824">
      <c r="A1824" s="39">
        <f>IFERROR(VLOOKUP(BD[[#This Row],[BK]],DICT[[EEFF]:[Ppto]],2,FALSE),"No Encontrado")</f>
        <v/>
      </c>
      <c r="B1824">
        <f>MID(BD[[#This Row],[SUC]],2,1)&amp;"-"&amp;BD[[#This Row],[CC]]&amp;"-"&amp;BD[[#This Row],[REGI_RES]]&amp;"-"&amp;MID(BD[[#This Row],[CTA]],1,9)</f>
        <v/>
      </c>
      <c r="D1824">
        <f>TRIM(MID('BD6'!E1824,3,2))</f>
        <v/>
      </c>
      <c r="E1824" s="33" t="n"/>
      <c r="F1824" s="34" t="n"/>
      <c r="G1824">
        <f>IF(MID(BD[[#This Row],[Suc - Tipo - Nro]],8,2)="11",LEFT(BD[[#This Row],[REGIMEN]], 1) &amp; LEFT(RIGHT(BD[[#This Row],[REGIMEN]], LEN(BD[[#This Row],[REGIMEN]]) - FIND(" ", BD[[#This Row],[REGIMEN]])), 1),"")</f>
        <v/>
      </c>
      <c r="H1824">
        <f>IF(MID(BD[[#This Row],[Suc - Tipo - Nro]],8,2)="11",TRIM(RIGHT(SUBSTITUTE(BD[[#This Row],[Glosa / Proveedor]]," ",REPT(" ",LEN(BD[[#This Row],[Glosa / Proveedor]]))),LEN(BD[[#This Row],[Glosa / Proveedor]])*2)),"")</f>
        <v/>
      </c>
      <c r="I1824" s="33" t="n"/>
      <c r="J1824" s="35" t="n"/>
      <c r="K1824" s="22">
        <f>IF('BD6'!J1824=90,"AGUA",IF('BD6'!J1824=91,"ALCANTARILLADO",IF('BD6'!J1824=93,"ALCANTARILLADO",IF('BD6'!J1824=95,"ADMIN",IF('BD6'!J1824=96,"COMERCIAL","G_Finan")))))</f>
        <v/>
      </c>
      <c r="L1824" s="49" t="n"/>
      <c r="M1824" s="37" t="n"/>
      <c r="N1824" s="51" t="n"/>
      <c r="O1824" s="51" t="n"/>
    </row>
    <row r="1825">
      <c r="A1825" s="10">
        <f>IFERROR(VLOOKUP(BD[[#This Row],[BK]],DICT[[EEFF]:[Ppto]],2,FALSE),"No Encontrado")</f>
        <v/>
      </c>
      <c r="B1825" s="54">
        <f>MID(BD[[#This Row],[SUC]],2,1)&amp;"-"&amp;BD[[#This Row],[CC]]&amp;"-"&amp;BD[[#This Row],[REGI_RES]]&amp;"-"&amp;MID(BD[[#This Row],[CTA]],1,9)</f>
        <v/>
      </c>
      <c r="D1825" s="54">
        <f>TRIM(MID('BD6'!E1825,3,2))</f>
        <v/>
      </c>
      <c r="E1825" s="33" t="n"/>
      <c r="F1825" s="34" t="n"/>
      <c r="G1825" s="54">
        <f>IF(MID(BD[[#This Row],[Suc - Tipo - Nro]],8,2)="11",LEFT(BD[[#This Row],[REGIMEN]], 1) &amp; LEFT(RIGHT(BD[[#This Row],[REGIMEN]], LEN(BD[[#This Row],[REGIMEN]]) - FIND(" ", BD[[#This Row],[REGIMEN]])), 1),"")</f>
        <v/>
      </c>
      <c r="H1825" s="54">
        <f>IF(MID(BD[[#This Row],[Suc - Tipo - Nro]],8,2)="11",TRIM(RIGHT(SUBSTITUTE(BD[[#This Row],[Glosa / Proveedor]]," ",REPT(" ",LEN(BD[[#This Row],[Glosa / Proveedor]]))),LEN(BD[[#This Row],[Glosa / Proveedor]])*2)),"")</f>
        <v/>
      </c>
      <c r="I1825" s="33" t="n"/>
      <c r="J1825" s="35" t="n"/>
      <c r="K1825" s="36">
        <f>IF('BD6'!J1825=90,"AGUA",IF('BD6'!J1825=91,"ALCANTARILLADO",IF('BD6'!J1825=93,"ALCANTARILLADO",IF('BD6'!J1825=95,"ADMIN",IF('BD6'!J1825=96,"COMERCIAL","G_Finan")))))</f>
        <v/>
      </c>
      <c r="L1825" s="40" t="n"/>
      <c r="M1825" s="37" t="n"/>
      <c r="N1825" s="51" t="n"/>
      <c r="O1825" s="51" t="n"/>
    </row>
    <row r="1826">
      <c r="A1826" s="39">
        <f>IFERROR(VLOOKUP(BD[[#This Row],[BK]],DICT[[EEFF]:[Ppto]],2,FALSE),"No Encontrado")</f>
        <v/>
      </c>
      <c r="B1826">
        <f>MID(BD[[#This Row],[SUC]],2,1)&amp;"-"&amp;BD[[#This Row],[CC]]&amp;"-"&amp;BD[[#This Row],[REGI_RES]]&amp;"-"&amp;MID(BD[[#This Row],[CTA]],1,9)</f>
        <v/>
      </c>
      <c r="D1826">
        <f>TRIM(MID('BD6'!E1826,3,2))</f>
        <v/>
      </c>
      <c r="E1826" s="33" t="n"/>
      <c r="F1826" s="34" t="n"/>
      <c r="G1826">
        <f>IF(MID(BD[[#This Row],[Suc - Tipo - Nro]],8,2)="11",LEFT(BD[[#This Row],[REGIMEN]], 1) &amp; LEFT(RIGHT(BD[[#This Row],[REGIMEN]], LEN(BD[[#This Row],[REGIMEN]]) - FIND(" ", BD[[#This Row],[REGIMEN]])), 1),"")</f>
        <v/>
      </c>
      <c r="H1826">
        <f>IF(MID(BD[[#This Row],[Suc - Tipo - Nro]],8,2)="11",TRIM(RIGHT(SUBSTITUTE(BD[[#This Row],[Glosa / Proveedor]]," ",REPT(" ",LEN(BD[[#This Row],[Glosa / Proveedor]]))),LEN(BD[[#This Row],[Glosa / Proveedor]])*2)),"")</f>
        <v/>
      </c>
      <c r="I1826" s="33" t="n"/>
      <c r="J1826" s="35" t="n"/>
      <c r="K1826" s="22">
        <f>IF('BD6'!J1826=90,"AGUA",IF('BD6'!J1826=91,"ALCANTARILLADO",IF('BD6'!J1826=93,"ALCANTARILLADO",IF('BD6'!J1826=95,"ADMIN",IF('BD6'!J1826=96,"COMERCIAL","G_Finan")))))</f>
        <v/>
      </c>
      <c r="L1826" s="49" t="n"/>
      <c r="M1826" s="37" t="n"/>
      <c r="N1826" s="51" t="n"/>
      <c r="O1826" s="51" t="n"/>
    </row>
    <row r="1827">
      <c r="A1827" s="39">
        <f>IFERROR(VLOOKUP(BD[[#This Row],[BK]],DICT[[EEFF]:[Ppto]],2,FALSE),"No Encontrado")</f>
        <v/>
      </c>
      <c r="B1827">
        <f>MID(BD[[#This Row],[SUC]],2,1)&amp;"-"&amp;BD[[#This Row],[CC]]&amp;"-"&amp;BD[[#This Row],[REGI_RES]]&amp;"-"&amp;MID(BD[[#This Row],[CTA]],1,9)</f>
        <v/>
      </c>
      <c r="D1827">
        <f>TRIM(MID('BD6'!E1827,3,2))</f>
        <v/>
      </c>
      <c r="E1827" s="33" t="n"/>
      <c r="F1827" s="34" t="n"/>
      <c r="G1827">
        <f>IF(MID(BD[[#This Row],[Suc - Tipo - Nro]],8,2)="11",LEFT(BD[[#This Row],[REGIMEN]], 1) &amp; LEFT(RIGHT(BD[[#This Row],[REGIMEN]], LEN(BD[[#This Row],[REGIMEN]]) - FIND(" ", BD[[#This Row],[REGIMEN]])), 1),"")</f>
        <v/>
      </c>
      <c r="H1827">
        <f>IF(MID(BD[[#This Row],[Suc - Tipo - Nro]],8,2)="11",TRIM(RIGHT(SUBSTITUTE(BD[[#This Row],[Glosa / Proveedor]]," ",REPT(" ",LEN(BD[[#This Row],[Glosa / Proveedor]]))),LEN(BD[[#This Row],[Glosa / Proveedor]])*2)),"")</f>
        <v/>
      </c>
      <c r="I1827" s="33" t="n"/>
      <c r="J1827" s="35" t="n"/>
      <c r="K1827" s="22">
        <f>IF('BD6'!J1827=90,"AGUA",IF('BD6'!J1827=91,"ALCANTARILLADO",IF('BD6'!J1827=93,"ALCANTARILLADO",IF('BD6'!J1827=95,"ADMIN",IF('BD6'!J1827=96,"COMERCIAL","G_Finan")))))</f>
        <v/>
      </c>
      <c r="L1827" s="49" t="n"/>
      <c r="M1827" s="37" t="n"/>
      <c r="N1827" s="51" t="n"/>
      <c r="O1827" s="51" t="n"/>
    </row>
    <row r="1828">
      <c r="A1828" s="10">
        <f>IFERROR(VLOOKUP(BD[[#This Row],[BK]],DICT[[EEFF]:[Ppto]],2,FALSE),"No Encontrado")</f>
        <v/>
      </c>
      <c r="B1828" s="54">
        <f>MID(BD[[#This Row],[SUC]],2,1)&amp;"-"&amp;BD[[#This Row],[CC]]&amp;"-"&amp;BD[[#This Row],[REGI_RES]]&amp;"-"&amp;MID(BD[[#This Row],[CTA]],1,9)</f>
        <v/>
      </c>
      <c r="D1828" s="54">
        <f>TRIM(MID('BD6'!E1828,3,2))</f>
        <v/>
      </c>
      <c r="E1828" s="33" t="n"/>
      <c r="F1828" s="34" t="n"/>
      <c r="G1828" s="54">
        <f>IF(MID(BD[[#This Row],[Suc - Tipo - Nro]],8,2)="11",LEFT(BD[[#This Row],[REGIMEN]], 1) &amp; LEFT(RIGHT(BD[[#This Row],[REGIMEN]], LEN(BD[[#This Row],[REGIMEN]]) - FIND(" ", BD[[#This Row],[REGIMEN]])), 1),"")</f>
        <v/>
      </c>
      <c r="H1828" s="54">
        <f>IF(MID(BD[[#This Row],[Suc - Tipo - Nro]],8,2)="11",TRIM(RIGHT(SUBSTITUTE(BD[[#This Row],[Glosa / Proveedor]]," ",REPT(" ",LEN(BD[[#This Row],[Glosa / Proveedor]]))),LEN(BD[[#This Row],[Glosa / Proveedor]])*2)),"")</f>
        <v/>
      </c>
      <c r="I1828" s="33" t="n"/>
      <c r="J1828" s="35" t="n"/>
      <c r="K1828" s="36">
        <f>IF('BD6'!J1828=90,"AGUA",IF('BD6'!J1828=91,"ALCANTARILLADO",IF('BD6'!J1828=93,"ALCANTARILLADO",IF('BD6'!J1828=95,"ADMIN",IF('BD6'!J1828=96,"COMERCIAL","G_Finan")))))</f>
        <v/>
      </c>
      <c r="L1828" s="40" t="n"/>
      <c r="M1828" s="37" t="n"/>
      <c r="N1828" s="51" t="n"/>
      <c r="O1828" s="51" t="n"/>
    </row>
    <row r="1829">
      <c r="A1829">
        <f>IFERROR(VLOOKUP(BD[[#This Row],[BK]],DICT[[EEFF]:[Ppto]],2,FALSE),"No Encontrado")</f>
        <v/>
      </c>
      <c r="B1829">
        <f>MID(BD[[#This Row],[SUC]],2,1)&amp;"-"&amp;BD[[#This Row],[CC]]&amp;"-"&amp;BD[[#This Row],[REGI_RES]]&amp;"-"&amp;MID(BD[[#This Row],[CTA]],1,9)</f>
        <v/>
      </c>
      <c r="D1829">
        <f>TRIM(MID('BD6'!E1829,3,2))</f>
        <v/>
      </c>
      <c r="E1829" s="33" t="n"/>
      <c r="F1829" s="32" t="n"/>
      <c r="G1829">
        <f>IF(MID(BD[[#This Row],[Suc - Tipo - Nro]],8,2)="11",LEFT(BD[[#This Row],[REGIMEN]], 1) &amp; LEFT(RIGHT(BD[[#This Row],[REGIMEN]], LEN(BD[[#This Row],[REGIMEN]]) - FIND(" ", BD[[#This Row],[REGIMEN]])), 1),"")</f>
        <v/>
      </c>
      <c r="H1829">
        <f>IF(MID(BD[[#This Row],[Suc - Tipo - Nro]],8,2)="11",TRIM(RIGHT(SUBSTITUTE(BD[[#This Row],[Glosa / Proveedor]]," ",REPT(" ",LEN(BD[[#This Row],[Glosa / Proveedor]]))),LEN(BD[[#This Row],[Glosa / Proveedor]])*2)),"")</f>
        <v/>
      </c>
      <c r="I1829" s="31" t="n"/>
      <c r="J1829" s="38" t="n"/>
      <c r="K1829" s="22">
        <f>IF('BD6'!J1829=90,"AGUA",IF('BD6'!J1829=91,"ALCANTARILLADO",IF('BD6'!J1829=93,"ALCANTARILLADO",IF('BD6'!J1829=95,"ADMIN",IF('BD6'!J1829=96,"COMERCIAL","G_Finan")))))</f>
        <v/>
      </c>
      <c r="L1829" s="49" t="n"/>
      <c r="M1829" s="37" t="n"/>
      <c r="N1829" s="51" t="n"/>
      <c r="O1829" s="51" t="n"/>
    </row>
    <row r="1830">
      <c r="A1830" s="39">
        <f>IFERROR(VLOOKUP(BD[[#This Row],[BK]],DICT[[EEFF]:[Ppto]],2,FALSE),"No Encontrado")</f>
        <v/>
      </c>
      <c r="B1830">
        <f>MID(BD[[#This Row],[SUC]],2,1)&amp;"-"&amp;BD[[#This Row],[CC]]&amp;"-"&amp;BD[[#This Row],[REGI_RES]]&amp;"-"&amp;MID(BD[[#This Row],[CTA]],1,9)</f>
        <v/>
      </c>
      <c r="D1830">
        <f>TRIM(MID('BD6'!E1830,3,2))</f>
        <v/>
      </c>
      <c r="E1830" s="33" t="n"/>
      <c r="F1830" s="34" t="n"/>
      <c r="G1830">
        <f>IF(MID(BD[[#This Row],[Suc - Tipo - Nro]],8,2)="11",LEFT(BD[[#This Row],[REGIMEN]], 1) &amp; LEFT(RIGHT(BD[[#This Row],[REGIMEN]], LEN(BD[[#This Row],[REGIMEN]]) - FIND(" ", BD[[#This Row],[REGIMEN]])), 1),"")</f>
        <v/>
      </c>
      <c r="H1830">
        <f>IF(MID(BD[[#This Row],[Suc - Tipo - Nro]],8,2)="11",TRIM(RIGHT(SUBSTITUTE(BD[[#This Row],[Glosa / Proveedor]]," ",REPT(" ",LEN(BD[[#This Row],[Glosa / Proveedor]]))),LEN(BD[[#This Row],[Glosa / Proveedor]])*2)),"")</f>
        <v/>
      </c>
      <c r="I1830" s="33" t="n"/>
      <c r="J1830" s="35" t="n"/>
      <c r="K1830" s="22">
        <f>IF('BD6'!J1830=90,"AGUA",IF('BD6'!J1830=91,"ALCANTARILLADO",IF('BD6'!J1830=93,"ALCANTARILLADO",IF('BD6'!J1830=95,"ADMIN",IF('BD6'!J1830=96,"COMERCIAL","G_Finan")))))</f>
        <v/>
      </c>
      <c r="L1830" s="49" t="n"/>
      <c r="M1830" s="37" t="n"/>
      <c r="N1830" s="51" t="n"/>
      <c r="O1830" s="51" t="n"/>
    </row>
    <row r="1831">
      <c r="A1831" s="10">
        <f>IFERROR(VLOOKUP(BD[[#This Row],[BK]],DICT[[EEFF]:[Ppto]],2,FALSE),"No Encontrado")</f>
        <v/>
      </c>
      <c r="B1831" s="54">
        <f>MID(BD[[#This Row],[SUC]],2,1)&amp;"-"&amp;BD[[#This Row],[CC]]&amp;"-"&amp;BD[[#This Row],[REGI_RES]]&amp;"-"&amp;MID(BD[[#This Row],[CTA]],1,9)</f>
        <v/>
      </c>
      <c r="D1831" s="54">
        <f>TRIM(MID('BD6'!E1831,3,2))</f>
        <v/>
      </c>
      <c r="E1831" s="33" t="n"/>
      <c r="F1831" s="34" t="n"/>
      <c r="G1831" s="54">
        <f>IF(MID(BD[[#This Row],[Suc - Tipo - Nro]],8,2)="11",LEFT(BD[[#This Row],[REGIMEN]], 1) &amp; LEFT(RIGHT(BD[[#This Row],[REGIMEN]], LEN(BD[[#This Row],[REGIMEN]]) - FIND(" ", BD[[#This Row],[REGIMEN]])), 1),"")</f>
        <v/>
      </c>
      <c r="H1831" s="54">
        <f>IF(MID(BD[[#This Row],[Suc - Tipo - Nro]],8,2)="11",TRIM(RIGHT(SUBSTITUTE(BD[[#This Row],[Glosa / Proveedor]]," ",REPT(" ",LEN(BD[[#This Row],[Glosa / Proveedor]]))),LEN(BD[[#This Row],[Glosa / Proveedor]])*2)),"")</f>
        <v/>
      </c>
      <c r="I1831" s="33" t="n"/>
      <c r="J1831" s="35" t="n"/>
      <c r="K1831" s="36">
        <f>IF('BD6'!J1831=90,"AGUA",IF('BD6'!J1831=91,"ALCANTARILLADO",IF('BD6'!J1831=93,"ALCANTARILLADO",IF('BD6'!J1831=95,"ADMIN",IF('BD6'!J1831=96,"COMERCIAL","G_Finan")))))</f>
        <v/>
      </c>
      <c r="L1831" s="40" t="n"/>
      <c r="M1831" s="37" t="n"/>
      <c r="N1831" s="51" t="n"/>
      <c r="O1831" s="51" t="n"/>
    </row>
    <row r="1832">
      <c r="A1832" s="10">
        <f>IFERROR(VLOOKUP(BD[[#This Row],[BK]],DICT[[EEFF]:[Ppto]],2,FALSE),"No Encontrado")</f>
        <v/>
      </c>
      <c r="B1832" s="54">
        <f>MID(BD[[#This Row],[SUC]],2,1)&amp;"-"&amp;BD[[#This Row],[CC]]&amp;"-"&amp;BD[[#This Row],[REGI_RES]]&amp;"-"&amp;MID(BD[[#This Row],[CTA]],1,9)</f>
        <v/>
      </c>
      <c r="D1832" s="54">
        <f>TRIM(MID('BD6'!E1832,3,2))</f>
        <v/>
      </c>
      <c r="E1832" s="33" t="n"/>
      <c r="F1832" s="34" t="n"/>
      <c r="G1832" s="54">
        <f>IF(MID(BD[[#This Row],[Suc - Tipo - Nro]],8,2)="11",LEFT(BD[[#This Row],[REGIMEN]], 1) &amp; LEFT(RIGHT(BD[[#This Row],[REGIMEN]], LEN(BD[[#This Row],[REGIMEN]]) - FIND(" ", BD[[#This Row],[REGIMEN]])), 1),"")</f>
        <v/>
      </c>
      <c r="H1832" s="54">
        <f>IF(MID(BD[[#This Row],[Suc - Tipo - Nro]],8,2)="11",TRIM(RIGHT(SUBSTITUTE(BD[[#This Row],[Glosa / Proveedor]]," ",REPT(" ",LEN(BD[[#This Row],[Glosa / Proveedor]]))),LEN(BD[[#This Row],[Glosa / Proveedor]])*2)),"")</f>
        <v/>
      </c>
      <c r="I1832" s="33" t="n"/>
      <c r="J1832" s="35" t="n"/>
      <c r="K1832" s="36">
        <f>IF('BD6'!J1832=90,"AGUA",IF('BD6'!J1832=91,"ALCANTARILLADO",IF('BD6'!J1832=93,"ALCANTARILLADO",IF('BD6'!J1832=95,"ADMIN",IF('BD6'!J1832=96,"COMERCIAL","G_Finan")))))</f>
        <v/>
      </c>
      <c r="L1832" s="40" t="n"/>
      <c r="M1832" s="37" t="n"/>
      <c r="N1832" s="51" t="n"/>
      <c r="O1832" s="51" t="n"/>
    </row>
    <row r="1833">
      <c r="A1833" s="10">
        <f>IFERROR(VLOOKUP(BD[[#This Row],[BK]],DICT[[EEFF]:[Ppto]],2,FALSE),"No Encontrado")</f>
        <v/>
      </c>
      <c r="B1833" s="54">
        <f>MID(BD[[#This Row],[SUC]],2,1)&amp;"-"&amp;BD[[#This Row],[CC]]&amp;"-"&amp;BD[[#This Row],[REGI_RES]]&amp;"-"&amp;MID(BD[[#This Row],[CTA]],1,9)</f>
        <v/>
      </c>
      <c r="D1833" s="54">
        <f>TRIM(MID('BD6'!E1833,3,2))</f>
        <v/>
      </c>
      <c r="E1833" s="33" t="n"/>
      <c r="F1833" s="34" t="n"/>
      <c r="G1833" s="54">
        <f>IF(MID(BD[[#This Row],[Suc - Tipo - Nro]],8,2)="11",LEFT(BD[[#This Row],[REGIMEN]], 1) &amp; LEFT(RIGHT(BD[[#This Row],[REGIMEN]], LEN(BD[[#This Row],[REGIMEN]]) - FIND(" ", BD[[#This Row],[REGIMEN]])), 1),"")</f>
        <v/>
      </c>
      <c r="H1833" s="54">
        <f>IF(MID(BD[[#This Row],[Suc - Tipo - Nro]],8,2)="11",TRIM(RIGHT(SUBSTITUTE(BD[[#This Row],[Glosa / Proveedor]]," ",REPT(" ",LEN(BD[[#This Row],[Glosa / Proveedor]]))),LEN(BD[[#This Row],[Glosa / Proveedor]])*2)),"")</f>
        <v/>
      </c>
      <c r="I1833" s="33" t="n"/>
      <c r="J1833" s="35" t="n"/>
      <c r="K1833" s="36">
        <f>IF('BD6'!J1833=90,"AGUA",IF('BD6'!J1833=91,"ALCANTARILLADO",IF('BD6'!J1833=93,"ALCANTARILLADO",IF('BD6'!J1833=95,"ADMIN",IF('BD6'!J1833=96,"COMERCIAL","G_Finan")))))</f>
        <v/>
      </c>
      <c r="L1833" s="40" t="n"/>
      <c r="M1833" s="37" t="n"/>
      <c r="N1833" s="51" t="n"/>
      <c r="O1833" s="51" t="n"/>
    </row>
    <row r="1834">
      <c r="A1834" s="10">
        <f>IFERROR(VLOOKUP(BD[[#This Row],[BK]],DICT[[EEFF]:[Ppto]],2,FALSE),"No Encontrado")</f>
        <v/>
      </c>
      <c r="B1834" s="54">
        <f>MID(BD[[#This Row],[SUC]],2,1)&amp;"-"&amp;BD[[#This Row],[CC]]&amp;"-"&amp;BD[[#This Row],[REGI_RES]]&amp;"-"&amp;MID(BD[[#This Row],[CTA]],1,9)</f>
        <v/>
      </c>
      <c r="D1834" s="54">
        <f>TRIM(MID('BD6'!E1834,3,2))</f>
        <v/>
      </c>
      <c r="E1834" s="33" t="n"/>
      <c r="F1834" s="34" t="n"/>
      <c r="G1834" s="54">
        <f>IF(MID(BD[[#This Row],[Suc - Tipo - Nro]],8,2)="11",LEFT(BD[[#This Row],[REGIMEN]], 1) &amp; LEFT(RIGHT(BD[[#This Row],[REGIMEN]], LEN(BD[[#This Row],[REGIMEN]]) - FIND(" ", BD[[#This Row],[REGIMEN]])), 1),"")</f>
        <v/>
      </c>
      <c r="H1834" s="54">
        <f>IF(MID(BD[[#This Row],[Suc - Tipo - Nro]],8,2)="11",TRIM(RIGHT(SUBSTITUTE(BD[[#This Row],[Glosa / Proveedor]]," ",REPT(" ",LEN(BD[[#This Row],[Glosa / Proveedor]]))),LEN(BD[[#This Row],[Glosa / Proveedor]])*2)),"")</f>
        <v/>
      </c>
      <c r="I1834" s="33" t="n"/>
      <c r="J1834" s="35" t="n"/>
      <c r="K1834" s="36">
        <f>IF('BD6'!J1834=90,"AGUA",IF('BD6'!J1834=91,"ALCANTARILLADO",IF('BD6'!J1834=93,"ALCANTARILLADO",IF('BD6'!J1834=95,"ADMIN",IF('BD6'!J1834=96,"COMERCIAL","G_Finan")))))</f>
        <v/>
      </c>
      <c r="L1834" s="40" t="n"/>
      <c r="M1834" s="37" t="n"/>
      <c r="N1834" s="51" t="n"/>
      <c r="O1834" s="51" t="n"/>
    </row>
    <row r="1835">
      <c r="A1835" s="39">
        <f>IFERROR(VLOOKUP(BD[[#This Row],[BK]],DICT[[EEFF]:[Ppto]],2,FALSE),"No Encontrado")</f>
        <v/>
      </c>
      <c r="B1835">
        <f>MID(BD[[#This Row],[SUC]],2,1)&amp;"-"&amp;BD[[#This Row],[CC]]&amp;"-"&amp;BD[[#This Row],[REGI_RES]]&amp;"-"&amp;MID(BD[[#This Row],[CTA]],1,9)</f>
        <v/>
      </c>
      <c r="D1835">
        <f>TRIM(MID('BD6'!E1835,3,2))</f>
        <v/>
      </c>
      <c r="E1835" s="33" t="n"/>
      <c r="F1835" s="34" t="n"/>
      <c r="G1835">
        <f>IF(MID(BD[[#This Row],[Suc - Tipo - Nro]],8,2)="11",LEFT(BD[[#This Row],[REGIMEN]], 1) &amp; LEFT(RIGHT(BD[[#This Row],[REGIMEN]], LEN(BD[[#This Row],[REGIMEN]]) - FIND(" ", BD[[#This Row],[REGIMEN]])), 1),"")</f>
        <v/>
      </c>
      <c r="H1835">
        <f>IF(MID(BD[[#This Row],[Suc - Tipo - Nro]],8,2)="11",TRIM(RIGHT(SUBSTITUTE(BD[[#This Row],[Glosa / Proveedor]]," ",REPT(" ",LEN(BD[[#This Row],[Glosa / Proveedor]]))),LEN(BD[[#This Row],[Glosa / Proveedor]])*2)),"")</f>
        <v/>
      </c>
      <c r="I1835" s="33" t="n"/>
      <c r="J1835" s="35" t="n"/>
      <c r="K1835" s="22">
        <f>IF('BD6'!J1835=90,"AGUA",IF('BD6'!J1835=91,"ALCANTARILLADO",IF('BD6'!J1835=93,"ALCANTARILLADO",IF('BD6'!J1835=95,"ADMIN",IF('BD6'!J1835=96,"COMERCIAL","G_Finan")))))</f>
        <v/>
      </c>
      <c r="L1835" s="49" t="n"/>
      <c r="M1835" s="37" t="n"/>
      <c r="N1835" s="51" t="n"/>
      <c r="O1835" s="51" t="n"/>
    </row>
    <row r="1836">
      <c r="A1836" s="10">
        <f>IFERROR(VLOOKUP(BD[[#This Row],[BK]],DICT[[EEFF]:[Ppto]],2,FALSE),"No Encontrado")</f>
        <v/>
      </c>
      <c r="B1836" s="54">
        <f>MID(BD[[#This Row],[SUC]],2,1)&amp;"-"&amp;BD[[#This Row],[CC]]&amp;"-"&amp;BD[[#This Row],[REGI_RES]]&amp;"-"&amp;MID(BD[[#This Row],[CTA]],1,9)</f>
        <v/>
      </c>
      <c r="D1836" s="54">
        <f>TRIM(MID('BD6'!E1836,3,2))</f>
        <v/>
      </c>
      <c r="E1836" s="33" t="n"/>
      <c r="F1836" s="34" t="n"/>
      <c r="G1836" s="54">
        <f>IF(MID(BD[[#This Row],[Suc - Tipo - Nro]],8,2)="11",LEFT(BD[[#This Row],[REGIMEN]], 1) &amp; LEFT(RIGHT(BD[[#This Row],[REGIMEN]], LEN(BD[[#This Row],[REGIMEN]]) - FIND(" ", BD[[#This Row],[REGIMEN]])), 1),"")</f>
        <v/>
      </c>
      <c r="H1836" s="54">
        <f>IF(MID(BD[[#This Row],[Suc - Tipo - Nro]],8,2)="11",TRIM(RIGHT(SUBSTITUTE(BD[[#This Row],[Glosa / Proveedor]]," ",REPT(" ",LEN(BD[[#This Row],[Glosa / Proveedor]]))),LEN(BD[[#This Row],[Glosa / Proveedor]])*2)),"")</f>
        <v/>
      </c>
      <c r="I1836" s="33" t="n"/>
      <c r="J1836" s="35" t="n"/>
      <c r="K1836" s="36">
        <f>IF('BD6'!J1836=90,"AGUA",IF('BD6'!J1836=91,"ALCANTARILLADO",IF('BD6'!J1836=93,"ALCANTARILLADO",IF('BD6'!J1836=95,"ADMIN",IF('BD6'!J1836=96,"COMERCIAL","G_Finan")))))</f>
        <v/>
      </c>
      <c r="L1836" s="40" t="n"/>
      <c r="M1836" s="37" t="n"/>
      <c r="N1836" s="51" t="n"/>
      <c r="O1836" s="51" t="n"/>
    </row>
    <row r="1837">
      <c r="A1837" s="10">
        <f>IFERROR(VLOOKUP(BD[[#This Row],[BK]],DICT[[EEFF]:[Ppto]],2,FALSE),"No Encontrado")</f>
        <v/>
      </c>
      <c r="B1837" s="54">
        <f>MID(BD[[#This Row],[SUC]],2,1)&amp;"-"&amp;BD[[#This Row],[CC]]&amp;"-"&amp;BD[[#This Row],[REGI_RES]]&amp;"-"&amp;MID(BD[[#This Row],[CTA]],1,9)</f>
        <v/>
      </c>
      <c r="D1837" s="54">
        <f>TRIM(MID('BD6'!E1837,3,2))</f>
        <v/>
      </c>
      <c r="E1837" s="33" t="n"/>
      <c r="F1837" s="34" t="n"/>
      <c r="G1837" s="54">
        <f>IF(MID(BD[[#This Row],[Suc - Tipo - Nro]],8,2)="11",LEFT(BD[[#This Row],[REGIMEN]], 1) &amp; LEFT(RIGHT(BD[[#This Row],[REGIMEN]], LEN(BD[[#This Row],[REGIMEN]]) - FIND(" ", BD[[#This Row],[REGIMEN]])), 1),"")</f>
        <v/>
      </c>
      <c r="H1837" s="54">
        <f>IF(MID(BD[[#This Row],[Suc - Tipo - Nro]],8,2)="11",TRIM(RIGHT(SUBSTITUTE(BD[[#This Row],[Glosa / Proveedor]]," ",REPT(" ",LEN(BD[[#This Row],[Glosa / Proveedor]]))),LEN(BD[[#This Row],[Glosa / Proveedor]])*2)),"")</f>
        <v/>
      </c>
      <c r="I1837" s="33" t="n"/>
      <c r="J1837" s="35" t="n"/>
      <c r="K1837" s="36">
        <f>IF('BD6'!J1837=90,"AGUA",IF('BD6'!J1837=91,"ALCANTARILLADO",IF('BD6'!J1837=93,"ALCANTARILLADO",IF('BD6'!J1837=95,"ADMIN",IF('BD6'!J1837=96,"COMERCIAL","G_Finan")))))</f>
        <v/>
      </c>
      <c r="L1837" s="40" t="n"/>
      <c r="M1837" s="37" t="n"/>
      <c r="N1837" s="51" t="n"/>
      <c r="O1837" s="51" t="n"/>
    </row>
    <row r="1838">
      <c r="A1838" s="10">
        <f>IFERROR(VLOOKUP(BD[[#This Row],[BK]],DICT[[EEFF]:[Ppto]],2,FALSE),"No Encontrado")</f>
        <v/>
      </c>
      <c r="B1838" s="54">
        <f>MID(BD[[#This Row],[SUC]],2,1)&amp;"-"&amp;BD[[#This Row],[CC]]&amp;"-"&amp;BD[[#This Row],[REGI_RES]]&amp;"-"&amp;MID(BD[[#This Row],[CTA]],1,9)</f>
        <v/>
      </c>
      <c r="D1838" s="54">
        <f>TRIM(MID('BD6'!E1838,3,2))</f>
        <v/>
      </c>
      <c r="E1838" s="33" t="n"/>
      <c r="F1838" s="34" t="n"/>
      <c r="G1838" s="54">
        <f>IF(MID(BD[[#This Row],[Suc - Tipo - Nro]],8,2)="11",LEFT(BD[[#This Row],[REGIMEN]], 1) &amp; LEFT(RIGHT(BD[[#This Row],[REGIMEN]], LEN(BD[[#This Row],[REGIMEN]]) - FIND(" ", BD[[#This Row],[REGIMEN]])), 1),"")</f>
        <v/>
      </c>
      <c r="H1838" s="54">
        <f>IF(MID(BD[[#This Row],[Suc - Tipo - Nro]],8,2)="11",TRIM(RIGHT(SUBSTITUTE(BD[[#This Row],[Glosa / Proveedor]]," ",REPT(" ",LEN(BD[[#This Row],[Glosa / Proveedor]]))),LEN(BD[[#This Row],[Glosa / Proveedor]])*2)),"")</f>
        <v/>
      </c>
      <c r="I1838" s="33" t="n"/>
      <c r="J1838" s="35" t="n"/>
      <c r="K1838" s="36">
        <f>IF('BD6'!J1838=90,"AGUA",IF('BD6'!J1838=91,"ALCANTARILLADO",IF('BD6'!J1838=93,"ALCANTARILLADO",IF('BD6'!J1838=95,"ADMIN",IF('BD6'!J1838=96,"COMERCIAL","G_Finan")))))</f>
        <v/>
      </c>
      <c r="L1838" s="40" t="n"/>
      <c r="M1838" s="37" t="n"/>
      <c r="N1838" s="51" t="n"/>
      <c r="O1838" s="51" t="n"/>
    </row>
    <row r="1839">
      <c r="A1839" s="10">
        <f>IFERROR(VLOOKUP(BD[[#This Row],[BK]],DICT[[EEFF]:[Ppto]],2,FALSE),"No Encontrado")</f>
        <v/>
      </c>
      <c r="B1839" s="54">
        <f>MID(BD[[#This Row],[SUC]],2,1)&amp;"-"&amp;BD[[#This Row],[CC]]&amp;"-"&amp;BD[[#This Row],[REGI_RES]]&amp;"-"&amp;MID(BD[[#This Row],[CTA]],1,9)</f>
        <v/>
      </c>
      <c r="D1839" s="54">
        <f>TRIM(MID('BD6'!E1839,3,2))</f>
        <v/>
      </c>
      <c r="E1839" s="33" t="n"/>
      <c r="F1839" s="34" t="n"/>
      <c r="G1839" s="54">
        <f>IF(MID(BD[[#This Row],[Suc - Tipo - Nro]],8,2)="11",LEFT(BD[[#This Row],[REGIMEN]], 1) &amp; LEFT(RIGHT(BD[[#This Row],[REGIMEN]], LEN(BD[[#This Row],[REGIMEN]]) - FIND(" ", BD[[#This Row],[REGIMEN]])), 1),"")</f>
        <v/>
      </c>
      <c r="H1839" s="54">
        <f>IF(MID(BD[[#This Row],[Suc - Tipo - Nro]],8,2)="11",TRIM(RIGHT(SUBSTITUTE(BD[[#This Row],[Glosa / Proveedor]]," ",REPT(" ",LEN(BD[[#This Row],[Glosa / Proveedor]]))),LEN(BD[[#This Row],[Glosa / Proveedor]])*2)),"")</f>
        <v/>
      </c>
      <c r="I1839" s="33" t="n"/>
      <c r="J1839" s="35" t="n"/>
      <c r="K1839" s="36">
        <f>IF('BD6'!J1839=90,"AGUA",IF('BD6'!J1839=91,"ALCANTARILLADO",IF('BD6'!J1839=93,"ALCANTARILLADO",IF('BD6'!J1839=95,"ADMIN",IF('BD6'!J1839=96,"COMERCIAL","G_Finan")))))</f>
        <v/>
      </c>
      <c r="L1839" s="40" t="n"/>
      <c r="M1839" s="37" t="n"/>
      <c r="N1839" s="51" t="n"/>
      <c r="O1839" s="51" t="n"/>
    </row>
    <row r="1840">
      <c r="A1840">
        <f>IFERROR(VLOOKUP(BD[[#This Row],[BK]],DICT[[EEFF]:[Ppto]],2,FALSE),"No Encontrado")</f>
        <v/>
      </c>
      <c r="B1840">
        <f>MID(BD[[#This Row],[SUC]],2,1)&amp;"-"&amp;BD[[#This Row],[CC]]&amp;"-"&amp;BD[[#This Row],[REGI_RES]]&amp;"-"&amp;MID(BD[[#This Row],[CTA]],1,9)</f>
        <v/>
      </c>
      <c r="D1840">
        <f>TRIM(MID('BD6'!E1840,3,2))</f>
        <v/>
      </c>
      <c r="E1840" s="33" t="n"/>
      <c r="F1840" s="32" t="n"/>
      <c r="G1840">
        <f>IF(MID(BD[[#This Row],[Suc - Tipo - Nro]],8,2)="11",LEFT(BD[[#This Row],[REGIMEN]], 1) &amp; LEFT(RIGHT(BD[[#This Row],[REGIMEN]], LEN(BD[[#This Row],[REGIMEN]]) - FIND(" ", BD[[#This Row],[REGIMEN]])), 1),"")</f>
        <v/>
      </c>
      <c r="H1840">
        <f>IF(MID(BD[[#This Row],[Suc - Tipo - Nro]],8,2)="11",TRIM(RIGHT(SUBSTITUTE(BD[[#This Row],[Glosa / Proveedor]]," ",REPT(" ",LEN(BD[[#This Row],[Glosa / Proveedor]]))),LEN(BD[[#This Row],[Glosa / Proveedor]])*2)),"")</f>
        <v/>
      </c>
      <c r="I1840" s="31" t="n"/>
      <c r="J1840" s="38" t="n"/>
      <c r="K1840" s="22">
        <f>IF('BD6'!J1840=90,"AGUA",IF('BD6'!J1840=91,"ALCANTARILLADO",IF('BD6'!J1840=93,"ALCANTARILLADO",IF('BD6'!J1840=95,"ADMIN",IF('BD6'!J1840=96,"COMERCIAL","G_Finan")))))</f>
        <v/>
      </c>
      <c r="L1840" s="49" t="n"/>
      <c r="M1840" s="37" t="n"/>
      <c r="N1840" s="51" t="n"/>
      <c r="O1840" s="51" t="n"/>
    </row>
    <row r="1841">
      <c r="A1841" s="10">
        <f>IFERROR(VLOOKUP(BD[[#This Row],[BK]],DICT[[EEFF]:[Ppto]],2,FALSE),"No Encontrado")</f>
        <v/>
      </c>
      <c r="B1841" s="54">
        <f>MID(BD[[#This Row],[SUC]],2,1)&amp;"-"&amp;BD[[#This Row],[CC]]&amp;"-"&amp;BD[[#This Row],[REGI_RES]]&amp;"-"&amp;MID(BD[[#This Row],[CTA]],1,9)</f>
        <v/>
      </c>
      <c r="D1841" s="54">
        <f>TRIM(MID('BD6'!E1841,3,2))</f>
        <v/>
      </c>
      <c r="E1841" s="33" t="n"/>
      <c r="F1841" s="34" t="n"/>
      <c r="G1841" s="54">
        <f>IF(MID(BD[[#This Row],[Suc - Tipo - Nro]],8,2)="11",LEFT(BD[[#This Row],[REGIMEN]], 1) &amp; LEFT(RIGHT(BD[[#This Row],[REGIMEN]], LEN(BD[[#This Row],[REGIMEN]]) - FIND(" ", BD[[#This Row],[REGIMEN]])), 1),"")</f>
        <v/>
      </c>
      <c r="H1841" s="54">
        <f>IF(MID(BD[[#This Row],[Suc - Tipo - Nro]],8,2)="11",TRIM(RIGHT(SUBSTITUTE(BD[[#This Row],[Glosa / Proveedor]]," ",REPT(" ",LEN(BD[[#This Row],[Glosa / Proveedor]]))),LEN(BD[[#This Row],[Glosa / Proveedor]])*2)),"")</f>
        <v/>
      </c>
      <c r="I1841" s="33" t="n"/>
      <c r="J1841" s="35" t="n"/>
      <c r="K1841" s="36">
        <f>IF('BD6'!J1841=90,"AGUA",IF('BD6'!J1841=91,"ALCANTARILLADO",IF('BD6'!J1841=93,"ALCANTARILLADO",IF('BD6'!J1841=95,"ADMIN",IF('BD6'!J1841=96,"COMERCIAL","G_Finan")))))</f>
        <v/>
      </c>
      <c r="L1841" s="40" t="n"/>
      <c r="M1841" s="37" t="n"/>
      <c r="N1841" s="51" t="n"/>
      <c r="O1841" s="51" t="n"/>
    </row>
    <row r="1842">
      <c r="A1842" s="10">
        <f>IFERROR(VLOOKUP(BD[[#This Row],[BK]],DICT[[EEFF]:[Ppto]],2,FALSE),"No Encontrado")</f>
        <v/>
      </c>
      <c r="B1842" s="54">
        <f>MID(BD[[#This Row],[SUC]],2,1)&amp;"-"&amp;BD[[#This Row],[CC]]&amp;"-"&amp;BD[[#This Row],[REGI_RES]]&amp;"-"&amp;MID(BD[[#This Row],[CTA]],1,9)</f>
        <v/>
      </c>
      <c r="D1842" s="54">
        <f>TRIM(MID('BD6'!E1842,3,2))</f>
        <v/>
      </c>
      <c r="E1842" s="33" t="n"/>
      <c r="F1842" s="34" t="n"/>
      <c r="G1842" s="54">
        <f>IF(MID(BD[[#This Row],[Suc - Tipo - Nro]],8,2)="11",LEFT(BD[[#This Row],[REGIMEN]], 1) &amp; LEFT(RIGHT(BD[[#This Row],[REGIMEN]], LEN(BD[[#This Row],[REGIMEN]]) - FIND(" ", BD[[#This Row],[REGIMEN]])), 1),"")</f>
        <v/>
      </c>
      <c r="H1842" s="54">
        <f>IF(MID(BD[[#This Row],[Suc - Tipo - Nro]],8,2)="11",TRIM(RIGHT(SUBSTITUTE(BD[[#This Row],[Glosa / Proveedor]]," ",REPT(" ",LEN(BD[[#This Row],[Glosa / Proveedor]]))),LEN(BD[[#This Row],[Glosa / Proveedor]])*2)),"")</f>
        <v/>
      </c>
      <c r="I1842" s="33" t="n"/>
      <c r="J1842" s="35" t="n"/>
      <c r="K1842" s="36">
        <f>IF('BD6'!J1842=90,"AGUA",IF('BD6'!J1842=91,"ALCANTARILLADO",IF('BD6'!J1842=93,"ALCANTARILLADO",IF('BD6'!J1842=95,"ADMIN",IF('BD6'!J1842=96,"COMERCIAL","G_Finan")))))</f>
        <v/>
      </c>
      <c r="L1842" s="40" t="n"/>
      <c r="M1842" s="37" t="n"/>
      <c r="N1842" s="51" t="n"/>
      <c r="O1842" s="51" t="n"/>
    </row>
    <row r="1843">
      <c r="A1843" s="39">
        <f>IFERROR(VLOOKUP(BD[[#This Row],[BK]],DICT[[EEFF]:[Ppto]],2,FALSE),"No Encontrado")</f>
        <v/>
      </c>
      <c r="B1843">
        <f>MID(BD[[#This Row],[SUC]],2,1)&amp;"-"&amp;BD[[#This Row],[CC]]&amp;"-"&amp;BD[[#This Row],[REGI_RES]]&amp;"-"&amp;MID(BD[[#This Row],[CTA]],1,9)</f>
        <v/>
      </c>
      <c r="D1843">
        <f>TRIM(MID('BD6'!E1843,3,2))</f>
        <v/>
      </c>
      <c r="E1843" s="33" t="n"/>
      <c r="F1843" s="34" t="n"/>
      <c r="G1843">
        <f>IF(MID(BD[[#This Row],[Suc - Tipo - Nro]],8,2)="11",LEFT(BD[[#This Row],[REGIMEN]], 1) &amp; LEFT(RIGHT(BD[[#This Row],[REGIMEN]], LEN(BD[[#This Row],[REGIMEN]]) - FIND(" ", BD[[#This Row],[REGIMEN]])), 1),"")</f>
        <v/>
      </c>
      <c r="H1843">
        <f>IF(MID(BD[[#This Row],[Suc - Tipo - Nro]],8,2)="11",TRIM(RIGHT(SUBSTITUTE(BD[[#This Row],[Glosa / Proveedor]]," ",REPT(" ",LEN(BD[[#This Row],[Glosa / Proveedor]]))),LEN(BD[[#This Row],[Glosa / Proveedor]])*2)),"")</f>
        <v/>
      </c>
      <c r="I1843" s="33" t="n"/>
      <c r="J1843" s="35" t="n"/>
      <c r="K1843" s="22">
        <f>IF('BD6'!J1843=90,"AGUA",IF('BD6'!J1843=91,"ALCANTARILLADO",IF('BD6'!J1843=93,"ALCANTARILLADO",IF('BD6'!J1843=95,"ADMIN",IF('BD6'!J1843=96,"COMERCIAL","G_Finan")))))</f>
        <v/>
      </c>
      <c r="L1843" s="49" t="n"/>
      <c r="M1843" s="37" t="n"/>
      <c r="N1843" s="51" t="n"/>
      <c r="O1843" s="51" t="n"/>
    </row>
    <row r="1844">
      <c r="A1844" s="39">
        <f>IFERROR(VLOOKUP(BD[[#This Row],[BK]],DICT[[EEFF]:[Ppto]],2,FALSE),"No Encontrado")</f>
        <v/>
      </c>
      <c r="B1844">
        <f>MID(BD[[#This Row],[SUC]],2,1)&amp;"-"&amp;BD[[#This Row],[CC]]&amp;"-"&amp;BD[[#This Row],[REGI_RES]]&amp;"-"&amp;MID(BD[[#This Row],[CTA]],1,9)</f>
        <v/>
      </c>
      <c r="D1844">
        <f>TRIM(MID('BD6'!E1844,3,2))</f>
        <v/>
      </c>
      <c r="E1844" s="33" t="n"/>
      <c r="F1844" s="34" t="n"/>
      <c r="G1844">
        <f>IF(MID(BD[[#This Row],[Suc - Tipo - Nro]],8,2)="11",LEFT(BD[[#This Row],[REGIMEN]], 1) &amp; LEFT(RIGHT(BD[[#This Row],[REGIMEN]], LEN(BD[[#This Row],[REGIMEN]]) - FIND(" ", BD[[#This Row],[REGIMEN]])), 1),"")</f>
        <v/>
      </c>
      <c r="H1844">
        <f>IF(MID(BD[[#This Row],[Suc - Tipo - Nro]],8,2)="11",TRIM(RIGHT(SUBSTITUTE(BD[[#This Row],[Glosa / Proveedor]]," ",REPT(" ",LEN(BD[[#This Row],[Glosa / Proveedor]]))),LEN(BD[[#This Row],[Glosa / Proveedor]])*2)),"")</f>
        <v/>
      </c>
      <c r="I1844" s="33" t="n"/>
      <c r="J1844" s="35" t="n"/>
      <c r="K1844" s="22">
        <f>IF('BD6'!J1844=90,"AGUA",IF('BD6'!J1844=91,"ALCANTARILLADO",IF('BD6'!J1844=93,"ALCANTARILLADO",IF('BD6'!J1844=95,"ADMIN",IF('BD6'!J1844=96,"COMERCIAL","G_Finan")))))</f>
        <v/>
      </c>
      <c r="L1844" s="49" t="n"/>
      <c r="M1844" s="37" t="n"/>
      <c r="N1844" s="51" t="n"/>
      <c r="O1844" s="51" t="n"/>
    </row>
    <row r="1845">
      <c r="A1845">
        <f>IFERROR(VLOOKUP(BD[[#This Row],[BK]],DICT[[EEFF]:[Ppto]],2,FALSE),"No Encontrado")</f>
        <v/>
      </c>
      <c r="B1845">
        <f>MID(BD[[#This Row],[SUC]],2,1)&amp;"-"&amp;BD[[#This Row],[CC]]&amp;"-"&amp;BD[[#This Row],[REGI_RES]]&amp;"-"&amp;MID(BD[[#This Row],[CTA]],1,9)</f>
        <v/>
      </c>
      <c r="D1845">
        <f>TRIM(MID('BD6'!E1845,3,2))</f>
        <v/>
      </c>
      <c r="E1845" s="33" t="n"/>
      <c r="F1845" s="32" t="n"/>
      <c r="G1845">
        <f>IF(MID(BD[[#This Row],[Suc - Tipo - Nro]],8,2)="11",LEFT(BD[[#This Row],[REGIMEN]], 1) &amp; LEFT(RIGHT(BD[[#This Row],[REGIMEN]], LEN(BD[[#This Row],[REGIMEN]]) - FIND(" ", BD[[#This Row],[REGIMEN]])), 1),"")</f>
        <v/>
      </c>
      <c r="H1845">
        <f>IF(MID(BD[[#This Row],[Suc - Tipo - Nro]],8,2)="11",TRIM(RIGHT(SUBSTITUTE(BD[[#This Row],[Glosa / Proveedor]]," ",REPT(" ",LEN(BD[[#This Row],[Glosa / Proveedor]]))),LEN(BD[[#This Row],[Glosa / Proveedor]])*2)),"")</f>
        <v/>
      </c>
      <c r="I1845" s="31" t="n"/>
      <c r="J1845" s="38" t="n"/>
      <c r="K1845" s="22">
        <f>IF('BD6'!J1845=90,"AGUA",IF('BD6'!J1845=91,"ALCANTARILLADO",IF('BD6'!J1845=93,"ALCANTARILLADO",IF('BD6'!J1845=95,"ADMIN",IF('BD6'!J1845=96,"COMERCIAL","G_Finan")))))</f>
        <v/>
      </c>
      <c r="L1845" s="49" t="n"/>
      <c r="M1845" s="37" t="n"/>
      <c r="N1845" s="51" t="n"/>
      <c r="O1845" s="51" t="n"/>
    </row>
    <row r="1846">
      <c r="A1846">
        <f>IFERROR(VLOOKUP(BD[[#This Row],[BK]],DICT[[EEFF]:[Ppto]],2,FALSE),"No Encontrado")</f>
        <v/>
      </c>
      <c r="B1846">
        <f>MID(BD[[#This Row],[SUC]],2,1)&amp;"-"&amp;BD[[#This Row],[CC]]&amp;"-"&amp;BD[[#This Row],[REGI_RES]]&amp;"-"&amp;MID(BD[[#This Row],[CTA]],1,9)</f>
        <v/>
      </c>
      <c r="D1846">
        <f>TRIM(MID('BD6'!E1846,3,2))</f>
        <v/>
      </c>
      <c r="E1846" s="33" t="n"/>
      <c r="F1846" s="32" t="n"/>
      <c r="G1846">
        <f>IF(MID(BD[[#This Row],[Suc - Tipo - Nro]],8,2)="11",LEFT(BD[[#This Row],[REGIMEN]], 1) &amp; LEFT(RIGHT(BD[[#This Row],[REGIMEN]], LEN(BD[[#This Row],[REGIMEN]]) - FIND(" ", BD[[#This Row],[REGIMEN]])), 1),"")</f>
        <v/>
      </c>
      <c r="H1846">
        <f>IF(MID(BD[[#This Row],[Suc - Tipo - Nro]],8,2)="11",TRIM(RIGHT(SUBSTITUTE(BD[[#This Row],[Glosa / Proveedor]]," ",REPT(" ",LEN(BD[[#This Row],[Glosa / Proveedor]]))),LEN(BD[[#This Row],[Glosa / Proveedor]])*2)),"")</f>
        <v/>
      </c>
      <c r="I1846" s="31" t="n"/>
      <c r="J1846" s="38" t="n"/>
      <c r="K1846" s="22">
        <f>IF('BD6'!J1846=90,"AGUA",IF('BD6'!J1846=91,"ALCANTARILLADO",IF('BD6'!J1846=93,"ALCANTARILLADO",IF('BD6'!J1846=95,"ADMIN",IF('BD6'!J1846=96,"COMERCIAL","G_Finan")))))</f>
        <v/>
      </c>
      <c r="L1846" s="49" t="n"/>
      <c r="M1846" s="37" t="n"/>
      <c r="N1846" s="51" t="n"/>
      <c r="O1846" s="51" t="n"/>
    </row>
    <row r="1847">
      <c r="A1847" s="39">
        <f>IFERROR(VLOOKUP(BD[[#This Row],[BK]],DICT[[EEFF]:[Ppto]],2,FALSE),"No Encontrado")</f>
        <v/>
      </c>
      <c r="B1847">
        <f>MID(BD[[#This Row],[SUC]],2,1)&amp;"-"&amp;BD[[#This Row],[CC]]&amp;"-"&amp;BD[[#This Row],[REGI_RES]]&amp;"-"&amp;MID(BD[[#This Row],[CTA]],1,9)</f>
        <v/>
      </c>
      <c r="D1847">
        <f>TRIM(MID('BD6'!E1847,3,2))</f>
        <v/>
      </c>
      <c r="E1847" s="33" t="n"/>
      <c r="F1847" s="34" t="n"/>
      <c r="G1847">
        <f>IF(MID(BD[[#This Row],[Suc - Tipo - Nro]],8,2)="11",LEFT(BD[[#This Row],[REGIMEN]], 1) &amp; LEFT(RIGHT(BD[[#This Row],[REGIMEN]], LEN(BD[[#This Row],[REGIMEN]]) - FIND(" ", BD[[#This Row],[REGIMEN]])), 1),"")</f>
        <v/>
      </c>
      <c r="H1847">
        <f>IF(MID(BD[[#This Row],[Suc - Tipo - Nro]],8,2)="11",TRIM(RIGHT(SUBSTITUTE(BD[[#This Row],[Glosa / Proveedor]]," ",REPT(" ",LEN(BD[[#This Row],[Glosa / Proveedor]]))),LEN(BD[[#This Row],[Glosa / Proveedor]])*2)),"")</f>
        <v/>
      </c>
      <c r="I1847" s="33" t="n"/>
      <c r="J1847" s="35" t="n"/>
      <c r="K1847" s="22">
        <f>IF('BD6'!J1847=90,"AGUA",IF('BD6'!J1847=91,"ALCANTARILLADO",IF('BD6'!J1847=93,"ALCANTARILLADO",IF('BD6'!J1847=95,"ADMIN",IF('BD6'!J1847=96,"COMERCIAL","G_Finan")))))</f>
        <v/>
      </c>
      <c r="L1847" s="49" t="n"/>
      <c r="M1847" s="37" t="n"/>
      <c r="N1847" s="51" t="n"/>
      <c r="O1847" s="51" t="n"/>
    </row>
    <row r="1848">
      <c r="A1848" s="10">
        <f>IFERROR(VLOOKUP(BD[[#This Row],[BK]],DICT[[EEFF]:[Ppto]],2,FALSE),"No Encontrado")</f>
        <v/>
      </c>
      <c r="B1848" s="54">
        <f>MID(BD[[#This Row],[SUC]],2,1)&amp;"-"&amp;BD[[#This Row],[CC]]&amp;"-"&amp;BD[[#This Row],[REGI_RES]]&amp;"-"&amp;MID(BD[[#This Row],[CTA]],1,9)</f>
        <v/>
      </c>
      <c r="D1848" s="54">
        <f>TRIM(MID('BD6'!E1848,3,2))</f>
        <v/>
      </c>
      <c r="E1848" s="33" t="n"/>
      <c r="F1848" s="34" t="n"/>
      <c r="G1848" s="54">
        <f>IF(MID(BD[[#This Row],[Suc - Tipo - Nro]],8,2)="11",LEFT(BD[[#This Row],[REGIMEN]], 1) &amp; LEFT(RIGHT(BD[[#This Row],[REGIMEN]], LEN(BD[[#This Row],[REGIMEN]]) - FIND(" ", BD[[#This Row],[REGIMEN]])), 1),"")</f>
        <v/>
      </c>
      <c r="H1848" s="54">
        <f>IF(MID(BD[[#This Row],[Suc - Tipo - Nro]],8,2)="11",TRIM(RIGHT(SUBSTITUTE(BD[[#This Row],[Glosa / Proveedor]]," ",REPT(" ",LEN(BD[[#This Row],[Glosa / Proveedor]]))),LEN(BD[[#This Row],[Glosa / Proveedor]])*2)),"")</f>
        <v/>
      </c>
      <c r="I1848" s="33" t="n"/>
      <c r="J1848" s="35" t="n"/>
      <c r="K1848" s="36">
        <f>IF('BD6'!J1848=90,"AGUA",IF('BD6'!J1848=91,"ALCANTARILLADO",IF('BD6'!J1848=93,"ALCANTARILLADO",IF('BD6'!J1848=95,"ADMIN",IF('BD6'!J1848=96,"COMERCIAL","G_Finan")))))</f>
        <v/>
      </c>
      <c r="L1848" s="40" t="n"/>
      <c r="M1848" s="37" t="n"/>
      <c r="N1848" s="51" t="n"/>
      <c r="O1848" s="51" t="n"/>
    </row>
    <row r="1849">
      <c r="A1849" s="10">
        <f>IFERROR(VLOOKUP(BD[[#This Row],[BK]],DICT[[EEFF]:[Ppto]],2,FALSE),"No Encontrado")</f>
        <v/>
      </c>
      <c r="B1849" s="54">
        <f>MID(BD[[#This Row],[SUC]],2,1)&amp;"-"&amp;BD[[#This Row],[CC]]&amp;"-"&amp;BD[[#This Row],[REGI_RES]]&amp;"-"&amp;MID(BD[[#This Row],[CTA]],1,9)</f>
        <v/>
      </c>
      <c r="D1849" s="54">
        <f>TRIM(MID('BD6'!E1849,3,2))</f>
        <v/>
      </c>
      <c r="E1849" s="33" t="n"/>
      <c r="F1849" s="34" t="n"/>
      <c r="G1849" s="54">
        <f>IF(MID(BD[[#This Row],[Suc - Tipo - Nro]],8,2)="11",LEFT(BD[[#This Row],[REGIMEN]], 1) &amp; LEFT(RIGHT(BD[[#This Row],[REGIMEN]], LEN(BD[[#This Row],[REGIMEN]]) - FIND(" ", BD[[#This Row],[REGIMEN]])), 1),"")</f>
        <v/>
      </c>
      <c r="H1849" s="54">
        <f>IF(MID(BD[[#This Row],[Suc - Tipo - Nro]],8,2)="11",TRIM(RIGHT(SUBSTITUTE(BD[[#This Row],[Glosa / Proveedor]]," ",REPT(" ",LEN(BD[[#This Row],[Glosa / Proveedor]]))),LEN(BD[[#This Row],[Glosa / Proveedor]])*2)),"")</f>
        <v/>
      </c>
      <c r="I1849" s="33" t="n"/>
      <c r="J1849" s="35" t="n"/>
      <c r="K1849" s="36">
        <f>IF('BD6'!J1849=90,"AGUA",IF('BD6'!J1849=91,"ALCANTARILLADO",IF('BD6'!J1849=93,"ALCANTARILLADO",IF('BD6'!J1849=95,"ADMIN",IF('BD6'!J1849=96,"COMERCIAL","G_Finan")))))</f>
        <v/>
      </c>
      <c r="L1849" s="40" t="n"/>
      <c r="M1849" s="37" t="n"/>
      <c r="N1849" s="51" t="n"/>
      <c r="O1849" s="51" t="n"/>
    </row>
    <row r="1850">
      <c r="A1850" s="42">
        <f>IFERROR(VLOOKUP(BD[[#This Row],[BK]],DICT[[EEFF]:[Ppto]],2,FALSE),"No Encontrado")</f>
        <v/>
      </c>
      <c r="B1850">
        <f>MID(BD[[#This Row],[SUC]],2,1)&amp;"-"&amp;BD[[#This Row],[CC]]&amp;"-"&amp;BD[[#This Row],[REGI_RES]]&amp;"-"&amp;MID(BD[[#This Row],[CTA]],1,9)</f>
        <v/>
      </c>
      <c r="D1850">
        <f>TRIM(MID('BD6'!E1850,3,2))</f>
        <v/>
      </c>
      <c r="E1850" s="33" t="n"/>
      <c r="F1850" s="32" t="n"/>
      <c r="G1850">
        <f>IF(MID(BD[[#This Row],[Suc - Tipo - Nro]],8,2)="11",LEFT(BD[[#This Row],[REGIMEN]], 1) &amp; LEFT(RIGHT(BD[[#This Row],[REGIMEN]], LEN(BD[[#This Row],[REGIMEN]]) - FIND(" ", BD[[#This Row],[REGIMEN]])), 1),"")</f>
        <v/>
      </c>
      <c r="H1850">
        <f>IF(MID(BD[[#This Row],[Suc - Tipo - Nro]],8,2)="11",TRIM(RIGHT(SUBSTITUTE(BD[[#This Row],[Glosa / Proveedor]]," ",REPT(" ",LEN(BD[[#This Row],[Glosa / Proveedor]]))),LEN(BD[[#This Row],[Glosa / Proveedor]])*2)),"")</f>
        <v/>
      </c>
      <c r="I1850" s="31" t="n"/>
      <c r="J1850" s="38" t="n"/>
      <c r="K1850" s="22">
        <f>IF('BD6'!J1850=90,"AGUA",IF('BD6'!J1850=91,"ALCANTARILLADO",IF('BD6'!J1850=93,"ALCANTARILLADO",IF('BD6'!J1850=95,"ADMIN",IF('BD6'!J1850=96,"COMERCIAL","G_Finan")))))</f>
        <v/>
      </c>
      <c r="L1850" s="49" t="n"/>
      <c r="M1850" s="37" t="n"/>
      <c r="N1850" s="51" t="n"/>
      <c r="O1850" s="51" t="n"/>
    </row>
    <row r="1851">
      <c r="A1851" s="10">
        <f>IFERROR(VLOOKUP(BD[[#This Row],[BK]],DICT[[EEFF]:[Ppto]],2,FALSE),"No Encontrado")</f>
        <v/>
      </c>
      <c r="B1851" s="54">
        <f>MID(BD[[#This Row],[SUC]],2,1)&amp;"-"&amp;BD[[#This Row],[CC]]&amp;"-"&amp;BD[[#This Row],[REGI_RES]]&amp;"-"&amp;MID(BD[[#This Row],[CTA]],1,9)</f>
        <v/>
      </c>
      <c r="D1851" s="54">
        <f>TRIM(MID('BD6'!E1851,3,2))</f>
        <v/>
      </c>
      <c r="E1851" s="33" t="n"/>
      <c r="F1851" s="34" t="n"/>
      <c r="G1851" s="54">
        <f>IF(MID(BD[[#This Row],[Suc - Tipo - Nro]],8,2)="11",LEFT(BD[[#This Row],[REGIMEN]], 1) &amp; LEFT(RIGHT(BD[[#This Row],[REGIMEN]], LEN(BD[[#This Row],[REGIMEN]]) - FIND(" ", BD[[#This Row],[REGIMEN]])), 1),"")</f>
        <v/>
      </c>
      <c r="H1851" s="54">
        <f>IF(MID(BD[[#This Row],[Suc - Tipo - Nro]],8,2)="11",TRIM(RIGHT(SUBSTITUTE(BD[[#This Row],[Glosa / Proveedor]]," ",REPT(" ",LEN(BD[[#This Row],[Glosa / Proveedor]]))),LEN(BD[[#This Row],[Glosa / Proveedor]])*2)),"")</f>
        <v/>
      </c>
      <c r="I1851" s="33" t="n"/>
      <c r="J1851" s="35" t="n"/>
      <c r="K1851" s="36">
        <f>IF('BD6'!J1851=90,"AGUA",IF('BD6'!J1851=91,"ALCANTARILLADO",IF('BD6'!J1851=93,"ALCANTARILLADO",IF('BD6'!J1851=95,"ADMIN",IF('BD6'!J1851=96,"COMERCIAL","G_Finan")))))</f>
        <v/>
      </c>
      <c r="L1851" s="40" t="n"/>
      <c r="M1851" s="37" t="n"/>
      <c r="N1851" s="51" t="n"/>
      <c r="O1851" s="51" t="n"/>
    </row>
    <row r="1852">
      <c r="A1852" s="39">
        <f>IFERROR(VLOOKUP(BD[[#This Row],[BK]],DICT[[EEFF]:[Ppto]],2,FALSE),"No Encontrado")</f>
        <v/>
      </c>
      <c r="B1852">
        <f>MID(BD[[#This Row],[SUC]],2,1)&amp;"-"&amp;BD[[#This Row],[CC]]&amp;"-"&amp;BD[[#This Row],[REGI_RES]]&amp;"-"&amp;MID(BD[[#This Row],[CTA]],1,9)</f>
        <v/>
      </c>
      <c r="D1852">
        <f>TRIM(MID('BD6'!E1852,3,2))</f>
        <v/>
      </c>
      <c r="E1852" s="33" t="n"/>
      <c r="F1852" s="34" t="n"/>
      <c r="G1852">
        <f>IF(MID(BD[[#This Row],[Suc - Tipo - Nro]],8,2)="11",LEFT(BD[[#This Row],[REGIMEN]], 1) &amp; LEFT(RIGHT(BD[[#This Row],[REGIMEN]], LEN(BD[[#This Row],[REGIMEN]]) - FIND(" ", BD[[#This Row],[REGIMEN]])), 1),"")</f>
        <v/>
      </c>
      <c r="H1852">
        <f>IF(MID(BD[[#This Row],[Suc - Tipo - Nro]],8,2)="11",TRIM(RIGHT(SUBSTITUTE(BD[[#This Row],[Glosa / Proveedor]]," ",REPT(" ",LEN(BD[[#This Row],[Glosa / Proveedor]]))),LEN(BD[[#This Row],[Glosa / Proveedor]])*2)),"")</f>
        <v/>
      </c>
      <c r="I1852" s="33" t="n"/>
      <c r="J1852" s="35" t="n"/>
      <c r="K1852" s="22">
        <f>IF('BD6'!J1852=90,"AGUA",IF('BD6'!J1852=91,"ALCANTARILLADO",IF('BD6'!J1852=93,"ALCANTARILLADO",IF('BD6'!J1852=95,"ADMIN",IF('BD6'!J1852=96,"COMERCIAL","G_Finan")))))</f>
        <v/>
      </c>
      <c r="L1852" s="49" t="n"/>
      <c r="M1852" s="37" t="n"/>
      <c r="N1852" s="51" t="n"/>
      <c r="O1852" s="51" t="n"/>
    </row>
    <row r="1853">
      <c r="A1853" s="42">
        <f>IFERROR(VLOOKUP(BD[[#This Row],[BK]],DICT[[EEFF]:[Ppto]],2,FALSE),"No Encontrado")</f>
        <v/>
      </c>
      <c r="B1853">
        <f>MID(BD[[#This Row],[SUC]],2,1)&amp;"-"&amp;BD[[#This Row],[CC]]&amp;"-"&amp;BD[[#This Row],[REGI_RES]]&amp;"-"&amp;MID(BD[[#This Row],[CTA]],1,9)</f>
        <v/>
      </c>
      <c r="D1853">
        <f>TRIM(MID('BD6'!E1853,3,2))</f>
        <v/>
      </c>
      <c r="E1853" s="33" t="n"/>
      <c r="F1853" s="32" t="n"/>
      <c r="G1853">
        <f>IF(MID(BD[[#This Row],[Suc - Tipo - Nro]],8,2)="11",LEFT(BD[[#This Row],[REGIMEN]], 1) &amp; LEFT(RIGHT(BD[[#This Row],[REGIMEN]], LEN(BD[[#This Row],[REGIMEN]]) - FIND(" ", BD[[#This Row],[REGIMEN]])), 1),"")</f>
        <v/>
      </c>
      <c r="H1853">
        <f>IF(MID(BD[[#This Row],[Suc - Tipo - Nro]],8,2)="11",TRIM(RIGHT(SUBSTITUTE(BD[[#This Row],[Glosa / Proveedor]]," ",REPT(" ",LEN(BD[[#This Row],[Glosa / Proveedor]]))),LEN(BD[[#This Row],[Glosa / Proveedor]])*2)),"")</f>
        <v/>
      </c>
      <c r="I1853" s="31" t="n"/>
      <c r="J1853" s="38" t="n"/>
      <c r="K1853" s="22">
        <f>IF('BD6'!J1853=90,"AGUA",IF('BD6'!J1853=91,"ALCANTARILLADO",IF('BD6'!J1853=93,"ALCANTARILLADO",IF('BD6'!J1853=95,"ADMIN",IF('BD6'!J1853=96,"COMERCIAL","G_Finan")))))</f>
        <v/>
      </c>
      <c r="L1853" s="49" t="n"/>
      <c r="M1853" s="37" t="n"/>
      <c r="N1853" s="51" t="n"/>
      <c r="O1853" s="51" t="n"/>
    </row>
    <row r="1854">
      <c r="A1854" s="10">
        <f>IFERROR(VLOOKUP(BD[[#This Row],[BK]],DICT[[EEFF]:[Ppto]],2,FALSE),"No Encontrado")</f>
        <v/>
      </c>
      <c r="B1854" s="54">
        <f>MID(BD[[#This Row],[SUC]],2,1)&amp;"-"&amp;BD[[#This Row],[CC]]&amp;"-"&amp;BD[[#This Row],[REGI_RES]]&amp;"-"&amp;MID(BD[[#This Row],[CTA]],1,9)</f>
        <v/>
      </c>
      <c r="D1854" s="54">
        <f>TRIM(MID('BD6'!E1854,3,2))</f>
        <v/>
      </c>
      <c r="E1854" s="33" t="n"/>
      <c r="F1854" s="34" t="n"/>
      <c r="G1854" s="54">
        <f>IF(MID(BD[[#This Row],[Suc - Tipo - Nro]],8,2)="11",LEFT(BD[[#This Row],[REGIMEN]], 1) &amp; LEFT(RIGHT(BD[[#This Row],[REGIMEN]], LEN(BD[[#This Row],[REGIMEN]]) - FIND(" ", BD[[#This Row],[REGIMEN]])), 1),"")</f>
        <v/>
      </c>
      <c r="H1854" s="54">
        <f>IF(MID(BD[[#This Row],[Suc - Tipo - Nro]],8,2)="11",TRIM(RIGHT(SUBSTITUTE(BD[[#This Row],[Glosa / Proveedor]]," ",REPT(" ",LEN(BD[[#This Row],[Glosa / Proveedor]]))),LEN(BD[[#This Row],[Glosa / Proveedor]])*2)),"")</f>
        <v/>
      </c>
      <c r="I1854" s="33" t="n"/>
      <c r="J1854" s="35" t="n"/>
      <c r="K1854" s="36">
        <f>IF('BD6'!J1854=90,"AGUA",IF('BD6'!J1854=91,"ALCANTARILLADO",IF('BD6'!J1854=93,"ALCANTARILLADO",IF('BD6'!J1854=95,"ADMIN",IF('BD6'!J1854=96,"COMERCIAL","G_Finan")))))</f>
        <v/>
      </c>
      <c r="L1854" s="40" t="n"/>
      <c r="M1854" s="37" t="n"/>
      <c r="N1854" s="51" t="n"/>
      <c r="O1854" s="51" t="n"/>
    </row>
    <row r="1855">
      <c r="A1855" s="10">
        <f>IFERROR(VLOOKUP(BD[[#This Row],[BK]],DICT[[EEFF]:[Ppto]],2,FALSE),"No Encontrado")</f>
        <v/>
      </c>
      <c r="B1855" s="54">
        <f>MID(BD[[#This Row],[SUC]],2,1)&amp;"-"&amp;BD[[#This Row],[CC]]&amp;"-"&amp;BD[[#This Row],[REGI_RES]]&amp;"-"&amp;MID(BD[[#This Row],[CTA]],1,9)</f>
        <v/>
      </c>
      <c r="D1855" s="54">
        <f>TRIM(MID('BD6'!E1855,3,2))</f>
        <v/>
      </c>
      <c r="E1855" s="33" t="n"/>
      <c r="F1855" s="34" t="n"/>
      <c r="G1855" s="54">
        <f>IF(MID(BD[[#This Row],[Suc - Tipo - Nro]],8,2)="11",LEFT(BD[[#This Row],[REGIMEN]], 1) &amp; LEFT(RIGHT(BD[[#This Row],[REGIMEN]], LEN(BD[[#This Row],[REGIMEN]]) - FIND(" ", BD[[#This Row],[REGIMEN]])), 1),"")</f>
        <v/>
      </c>
      <c r="H1855" s="54">
        <f>IF(MID(BD[[#This Row],[Suc - Tipo - Nro]],8,2)="11",TRIM(RIGHT(SUBSTITUTE(BD[[#This Row],[Glosa / Proveedor]]," ",REPT(" ",LEN(BD[[#This Row],[Glosa / Proveedor]]))),LEN(BD[[#This Row],[Glosa / Proveedor]])*2)),"")</f>
        <v/>
      </c>
      <c r="I1855" s="33" t="n"/>
      <c r="J1855" s="35" t="n"/>
      <c r="K1855" s="36">
        <f>IF('BD6'!J1855=90,"AGUA",IF('BD6'!J1855=91,"ALCANTARILLADO",IF('BD6'!J1855=93,"ALCANTARILLADO",IF('BD6'!J1855=95,"ADMIN",IF('BD6'!J1855=96,"COMERCIAL","G_Finan")))))</f>
        <v/>
      </c>
      <c r="L1855" s="40" t="n"/>
      <c r="M1855" s="37" t="n"/>
      <c r="N1855" s="51" t="n"/>
      <c r="O1855" s="51" t="n"/>
    </row>
    <row r="1856">
      <c r="A1856" s="10">
        <f>IFERROR(VLOOKUP(BD[[#This Row],[BK]],DICT[[EEFF]:[Ppto]],2,FALSE),"No Encontrado")</f>
        <v/>
      </c>
      <c r="B1856" s="54">
        <f>MID(BD[[#This Row],[SUC]],2,1)&amp;"-"&amp;BD[[#This Row],[CC]]&amp;"-"&amp;BD[[#This Row],[REGI_RES]]&amp;"-"&amp;MID(BD[[#This Row],[CTA]],1,9)</f>
        <v/>
      </c>
      <c r="D1856" s="54">
        <f>TRIM(MID('BD6'!E1856,3,2))</f>
        <v/>
      </c>
      <c r="E1856" s="33" t="n"/>
      <c r="F1856" s="34" t="n"/>
      <c r="G1856" s="54">
        <f>IF(MID(BD[[#This Row],[Suc - Tipo - Nro]],8,2)="11",LEFT(BD[[#This Row],[REGIMEN]], 1) &amp; LEFT(RIGHT(BD[[#This Row],[REGIMEN]], LEN(BD[[#This Row],[REGIMEN]]) - FIND(" ", BD[[#This Row],[REGIMEN]])), 1),"")</f>
        <v/>
      </c>
      <c r="H1856" s="54">
        <f>IF(MID(BD[[#This Row],[Suc - Tipo - Nro]],8,2)="11",TRIM(RIGHT(SUBSTITUTE(BD[[#This Row],[Glosa / Proveedor]]," ",REPT(" ",LEN(BD[[#This Row],[Glosa / Proveedor]]))),LEN(BD[[#This Row],[Glosa / Proveedor]])*2)),"")</f>
        <v/>
      </c>
      <c r="I1856" s="33" t="n"/>
      <c r="J1856" s="35" t="n"/>
      <c r="K1856" s="36">
        <f>IF('BD6'!J1856=90,"AGUA",IF('BD6'!J1856=91,"ALCANTARILLADO",IF('BD6'!J1856=93,"ALCANTARILLADO",IF('BD6'!J1856=95,"ADMIN",IF('BD6'!J1856=96,"COMERCIAL","G_Finan")))))</f>
        <v/>
      </c>
      <c r="L1856" s="40" t="n"/>
      <c r="M1856" s="37" t="n"/>
      <c r="N1856" s="51" t="n"/>
      <c r="O1856" s="51" t="n"/>
    </row>
    <row r="1857">
      <c r="A1857" s="10">
        <f>IFERROR(VLOOKUP(BD[[#This Row],[BK]],DICT[[EEFF]:[Ppto]],2,FALSE),"No Encontrado")</f>
        <v/>
      </c>
      <c r="B1857" s="54">
        <f>MID(BD[[#This Row],[SUC]],2,1)&amp;"-"&amp;BD[[#This Row],[CC]]&amp;"-"&amp;BD[[#This Row],[REGI_RES]]&amp;"-"&amp;MID(BD[[#This Row],[CTA]],1,9)</f>
        <v/>
      </c>
      <c r="D1857" s="54">
        <f>TRIM(MID('BD6'!E1857,3,2))</f>
        <v/>
      </c>
      <c r="E1857" s="33" t="n"/>
      <c r="F1857" s="34" t="n"/>
      <c r="G1857" s="54">
        <f>IF(MID(BD[[#This Row],[Suc - Tipo - Nro]],8,2)="11",LEFT(BD[[#This Row],[REGIMEN]], 1) &amp; LEFT(RIGHT(BD[[#This Row],[REGIMEN]], LEN(BD[[#This Row],[REGIMEN]]) - FIND(" ", BD[[#This Row],[REGIMEN]])), 1),"")</f>
        <v/>
      </c>
      <c r="H1857" s="54">
        <f>IF(MID(BD[[#This Row],[Suc - Tipo - Nro]],8,2)="11",TRIM(RIGHT(SUBSTITUTE(BD[[#This Row],[Glosa / Proveedor]]," ",REPT(" ",LEN(BD[[#This Row],[Glosa / Proveedor]]))),LEN(BD[[#This Row],[Glosa / Proveedor]])*2)),"")</f>
        <v/>
      </c>
      <c r="I1857" s="33" t="n"/>
      <c r="J1857" s="35" t="n"/>
      <c r="K1857" s="36">
        <f>IF('BD6'!J1857=90,"AGUA",IF('BD6'!J1857=91,"ALCANTARILLADO",IF('BD6'!J1857=93,"ALCANTARILLADO",IF('BD6'!J1857=95,"ADMIN",IF('BD6'!J1857=96,"COMERCIAL","G_Finan")))))</f>
        <v/>
      </c>
      <c r="L1857" s="40" t="n"/>
      <c r="M1857" s="37" t="n"/>
      <c r="N1857" s="51" t="n"/>
      <c r="O1857" s="51" t="n"/>
    </row>
    <row r="1858">
      <c r="A1858" s="10">
        <f>IFERROR(VLOOKUP(BD[[#This Row],[BK]],DICT[[EEFF]:[Ppto]],2,FALSE),"No Encontrado")</f>
        <v/>
      </c>
      <c r="B1858" s="54">
        <f>MID(BD[[#This Row],[SUC]],2,1)&amp;"-"&amp;BD[[#This Row],[CC]]&amp;"-"&amp;BD[[#This Row],[REGI_RES]]&amp;"-"&amp;MID(BD[[#This Row],[CTA]],1,9)</f>
        <v/>
      </c>
      <c r="D1858" s="54">
        <f>TRIM(MID('BD6'!E1858,3,2))</f>
        <v/>
      </c>
      <c r="E1858" s="33" t="n"/>
      <c r="F1858" s="34" t="n"/>
      <c r="G1858" s="54">
        <f>IF(MID(BD[[#This Row],[Suc - Tipo - Nro]],8,2)="11",LEFT(BD[[#This Row],[REGIMEN]], 1) &amp; LEFT(RIGHT(BD[[#This Row],[REGIMEN]], LEN(BD[[#This Row],[REGIMEN]]) - FIND(" ", BD[[#This Row],[REGIMEN]])), 1),"")</f>
        <v/>
      </c>
      <c r="H1858" s="54">
        <f>IF(MID(BD[[#This Row],[Suc - Tipo - Nro]],8,2)="11",TRIM(RIGHT(SUBSTITUTE(BD[[#This Row],[Glosa / Proveedor]]," ",REPT(" ",LEN(BD[[#This Row],[Glosa / Proveedor]]))),LEN(BD[[#This Row],[Glosa / Proveedor]])*2)),"")</f>
        <v/>
      </c>
      <c r="I1858" s="33" t="n"/>
      <c r="J1858" s="35" t="n"/>
      <c r="K1858" s="36">
        <f>IF('BD6'!J1858=90,"AGUA",IF('BD6'!J1858=91,"ALCANTARILLADO",IF('BD6'!J1858=93,"ALCANTARILLADO",IF('BD6'!J1858=95,"ADMIN",IF('BD6'!J1858=96,"COMERCIAL","G_Finan")))))</f>
        <v/>
      </c>
      <c r="L1858" s="40" t="n"/>
      <c r="M1858" s="37" t="n"/>
      <c r="N1858" s="51" t="n"/>
      <c r="O1858" s="51" t="n"/>
    </row>
    <row r="1859">
      <c r="A1859" s="10">
        <f>IFERROR(VLOOKUP(BD[[#This Row],[BK]],DICT[[EEFF]:[Ppto]],2,FALSE),"No Encontrado")</f>
        <v/>
      </c>
      <c r="B1859" s="54">
        <f>MID(BD[[#This Row],[SUC]],2,1)&amp;"-"&amp;BD[[#This Row],[CC]]&amp;"-"&amp;BD[[#This Row],[REGI_RES]]&amp;"-"&amp;MID(BD[[#This Row],[CTA]],1,9)</f>
        <v/>
      </c>
      <c r="D1859" s="54">
        <f>TRIM(MID('BD6'!E1859,3,2))</f>
        <v/>
      </c>
      <c r="E1859" s="33" t="n"/>
      <c r="F1859" s="34" t="n"/>
      <c r="G1859" s="54">
        <f>IF(MID(BD[[#This Row],[Suc - Tipo - Nro]],8,2)="11",LEFT(BD[[#This Row],[REGIMEN]], 1) &amp; LEFT(RIGHT(BD[[#This Row],[REGIMEN]], LEN(BD[[#This Row],[REGIMEN]]) - FIND(" ", BD[[#This Row],[REGIMEN]])), 1),"")</f>
        <v/>
      </c>
      <c r="H1859" s="54">
        <f>IF(MID(BD[[#This Row],[Suc - Tipo - Nro]],8,2)="11",TRIM(RIGHT(SUBSTITUTE(BD[[#This Row],[Glosa / Proveedor]]," ",REPT(" ",LEN(BD[[#This Row],[Glosa / Proveedor]]))),LEN(BD[[#This Row],[Glosa / Proveedor]])*2)),"")</f>
        <v/>
      </c>
      <c r="I1859" s="33" t="n"/>
      <c r="J1859" s="35" t="n"/>
      <c r="K1859" s="36">
        <f>IF('BD6'!J1859=90,"AGUA",IF('BD6'!J1859=91,"ALCANTARILLADO",IF('BD6'!J1859=93,"ALCANTARILLADO",IF('BD6'!J1859=95,"ADMIN",IF('BD6'!J1859=96,"COMERCIAL","G_Finan")))))</f>
        <v/>
      </c>
      <c r="L1859" s="40" t="n"/>
      <c r="M1859" s="37" t="n"/>
      <c r="N1859" s="51" t="n"/>
      <c r="O1859" s="51" t="n"/>
    </row>
    <row r="1860">
      <c r="A1860" s="42">
        <f>IFERROR(VLOOKUP(BD[[#This Row],[BK]],DICT[[EEFF]:[Ppto]],2,FALSE),"No Encontrado")</f>
        <v/>
      </c>
      <c r="B1860">
        <f>MID(BD[[#This Row],[SUC]],2,1)&amp;"-"&amp;BD[[#This Row],[CC]]&amp;"-"&amp;BD[[#This Row],[REGI_RES]]&amp;"-"&amp;MID(BD[[#This Row],[CTA]],1,9)</f>
        <v/>
      </c>
      <c r="D1860">
        <f>TRIM(MID('BD6'!E1860,3,2))</f>
        <v/>
      </c>
      <c r="E1860" s="33" t="n"/>
      <c r="F1860" s="32" t="n"/>
      <c r="G1860">
        <f>IF(MID(BD[[#This Row],[Suc - Tipo - Nro]],8,2)="11",LEFT(BD[[#This Row],[REGIMEN]], 1) &amp; LEFT(RIGHT(BD[[#This Row],[REGIMEN]], LEN(BD[[#This Row],[REGIMEN]]) - FIND(" ", BD[[#This Row],[REGIMEN]])), 1),"")</f>
        <v/>
      </c>
      <c r="H1860">
        <f>IF(MID(BD[[#This Row],[Suc - Tipo - Nro]],8,2)="11",TRIM(RIGHT(SUBSTITUTE(BD[[#This Row],[Glosa / Proveedor]]," ",REPT(" ",LEN(BD[[#This Row],[Glosa / Proveedor]]))),LEN(BD[[#This Row],[Glosa / Proveedor]])*2)),"")</f>
        <v/>
      </c>
      <c r="I1860" s="31" t="n"/>
      <c r="J1860" s="38" t="n"/>
      <c r="K1860" s="22">
        <f>IF('BD6'!J1860=90,"AGUA",IF('BD6'!J1860=91,"ALCANTARILLADO",IF('BD6'!J1860=93,"ALCANTARILLADO",IF('BD6'!J1860=95,"ADMIN",IF('BD6'!J1860=96,"COMERCIAL","G_Finan")))))</f>
        <v/>
      </c>
      <c r="L1860" s="49" t="n"/>
      <c r="M1860" s="37" t="n"/>
      <c r="N1860" s="51" t="n"/>
      <c r="O1860" s="51" t="n"/>
    </row>
    <row r="1861">
      <c r="A1861" s="42">
        <f>IFERROR(VLOOKUP(BD[[#This Row],[BK]],DICT[[EEFF]:[Ppto]],2,FALSE),"No Encontrado")</f>
        <v/>
      </c>
      <c r="B1861">
        <f>MID(BD[[#This Row],[SUC]],2,1)&amp;"-"&amp;BD[[#This Row],[CC]]&amp;"-"&amp;BD[[#This Row],[REGI_RES]]&amp;"-"&amp;MID(BD[[#This Row],[CTA]],1,9)</f>
        <v/>
      </c>
      <c r="D1861">
        <f>TRIM(MID('BD6'!E1861,3,2))</f>
        <v/>
      </c>
      <c r="E1861" s="33" t="n"/>
      <c r="F1861" s="32" t="n"/>
      <c r="G1861">
        <f>IF(MID(BD[[#This Row],[Suc - Tipo - Nro]],8,2)="11",LEFT(BD[[#This Row],[REGIMEN]], 1) &amp; LEFT(RIGHT(BD[[#This Row],[REGIMEN]], LEN(BD[[#This Row],[REGIMEN]]) - FIND(" ", BD[[#This Row],[REGIMEN]])), 1),"")</f>
        <v/>
      </c>
      <c r="H1861">
        <f>IF(MID(BD[[#This Row],[Suc - Tipo - Nro]],8,2)="11",TRIM(RIGHT(SUBSTITUTE(BD[[#This Row],[Glosa / Proveedor]]," ",REPT(" ",LEN(BD[[#This Row],[Glosa / Proveedor]]))),LEN(BD[[#This Row],[Glosa / Proveedor]])*2)),"")</f>
        <v/>
      </c>
      <c r="I1861" s="31" t="n"/>
      <c r="J1861" s="38" t="n"/>
      <c r="K1861" s="22">
        <f>IF('BD6'!J1861=90,"AGUA",IF('BD6'!J1861=91,"ALCANTARILLADO",IF('BD6'!J1861=93,"ALCANTARILLADO",IF('BD6'!J1861=95,"ADMIN",IF('BD6'!J1861=96,"COMERCIAL","G_Finan")))))</f>
        <v/>
      </c>
      <c r="L1861" s="49" t="n"/>
      <c r="M1861" s="37" t="n"/>
      <c r="N1861" s="51" t="n"/>
      <c r="O1861" s="51" t="n"/>
    </row>
    <row r="1862">
      <c r="A1862" s="42">
        <f>IFERROR(VLOOKUP(BD[[#This Row],[BK]],DICT[[EEFF]:[Ppto]],2,FALSE),"No Encontrado")</f>
        <v/>
      </c>
      <c r="B1862">
        <f>MID(BD[[#This Row],[SUC]],2,1)&amp;"-"&amp;BD[[#This Row],[CC]]&amp;"-"&amp;BD[[#This Row],[REGI_RES]]&amp;"-"&amp;MID(BD[[#This Row],[CTA]],1,9)</f>
        <v/>
      </c>
      <c r="D1862">
        <f>TRIM(MID('BD6'!E1862,3,2))</f>
        <v/>
      </c>
      <c r="E1862" s="33" t="n"/>
      <c r="F1862" s="32" t="n"/>
      <c r="G1862">
        <f>IF(MID(BD[[#This Row],[Suc - Tipo - Nro]],8,2)="11",LEFT(BD[[#This Row],[REGIMEN]], 1) &amp; LEFT(RIGHT(BD[[#This Row],[REGIMEN]], LEN(BD[[#This Row],[REGIMEN]]) - FIND(" ", BD[[#This Row],[REGIMEN]])), 1),"")</f>
        <v/>
      </c>
      <c r="H1862">
        <f>IF(MID(BD[[#This Row],[Suc - Tipo - Nro]],8,2)="11",TRIM(RIGHT(SUBSTITUTE(BD[[#This Row],[Glosa / Proveedor]]," ",REPT(" ",LEN(BD[[#This Row],[Glosa / Proveedor]]))),LEN(BD[[#This Row],[Glosa / Proveedor]])*2)),"")</f>
        <v/>
      </c>
      <c r="I1862" s="31" t="n"/>
      <c r="J1862" s="38" t="n"/>
      <c r="K1862" s="22">
        <f>IF('BD6'!J1862=90,"AGUA",IF('BD6'!J1862=91,"ALCANTARILLADO",IF('BD6'!J1862=93,"ALCANTARILLADO",IF('BD6'!J1862=95,"ADMIN",IF('BD6'!J1862=96,"COMERCIAL","G_Finan")))))</f>
        <v/>
      </c>
      <c r="L1862" s="49" t="n"/>
      <c r="M1862" s="37" t="n"/>
      <c r="N1862" s="51" t="n"/>
      <c r="O1862" s="51" t="n"/>
    </row>
    <row r="1863">
      <c r="A1863" s="42">
        <f>IFERROR(VLOOKUP(BD[[#This Row],[BK]],DICT[[EEFF]:[Ppto]],2,FALSE),"No Encontrado")</f>
        <v/>
      </c>
      <c r="B1863">
        <f>MID(BD[[#This Row],[SUC]],2,1)&amp;"-"&amp;BD[[#This Row],[CC]]&amp;"-"&amp;BD[[#This Row],[REGI_RES]]&amp;"-"&amp;MID(BD[[#This Row],[CTA]],1,9)</f>
        <v/>
      </c>
      <c r="D1863">
        <f>TRIM(MID('BD6'!E1863,3,2))</f>
        <v/>
      </c>
      <c r="E1863" s="33" t="n"/>
      <c r="F1863" s="32" t="n"/>
      <c r="G1863">
        <f>IF(MID(BD[[#This Row],[Suc - Tipo - Nro]],8,2)="11",LEFT(BD[[#This Row],[REGIMEN]], 1) &amp; LEFT(RIGHT(BD[[#This Row],[REGIMEN]], LEN(BD[[#This Row],[REGIMEN]]) - FIND(" ", BD[[#This Row],[REGIMEN]])), 1),"")</f>
        <v/>
      </c>
      <c r="H1863">
        <f>IF(MID(BD[[#This Row],[Suc - Tipo - Nro]],8,2)="11",TRIM(RIGHT(SUBSTITUTE(BD[[#This Row],[Glosa / Proveedor]]," ",REPT(" ",LEN(BD[[#This Row],[Glosa / Proveedor]]))),LEN(BD[[#This Row],[Glosa / Proveedor]])*2)),"")</f>
        <v/>
      </c>
      <c r="I1863" s="31" t="n"/>
      <c r="J1863" s="38" t="n"/>
      <c r="K1863" s="22">
        <f>IF('BD6'!J1863=90,"AGUA",IF('BD6'!J1863=91,"ALCANTARILLADO",IF('BD6'!J1863=93,"ALCANTARILLADO",IF('BD6'!J1863=95,"ADMIN",IF('BD6'!J1863=96,"COMERCIAL","G_Finan")))))</f>
        <v/>
      </c>
      <c r="L1863" s="49" t="n"/>
      <c r="M1863" s="37" t="n"/>
      <c r="N1863" s="51" t="n"/>
      <c r="O1863" s="51" t="n"/>
    </row>
    <row r="1864">
      <c r="A1864" s="42">
        <f>IFERROR(VLOOKUP(BD[[#This Row],[BK]],DICT[[EEFF]:[Ppto]],2,FALSE),"No Encontrado")</f>
        <v/>
      </c>
      <c r="B1864">
        <f>MID(BD[[#This Row],[SUC]],2,1)&amp;"-"&amp;BD[[#This Row],[CC]]&amp;"-"&amp;BD[[#This Row],[REGI_RES]]&amp;"-"&amp;MID(BD[[#This Row],[CTA]],1,9)</f>
        <v/>
      </c>
      <c r="D1864">
        <f>TRIM(MID('BD6'!E1864,3,2))</f>
        <v/>
      </c>
      <c r="E1864" s="33" t="n"/>
      <c r="F1864" s="32" t="n"/>
      <c r="G1864">
        <f>IF(MID(BD[[#This Row],[Suc - Tipo - Nro]],8,2)="11",LEFT(BD[[#This Row],[REGIMEN]], 1) &amp; LEFT(RIGHT(BD[[#This Row],[REGIMEN]], LEN(BD[[#This Row],[REGIMEN]]) - FIND(" ", BD[[#This Row],[REGIMEN]])), 1),"")</f>
        <v/>
      </c>
      <c r="H1864">
        <f>IF(MID(BD[[#This Row],[Suc - Tipo - Nro]],8,2)="11",TRIM(RIGHT(SUBSTITUTE(BD[[#This Row],[Glosa / Proveedor]]," ",REPT(" ",LEN(BD[[#This Row],[Glosa / Proveedor]]))),LEN(BD[[#This Row],[Glosa / Proveedor]])*2)),"")</f>
        <v/>
      </c>
      <c r="I1864" s="31" t="n"/>
      <c r="J1864" s="38" t="n"/>
      <c r="K1864" s="22">
        <f>IF('BD6'!J1864=90,"AGUA",IF('BD6'!J1864=91,"ALCANTARILLADO",IF('BD6'!J1864=93,"ALCANTARILLADO",IF('BD6'!J1864=95,"ADMIN",IF('BD6'!J1864=96,"COMERCIAL","G_Finan")))))</f>
        <v/>
      </c>
      <c r="L1864" s="49" t="n"/>
      <c r="M1864" s="37" t="n"/>
      <c r="N1864" s="51" t="n"/>
      <c r="O1864" s="51" t="n"/>
    </row>
    <row r="1865">
      <c r="A1865" s="10">
        <f>IFERROR(VLOOKUP(BD[[#This Row],[BK]],DICT[[EEFF]:[Ppto]],2,FALSE),"No Encontrado")</f>
        <v/>
      </c>
      <c r="B1865" s="54">
        <f>MID(BD[[#This Row],[SUC]],2,1)&amp;"-"&amp;BD[[#This Row],[CC]]&amp;"-"&amp;BD[[#This Row],[REGI_RES]]&amp;"-"&amp;MID(BD[[#This Row],[CTA]],1,9)</f>
        <v/>
      </c>
      <c r="D1865" s="54">
        <f>TRIM(MID('BD6'!E1865,3,2))</f>
        <v/>
      </c>
      <c r="E1865" s="33" t="n"/>
      <c r="F1865" s="34" t="n"/>
      <c r="G1865" s="54">
        <f>IF(MID(BD[[#This Row],[Suc - Tipo - Nro]],8,2)="11",LEFT(BD[[#This Row],[REGIMEN]], 1) &amp; LEFT(RIGHT(BD[[#This Row],[REGIMEN]], LEN(BD[[#This Row],[REGIMEN]]) - FIND(" ", BD[[#This Row],[REGIMEN]])), 1),"")</f>
        <v/>
      </c>
      <c r="H1865" s="54">
        <f>IF(MID(BD[[#This Row],[Suc - Tipo - Nro]],8,2)="11",TRIM(RIGHT(SUBSTITUTE(BD[[#This Row],[Glosa / Proveedor]]," ",REPT(" ",LEN(BD[[#This Row],[Glosa / Proveedor]]))),LEN(BD[[#This Row],[Glosa / Proveedor]])*2)),"")</f>
        <v/>
      </c>
      <c r="I1865" s="33" t="n"/>
      <c r="J1865" s="35" t="n"/>
      <c r="K1865" s="36">
        <f>IF('BD6'!J1865=90,"AGUA",IF('BD6'!J1865=91,"ALCANTARILLADO",IF('BD6'!J1865=93,"ALCANTARILLADO",IF('BD6'!J1865=95,"ADMIN",IF('BD6'!J1865=96,"COMERCIAL","G_Finan")))))</f>
        <v/>
      </c>
      <c r="L1865" s="40" t="n"/>
      <c r="M1865" s="37" t="n"/>
      <c r="N1865" s="51" t="n"/>
      <c r="O1865" s="51" t="n"/>
    </row>
    <row r="1866">
      <c r="A1866" s="10">
        <f>IFERROR(VLOOKUP(BD[[#This Row],[BK]],DICT[[EEFF]:[Ppto]],2,FALSE),"No Encontrado")</f>
        <v/>
      </c>
      <c r="B1866" s="54">
        <f>MID(BD[[#This Row],[SUC]],2,1)&amp;"-"&amp;BD[[#This Row],[CC]]&amp;"-"&amp;BD[[#This Row],[REGI_RES]]&amp;"-"&amp;MID(BD[[#This Row],[CTA]],1,9)</f>
        <v/>
      </c>
      <c r="D1866" s="54">
        <f>TRIM(MID('BD6'!E1866,3,2))</f>
        <v/>
      </c>
      <c r="E1866" s="33" t="n"/>
      <c r="F1866" s="34" t="n"/>
      <c r="G1866" s="54">
        <f>IF(MID(BD[[#This Row],[Suc - Tipo - Nro]],8,2)="11",LEFT(BD[[#This Row],[REGIMEN]], 1) &amp; LEFT(RIGHT(BD[[#This Row],[REGIMEN]], LEN(BD[[#This Row],[REGIMEN]]) - FIND(" ", BD[[#This Row],[REGIMEN]])), 1),"")</f>
        <v/>
      </c>
      <c r="H1866" s="54">
        <f>IF(MID(BD[[#This Row],[Suc - Tipo - Nro]],8,2)="11",TRIM(RIGHT(SUBSTITUTE(BD[[#This Row],[Glosa / Proveedor]]," ",REPT(" ",LEN(BD[[#This Row],[Glosa / Proveedor]]))),LEN(BD[[#This Row],[Glosa / Proveedor]])*2)),"")</f>
        <v/>
      </c>
      <c r="I1866" s="33" t="n"/>
      <c r="J1866" s="35" t="n"/>
      <c r="K1866" s="36">
        <f>IF('BD6'!J1866=90,"AGUA",IF('BD6'!J1866=91,"ALCANTARILLADO",IF('BD6'!J1866=93,"ALCANTARILLADO",IF('BD6'!J1866=95,"ADMIN",IF('BD6'!J1866=96,"COMERCIAL","G_Finan")))))</f>
        <v/>
      </c>
      <c r="L1866" s="40" t="n"/>
      <c r="M1866" s="37" t="n"/>
      <c r="N1866" s="51" t="n"/>
      <c r="O1866" s="51" t="n"/>
    </row>
    <row r="1867">
      <c r="A1867">
        <f>IFERROR(VLOOKUP(BD[[#This Row],[BK]],DICT[[EEFF]:[Ppto]],2,FALSE),"No Encontrado")</f>
        <v/>
      </c>
      <c r="B1867">
        <f>MID(BD[[#This Row],[SUC]],2,1)&amp;"-"&amp;BD[[#This Row],[CC]]&amp;"-"&amp;BD[[#This Row],[REGI_RES]]&amp;"-"&amp;MID(BD[[#This Row],[CTA]],1,9)</f>
        <v/>
      </c>
      <c r="D1867">
        <f>TRIM(MID('BD6'!E1867,3,2))</f>
        <v/>
      </c>
      <c r="E1867" s="33" t="n"/>
      <c r="F1867" s="32" t="n"/>
      <c r="G1867">
        <f>IF(MID(BD[[#This Row],[Suc - Tipo - Nro]],8,2)="11",LEFT(BD[[#This Row],[REGIMEN]], 1) &amp; LEFT(RIGHT(BD[[#This Row],[REGIMEN]], LEN(BD[[#This Row],[REGIMEN]]) - FIND(" ", BD[[#This Row],[REGIMEN]])), 1),"")</f>
        <v/>
      </c>
      <c r="H1867">
        <f>IF(MID(BD[[#This Row],[Suc - Tipo - Nro]],8,2)="11",TRIM(RIGHT(SUBSTITUTE(BD[[#This Row],[Glosa / Proveedor]]," ",REPT(" ",LEN(BD[[#This Row],[Glosa / Proveedor]]))),LEN(BD[[#This Row],[Glosa / Proveedor]])*2)),"")</f>
        <v/>
      </c>
      <c r="I1867" s="31" t="n"/>
      <c r="J1867" s="38" t="n"/>
      <c r="K1867" s="22">
        <f>IF('BD6'!J1867=90,"AGUA",IF('BD6'!J1867=91,"ALCANTARILLADO",IF('BD6'!J1867=93,"ALCANTARILLADO",IF('BD6'!J1867=95,"ADMIN",IF('BD6'!J1867=96,"COMERCIAL","G_Finan")))))</f>
        <v/>
      </c>
      <c r="L1867" s="49" t="n"/>
      <c r="M1867" s="37" t="n"/>
      <c r="N1867" s="51" t="n"/>
      <c r="O1867" s="51" t="n"/>
    </row>
    <row r="1868">
      <c r="A1868">
        <f>IFERROR(VLOOKUP(BD[[#This Row],[BK]],DICT[[EEFF]:[Ppto]],2,FALSE),"No Encontrado")</f>
        <v/>
      </c>
      <c r="B1868">
        <f>MID(BD[[#This Row],[SUC]],2,1)&amp;"-"&amp;BD[[#This Row],[CC]]&amp;"-"&amp;BD[[#This Row],[REGI_RES]]&amp;"-"&amp;MID(BD[[#This Row],[CTA]],1,9)</f>
        <v/>
      </c>
      <c r="D1868">
        <f>TRIM(MID('BD6'!E1868,3,2))</f>
        <v/>
      </c>
      <c r="E1868" s="33" t="n"/>
      <c r="F1868" s="32" t="n"/>
      <c r="G1868">
        <f>IF(MID(BD[[#This Row],[Suc - Tipo - Nro]],8,2)="11",LEFT(BD[[#This Row],[REGIMEN]], 1) &amp; LEFT(RIGHT(BD[[#This Row],[REGIMEN]], LEN(BD[[#This Row],[REGIMEN]]) - FIND(" ", BD[[#This Row],[REGIMEN]])), 1),"")</f>
        <v/>
      </c>
      <c r="H1868">
        <f>IF(MID(BD[[#This Row],[Suc - Tipo - Nro]],8,2)="11",TRIM(RIGHT(SUBSTITUTE(BD[[#This Row],[Glosa / Proveedor]]," ",REPT(" ",LEN(BD[[#This Row],[Glosa / Proveedor]]))),LEN(BD[[#This Row],[Glosa / Proveedor]])*2)),"")</f>
        <v/>
      </c>
      <c r="I1868" s="31" t="n"/>
      <c r="J1868" s="38" t="n"/>
      <c r="K1868" s="22">
        <f>IF('BD6'!J1868=90,"AGUA",IF('BD6'!J1868=91,"ALCANTARILLADO",IF('BD6'!J1868=93,"ALCANTARILLADO",IF('BD6'!J1868=95,"ADMIN",IF('BD6'!J1868=96,"COMERCIAL","G_Finan")))))</f>
        <v/>
      </c>
      <c r="L1868" s="49" t="n"/>
      <c r="M1868" s="37" t="n"/>
      <c r="N1868" s="51" t="n"/>
      <c r="O1868" s="51" t="n"/>
    </row>
    <row r="1869">
      <c r="A1869" s="39">
        <f>IFERROR(VLOOKUP(BD[[#This Row],[BK]],DICT[[EEFF]:[Ppto]],2,FALSE),"No Encontrado")</f>
        <v/>
      </c>
      <c r="B1869">
        <f>MID(BD[[#This Row],[SUC]],2,1)&amp;"-"&amp;BD[[#This Row],[CC]]&amp;"-"&amp;BD[[#This Row],[REGI_RES]]&amp;"-"&amp;MID(BD[[#This Row],[CTA]],1,9)</f>
        <v/>
      </c>
      <c r="D1869">
        <f>TRIM(MID('BD6'!E1869,3,2))</f>
        <v/>
      </c>
      <c r="E1869" s="33" t="n"/>
      <c r="F1869" s="34" t="n"/>
      <c r="G1869">
        <f>IF(MID(BD[[#This Row],[Suc - Tipo - Nro]],8,2)="11",LEFT(BD[[#This Row],[REGIMEN]], 1) &amp; LEFT(RIGHT(BD[[#This Row],[REGIMEN]], LEN(BD[[#This Row],[REGIMEN]]) - FIND(" ", BD[[#This Row],[REGIMEN]])), 1),"")</f>
        <v/>
      </c>
      <c r="H1869">
        <f>IF(MID(BD[[#This Row],[Suc - Tipo - Nro]],8,2)="11",TRIM(RIGHT(SUBSTITUTE(BD[[#This Row],[Glosa / Proveedor]]," ",REPT(" ",LEN(BD[[#This Row],[Glosa / Proveedor]]))),LEN(BD[[#This Row],[Glosa / Proveedor]])*2)),"")</f>
        <v/>
      </c>
      <c r="I1869" s="33" t="n"/>
      <c r="J1869" s="35" t="n"/>
      <c r="K1869" s="22">
        <f>IF('BD6'!J1869=90,"AGUA",IF('BD6'!J1869=91,"ALCANTARILLADO",IF('BD6'!J1869=93,"ALCANTARILLADO",IF('BD6'!J1869=95,"ADMIN",IF('BD6'!J1869=96,"COMERCIAL","G_Finan")))))</f>
        <v/>
      </c>
      <c r="L1869" s="49" t="n"/>
      <c r="M1869" s="37" t="n"/>
      <c r="N1869" s="51" t="n"/>
      <c r="O1869" s="51" t="n"/>
    </row>
    <row r="1870">
      <c r="A1870" s="10">
        <f>IFERROR(VLOOKUP(BD[[#This Row],[BK]],DICT[[EEFF]:[Ppto]],2,FALSE),"No Encontrado")</f>
        <v/>
      </c>
      <c r="B1870" s="54">
        <f>MID(BD[[#This Row],[SUC]],2,1)&amp;"-"&amp;BD[[#This Row],[CC]]&amp;"-"&amp;BD[[#This Row],[REGI_RES]]&amp;"-"&amp;MID(BD[[#This Row],[CTA]],1,9)</f>
        <v/>
      </c>
      <c r="D1870" s="54">
        <f>TRIM(MID('BD6'!E1870,3,2))</f>
        <v/>
      </c>
      <c r="E1870" s="33" t="n"/>
      <c r="F1870" s="34" t="n"/>
      <c r="G1870" s="54">
        <f>IF(MID(BD[[#This Row],[Suc - Tipo - Nro]],8,2)="11",LEFT(BD[[#This Row],[REGIMEN]], 1) &amp; LEFT(RIGHT(BD[[#This Row],[REGIMEN]], LEN(BD[[#This Row],[REGIMEN]]) - FIND(" ", BD[[#This Row],[REGIMEN]])), 1),"")</f>
        <v/>
      </c>
      <c r="H1870" s="54">
        <f>IF(MID(BD[[#This Row],[Suc - Tipo - Nro]],8,2)="11",TRIM(RIGHT(SUBSTITUTE(BD[[#This Row],[Glosa / Proveedor]]," ",REPT(" ",LEN(BD[[#This Row],[Glosa / Proveedor]]))),LEN(BD[[#This Row],[Glosa / Proveedor]])*2)),"")</f>
        <v/>
      </c>
      <c r="I1870" s="33" t="n"/>
      <c r="J1870" s="35" t="n"/>
      <c r="K1870" s="36">
        <f>IF('BD6'!J1870=90,"AGUA",IF('BD6'!J1870=91,"ALCANTARILLADO",IF('BD6'!J1870=93,"ALCANTARILLADO",IF('BD6'!J1870=95,"ADMIN",IF('BD6'!J1870=96,"COMERCIAL","G_Finan")))))</f>
        <v/>
      </c>
      <c r="L1870" s="40" t="n"/>
      <c r="M1870" s="37" t="n"/>
      <c r="N1870" s="51" t="n"/>
      <c r="O1870" s="51" t="n"/>
    </row>
    <row r="1871">
      <c r="A1871" s="10">
        <f>IFERROR(VLOOKUP(BD[[#This Row],[BK]],DICT[[EEFF]:[Ppto]],2,FALSE),"No Encontrado")</f>
        <v/>
      </c>
      <c r="B1871" s="54">
        <f>MID(BD[[#This Row],[SUC]],2,1)&amp;"-"&amp;BD[[#This Row],[CC]]&amp;"-"&amp;BD[[#This Row],[REGI_RES]]&amp;"-"&amp;MID(BD[[#This Row],[CTA]],1,9)</f>
        <v/>
      </c>
      <c r="D1871" s="54">
        <f>TRIM(MID('BD6'!E1871,3,2))</f>
        <v/>
      </c>
      <c r="E1871" s="33" t="n"/>
      <c r="F1871" s="34" t="n"/>
      <c r="G1871" s="54">
        <f>IF(MID(BD[[#This Row],[Suc - Tipo - Nro]],8,2)="11",LEFT(BD[[#This Row],[REGIMEN]], 1) &amp; LEFT(RIGHT(BD[[#This Row],[REGIMEN]], LEN(BD[[#This Row],[REGIMEN]]) - FIND(" ", BD[[#This Row],[REGIMEN]])), 1),"")</f>
        <v/>
      </c>
      <c r="H1871" s="54">
        <f>IF(MID(BD[[#This Row],[Suc - Tipo - Nro]],8,2)="11",TRIM(RIGHT(SUBSTITUTE(BD[[#This Row],[Glosa / Proveedor]]," ",REPT(" ",LEN(BD[[#This Row],[Glosa / Proveedor]]))),LEN(BD[[#This Row],[Glosa / Proveedor]])*2)),"")</f>
        <v/>
      </c>
      <c r="I1871" s="33" t="n"/>
      <c r="J1871" s="35" t="n"/>
      <c r="K1871" s="36">
        <f>IF('BD6'!J1871=90,"AGUA",IF('BD6'!J1871=91,"ALCANTARILLADO",IF('BD6'!J1871=93,"ALCANTARILLADO",IF('BD6'!J1871=95,"ADMIN",IF('BD6'!J1871=96,"COMERCIAL","G_Finan")))))</f>
        <v/>
      </c>
      <c r="L1871" s="40" t="n"/>
      <c r="M1871" s="37" t="n"/>
      <c r="N1871" s="51" t="n"/>
      <c r="O1871" s="51" t="n"/>
    </row>
    <row r="1872">
      <c r="A1872" s="42">
        <f>IFERROR(VLOOKUP(BD[[#This Row],[BK]],DICT[[EEFF]:[Ppto]],2,FALSE),"No Encontrado")</f>
        <v/>
      </c>
      <c r="B1872">
        <f>MID(BD[[#This Row],[SUC]],2,1)&amp;"-"&amp;BD[[#This Row],[CC]]&amp;"-"&amp;BD[[#This Row],[REGI_RES]]&amp;"-"&amp;MID(BD[[#This Row],[CTA]],1,9)</f>
        <v/>
      </c>
      <c r="D1872">
        <f>TRIM(MID('BD6'!E1872,3,2))</f>
        <v/>
      </c>
      <c r="E1872" s="33" t="n"/>
      <c r="F1872" s="32" t="n"/>
      <c r="G1872">
        <f>IF(MID(BD[[#This Row],[Suc - Tipo - Nro]],8,2)="11",LEFT(BD[[#This Row],[REGIMEN]], 1) &amp; LEFT(RIGHT(BD[[#This Row],[REGIMEN]], LEN(BD[[#This Row],[REGIMEN]]) - FIND(" ", BD[[#This Row],[REGIMEN]])), 1),"")</f>
        <v/>
      </c>
      <c r="H1872">
        <f>IF(MID(BD[[#This Row],[Suc - Tipo - Nro]],8,2)="11",TRIM(RIGHT(SUBSTITUTE(BD[[#This Row],[Glosa / Proveedor]]," ",REPT(" ",LEN(BD[[#This Row],[Glosa / Proveedor]]))),LEN(BD[[#This Row],[Glosa / Proveedor]])*2)),"")</f>
        <v/>
      </c>
      <c r="I1872" s="31" t="n"/>
      <c r="J1872" s="38" t="n"/>
      <c r="K1872" s="22">
        <f>IF('BD6'!J1872=90,"AGUA",IF('BD6'!J1872=91,"ALCANTARILLADO",IF('BD6'!J1872=93,"ALCANTARILLADO",IF('BD6'!J1872=95,"ADMIN",IF('BD6'!J1872=96,"COMERCIAL","G_Finan")))))</f>
        <v/>
      </c>
      <c r="L1872" s="49" t="n"/>
      <c r="M1872" s="37" t="n"/>
      <c r="N1872" s="51" t="n"/>
      <c r="O1872" s="51" t="n"/>
    </row>
    <row r="1873">
      <c r="A1873">
        <f>IFERROR(VLOOKUP(BD[[#This Row],[BK]],DICT[[EEFF]:[Ppto]],2,FALSE),"No Encontrado")</f>
        <v/>
      </c>
      <c r="B1873">
        <f>MID(BD[[#This Row],[SUC]],2,1)&amp;"-"&amp;BD[[#This Row],[CC]]&amp;"-"&amp;BD[[#This Row],[REGI_RES]]&amp;"-"&amp;MID(BD[[#This Row],[CTA]],1,9)</f>
        <v/>
      </c>
      <c r="D1873">
        <f>TRIM(MID('BD6'!E1873,3,2))</f>
        <v/>
      </c>
      <c r="E1873" s="33" t="n"/>
      <c r="F1873" s="32" t="n"/>
      <c r="G1873">
        <f>IF(MID(BD[[#This Row],[Suc - Tipo - Nro]],8,2)="11",LEFT(BD[[#This Row],[REGIMEN]], 1) &amp; LEFT(RIGHT(BD[[#This Row],[REGIMEN]], LEN(BD[[#This Row],[REGIMEN]]) - FIND(" ", BD[[#This Row],[REGIMEN]])), 1),"")</f>
        <v/>
      </c>
      <c r="H1873">
        <f>IF(MID(BD[[#This Row],[Suc - Tipo - Nro]],8,2)="11",TRIM(RIGHT(SUBSTITUTE(BD[[#This Row],[Glosa / Proveedor]]," ",REPT(" ",LEN(BD[[#This Row],[Glosa / Proveedor]]))),LEN(BD[[#This Row],[Glosa / Proveedor]])*2)),"")</f>
        <v/>
      </c>
      <c r="I1873" s="31" t="n"/>
      <c r="J1873" s="38" t="n"/>
      <c r="K1873" s="22">
        <f>IF('BD6'!J1873=90,"AGUA",IF('BD6'!J1873=91,"ALCANTARILLADO",IF('BD6'!J1873=93,"ALCANTARILLADO",IF('BD6'!J1873=95,"ADMIN",IF('BD6'!J1873=96,"COMERCIAL","G_Finan")))))</f>
        <v/>
      </c>
      <c r="L1873" s="49" t="n"/>
      <c r="M1873" s="37" t="n"/>
      <c r="N1873" s="51" t="n"/>
      <c r="O1873" s="51" t="n"/>
    </row>
    <row r="1874">
      <c r="A1874" s="42">
        <f>IFERROR(VLOOKUP(BD[[#This Row],[BK]],DICT[[EEFF]:[Ppto]],2,FALSE),"No Encontrado")</f>
        <v/>
      </c>
      <c r="B1874">
        <f>MID(BD[[#This Row],[SUC]],2,1)&amp;"-"&amp;BD[[#This Row],[CC]]&amp;"-"&amp;BD[[#This Row],[REGI_RES]]&amp;"-"&amp;MID(BD[[#This Row],[CTA]],1,9)</f>
        <v/>
      </c>
      <c r="D1874">
        <f>TRIM(MID('BD6'!E1874,3,2))</f>
        <v/>
      </c>
      <c r="E1874" s="33" t="n"/>
      <c r="F1874" s="32" t="n"/>
      <c r="G1874">
        <f>IF(MID(BD[[#This Row],[Suc - Tipo - Nro]],8,2)="11",LEFT(BD[[#This Row],[REGIMEN]], 1) &amp; LEFT(RIGHT(BD[[#This Row],[REGIMEN]], LEN(BD[[#This Row],[REGIMEN]]) - FIND(" ", BD[[#This Row],[REGIMEN]])), 1),"")</f>
        <v/>
      </c>
      <c r="H1874">
        <f>IF(MID(BD[[#This Row],[Suc - Tipo - Nro]],8,2)="11",TRIM(RIGHT(SUBSTITUTE(BD[[#This Row],[Glosa / Proveedor]]," ",REPT(" ",LEN(BD[[#This Row],[Glosa / Proveedor]]))),LEN(BD[[#This Row],[Glosa / Proveedor]])*2)),"")</f>
        <v/>
      </c>
      <c r="I1874" s="31" t="n"/>
      <c r="J1874" s="38" t="n"/>
      <c r="K1874" s="22">
        <f>IF('BD6'!J1874=90,"AGUA",IF('BD6'!J1874=91,"ALCANTARILLADO",IF('BD6'!J1874=93,"ALCANTARILLADO",IF('BD6'!J1874=95,"ADMIN",IF('BD6'!J1874=96,"COMERCIAL","G_Finan")))))</f>
        <v/>
      </c>
      <c r="L1874" s="49" t="n"/>
      <c r="M1874" s="37" t="n"/>
      <c r="N1874" s="51" t="n"/>
      <c r="O1874" s="51" t="n"/>
    </row>
    <row r="1875">
      <c r="A1875" s="10">
        <f>IFERROR(VLOOKUP(BD[[#This Row],[BK]],DICT[[EEFF]:[Ppto]],2,FALSE),"No Encontrado")</f>
        <v/>
      </c>
      <c r="B1875" s="54">
        <f>MID(BD[[#This Row],[SUC]],2,1)&amp;"-"&amp;BD[[#This Row],[CC]]&amp;"-"&amp;BD[[#This Row],[REGI_RES]]&amp;"-"&amp;MID(BD[[#This Row],[CTA]],1,9)</f>
        <v/>
      </c>
      <c r="D1875" s="54">
        <f>TRIM(MID('BD6'!E1875,3,2))</f>
        <v/>
      </c>
      <c r="E1875" s="33" t="n"/>
      <c r="F1875" s="34" t="n"/>
      <c r="G1875" s="54">
        <f>IF(MID(BD[[#This Row],[Suc - Tipo - Nro]],8,2)="11",LEFT(BD[[#This Row],[REGIMEN]], 1) &amp; LEFT(RIGHT(BD[[#This Row],[REGIMEN]], LEN(BD[[#This Row],[REGIMEN]]) - FIND(" ", BD[[#This Row],[REGIMEN]])), 1),"")</f>
        <v/>
      </c>
      <c r="H1875" s="54">
        <f>IF(MID(BD[[#This Row],[Suc - Tipo - Nro]],8,2)="11",TRIM(RIGHT(SUBSTITUTE(BD[[#This Row],[Glosa / Proveedor]]," ",REPT(" ",LEN(BD[[#This Row],[Glosa / Proveedor]]))),LEN(BD[[#This Row],[Glosa / Proveedor]])*2)),"")</f>
        <v/>
      </c>
      <c r="I1875" s="33" t="n"/>
      <c r="J1875" s="35" t="n"/>
      <c r="K1875" s="36">
        <f>IF('BD6'!J1875=90,"AGUA",IF('BD6'!J1875=91,"ALCANTARILLADO",IF('BD6'!J1875=93,"ALCANTARILLADO",IF('BD6'!J1875=95,"ADMIN",IF('BD6'!J1875=96,"COMERCIAL","G_Finan")))))</f>
        <v/>
      </c>
      <c r="L1875" s="40" t="n"/>
      <c r="M1875" s="37" t="n"/>
      <c r="N1875" s="51" t="n"/>
      <c r="O1875" s="51" t="n"/>
    </row>
    <row r="1876">
      <c r="A1876" s="10">
        <f>IFERROR(VLOOKUP(BD[[#This Row],[BK]],DICT[[EEFF]:[Ppto]],2,FALSE),"No Encontrado")</f>
        <v/>
      </c>
      <c r="B1876" s="54">
        <f>MID(BD[[#This Row],[SUC]],2,1)&amp;"-"&amp;BD[[#This Row],[CC]]&amp;"-"&amp;BD[[#This Row],[REGI_RES]]&amp;"-"&amp;MID(BD[[#This Row],[CTA]],1,9)</f>
        <v/>
      </c>
      <c r="D1876" s="54">
        <f>TRIM(MID('BD6'!E1876,3,2))</f>
        <v/>
      </c>
      <c r="E1876" s="33" t="n"/>
      <c r="F1876" s="34" t="n"/>
      <c r="G1876" s="54">
        <f>IF(MID(BD[[#This Row],[Suc - Tipo - Nro]],8,2)="11",LEFT(BD[[#This Row],[REGIMEN]], 1) &amp; LEFT(RIGHT(BD[[#This Row],[REGIMEN]], LEN(BD[[#This Row],[REGIMEN]]) - FIND(" ", BD[[#This Row],[REGIMEN]])), 1),"")</f>
        <v/>
      </c>
      <c r="H1876" s="54">
        <f>IF(MID(BD[[#This Row],[Suc - Tipo - Nro]],8,2)="11",TRIM(RIGHT(SUBSTITUTE(BD[[#This Row],[Glosa / Proveedor]]," ",REPT(" ",LEN(BD[[#This Row],[Glosa / Proveedor]]))),LEN(BD[[#This Row],[Glosa / Proveedor]])*2)),"")</f>
        <v/>
      </c>
      <c r="I1876" s="33" t="n"/>
      <c r="J1876" s="35" t="n"/>
      <c r="K1876" s="36">
        <f>IF('BD6'!J1876=90,"AGUA",IF('BD6'!J1876=91,"ALCANTARILLADO",IF('BD6'!J1876=93,"ALCANTARILLADO",IF('BD6'!J1876=95,"ADMIN",IF('BD6'!J1876=96,"COMERCIAL","G_Finan")))))</f>
        <v/>
      </c>
      <c r="L1876" s="40" t="n"/>
      <c r="M1876" s="37" t="n"/>
      <c r="N1876" s="51" t="n"/>
      <c r="O1876" s="51" t="n"/>
    </row>
    <row r="1877">
      <c r="A1877">
        <f>IFERROR(VLOOKUP(BD[[#This Row],[BK]],DICT[[EEFF]:[Ppto]],2,FALSE),"No Encontrado")</f>
        <v/>
      </c>
      <c r="B1877">
        <f>MID(BD[[#This Row],[SUC]],2,1)&amp;"-"&amp;BD[[#This Row],[CC]]&amp;"-"&amp;BD[[#This Row],[REGI_RES]]&amp;"-"&amp;MID(BD[[#This Row],[CTA]],1,9)</f>
        <v/>
      </c>
      <c r="D1877">
        <f>TRIM(MID('BD6'!E1877,3,2))</f>
        <v/>
      </c>
      <c r="E1877" s="33" t="n"/>
      <c r="F1877" s="32" t="n"/>
      <c r="G1877">
        <f>IF(MID(BD[[#This Row],[Suc - Tipo - Nro]],8,2)="11",LEFT(BD[[#This Row],[REGIMEN]], 1) &amp; LEFT(RIGHT(BD[[#This Row],[REGIMEN]], LEN(BD[[#This Row],[REGIMEN]]) - FIND(" ", BD[[#This Row],[REGIMEN]])), 1),"")</f>
        <v/>
      </c>
      <c r="H1877">
        <f>IF(MID(BD[[#This Row],[Suc - Tipo - Nro]],8,2)="11",TRIM(RIGHT(SUBSTITUTE(BD[[#This Row],[Glosa / Proveedor]]," ",REPT(" ",LEN(BD[[#This Row],[Glosa / Proveedor]]))),LEN(BD[[#This Row],[Glosa / Proveedor]])*2)),"")</f>
        <v/>
      </c>
      <c r="I1877" s="31" t="n"/>
      <c r="J1877" s="38" t="n"/>
      <c r="K1877" s="22">
        <f>IF('BD6'!J1877=90,"AGUA",IF('BD6'!J1877=91,"ALCANTARILLADO",IF('BD6'!J1877=93,"ALCANTARILLADO",IF('BD6'!J1877=95,"ADMIN",IF('BD6'!J1877=96,"COMERCIAL","G_Finan")))))</f>
        <v/>
      </c>
      <c r="L1877" s="49" t="n"/>
      <c r="M1877" s="37" t="n"/>
      <c r="N1877" s="51" t="n"/>
      <c r="O1877" s="51" t="n"/>
    </row>
    <row r="1878">
      <c r="A1878" s="10">
        <f>IFERROR(VLOOKUP(BD[[#This Row],[BK]],DICT[[EEFF]:[Ppto]],2,FALSE),"No Encontrado")</f>
        <v/>
      </c>
      <c r="B1878" s="54">
        <f>MID(BD[[#This Row],[SUC]],2,1)&amp;"-"&amp;BD[[#This Row],[CC]]&amp;"-"&amp;BD[[#This Row],[REGI_RES]]&amp;"-"&amp;MID(BD[[#This Row],[CTA]],1,9)</f>
        <v/>
      </c>
      <c r="D1878" s="54">
        <f>TRIM(MID('BD6'!E1878,3,2))</f>
        <v/>
      </c>
      <c r="E1878" s="33" t="n"/>
      <c r="F1878" s="34" t="n"/>
      <c r="G1878" s="54">
        <f>IF(MID(BD[[#This Row],[Suc - Tipo - Nro]],8,2)="11",LEFT(BD[[#This Row],[REGIMEN]], 1) &amp; LEFT(RIGHT(BD[[#This Row],[REGIMEN]], LEN(BD[[#This Row],[REGIMEN]]) - FIND(" ", BD[[#This Row],[REGIMEN]])), 1),"")</f>
        <v/>
      </c>
      <c r="H1878" s="54">
        <f>IF(MID(BD[[#This Row],[Suc - Tipo - Nro]],8,2)="11",TRIM(RIGHT(SUBSTITUTE(BD[[#This Row],[Glosa / Proveedor]]," ",REPT(" ",LEN(BD[[#This Row],[Glosa / Proveedor]]))),LEN(BD[[#This Row],[Glosa / Proveedor]])*2)),"")</f>
        <v/>
      </c>
      <c r="I1878" s="33" t="n"/>
      <c r="J1878" s="35" t="n"/>
      <c r="K1878" s="36">
        <f>IF('BD6'!J1878=90,"AGUA",IF('BD6'!J1878=91,"ALCANTARILLADO",IF('BD6'!J1878=93,"ALCANTARILLADO",IF('BD6'!J1878=95,"ADMIN",IF('BD6'!J1878=96,"COMERCIAL","G_Finan")))))</f>
        <v/>
      </c>
      <c r="L1878" s="40" t="n"/>
      <c r="M1878" s="37" t="n"/>
      <c r="N1878" s="51" t="n"/>
      <c r="O1878" s="51" t="n"/>
    </row>
    <row r="1879">
      <c r="A1879" s="39">
        <f>IFERROR(VLOOKUP(BD[[#This Row],[BK]],DICT[[EEFF]:[Ppto]],2,FALSE),"No Encontrado")</f>
        <v/>
      </c>
      <c r="B1879">
        <f>MID(BD[[#This Row],[SUC]],2,1)&amp;"-"&amp;BD[[#This Row],[CC]]&amp;"-"&amp;BD[[#This Row],[REGI_RES]]&amp;"-"&amp;MID(BD[[#This Row],[CTA]],1,9)</f>
        <v/>
      </c>
      <c r="D1879">
        <f>TRIM(MID('BD6'!E1879,3,2))</f>
        <v/>
      </c>
      <c r="E1879" s="33" t="n"/>
      <c r="F1879" s="34" t="n"/>
      <c r="G1879">
        <f>IF(MID(BD[[#This Row],[Suc - Tipo - Nro]],8,2)="11",LEFT(BD[[#This Row],[REGIMEN]], 1) &amp; LEFT(RIGHT(BD[[#This Row],[REGIMEN]], LEN(BD[[#This Row],[REGIMEN]]) - FIND(" ", BD[[#This Row],[REGIMEN]])), 1),"")</f>
        <v/>
      </c>
      <c r="H1879">
        <f>IF(MID(BD[[#This Row],[Suc - Tipo - Nro]],8,2)="11",TRIM(RIGHT(SUBSTITUTE(BD[[#This Row],[Glosa / Proveedor]]," ",REPT(" ",LEN(BD[[#This Row],[Glosa / Proveedor]]))),LEN(BD[[#This Row],[Glosa / Proveedor]])*2)),"")</f>
        <v/>
      </c>
      <c r="I1879" s="33" t="n"/>
      <c r="J1879" s="35" t="n"/>
      <c r="K1879" s="22">
        <f>IF('BD6'!J1879=90,"AGUA",IF('BD6'!J1879=91,"ALCANTARILLADO",IF('BD6'!J1879=93,"ALCANTARILLADO",IF('BD6'!J1879=95,"ADMIN",IF('BD6'!J1879=96,"COMERCIAL","G_Finan")))))</f>
        <v/>
      </c>
      <c r="L1879" s="49" t="n"/>
      <c r="M1879" s="37" t="n"/>
      <c r="N1879" s="51" t="n"/>
      <c r="O1879" s="51" t="n"/>
    </row>
    <row r="1880">
      <c r="A1880">
        <f>IFERROR(VLOOKUP(BD[[#This Row],[BK]],DICT[[EEFF]:[Ppto]],2,FALSE),"No Encontrado")</f>
        <v/>
      </c>
      <c r="B1880">
        <f>MID(BD[[#This Row],[SUC]],2,1)&amp;"-"&amp;BD[[#This Row],[CC]]&amp;"-"&amp;BD[[#This Row],[REGI_RES]]&amp;"-"&amp;MID(BD[[#This Row],[CTA]],1,9)</f>
        <v/>
      </c>
      <c r="D1880">
        <f>TRIM(MID('BD6'!E1880,3,2))</f>
        <v/>
      </c>
      <c r="E1880" s="33" t="n"/>
      <c r="F1880" s="32" t="n"/>
      <c r="G1880">
        <f>IF(MID(BD[[#This Row],[Suc - Tipo - Nro]],8,2)="11",LEFT(BD[[#This Row],[REGIMEN]], 1) &amp; LEFT(RIGHT(BD[[#This Row],[REGIMEN]], LEN(BD[[#This Row],[REGIMEN]]) - FIND(" ", BD[[#This Row],[REGIMEN]])), 1),"")</f>
        <v/>
      </c>
      <c r="H1880">
        <f>IF(MID(BD[[#This Row],[Suc - Tipo - Nro]],8,2)="11",TRIM(RIGHT(SUBSTITUTE(BD[[#This Row],[Glosa / Proveedor]]," ",REPT(" ",LEN(BD[[#This Row],[Glosa / Proveedor]]))),LEN(BD[[#This Row],[Glosa / Proveedor]])*2)),"")</f>
        <v/>
      </c>
      <c r="I1880" s="31" t="n"/>
      <c r="J1880" s="38" t="n"/>
      <c r="K1880" s="22">
        <f>IF('BD6'!J1880=90,"AGUA",IF('BD6'!J1880=91,"ALCANTARILLADO",IF('BD6'!J1880=93,"ALCANTARILLADO",IF('BD6'!J1880=95,"ADMIN",IF('BD6'!J1880=96,"COMERCIAL","G_Finan")))))</f>
        <v/>
      </c>
      <c r="L1880" s="49" t="n"/>
      <c r="M1880" s="37" t="n"/>
      <c r="N1880" s="51" t="n"/>
      <c r="O1880" s="51" t="n"/>
    </row>
    <row r="1881">
      <c r="A1881" s="42">
        <f>IFERROR(VLOOKUP(BD[[#This Row],[BK]],DICT[[EEFF]:[Ppto]],2,FALSE),"No Encontrado")</f>
        <v/>
      </c>
      <c r="B1881">
        <f>MID(BD[[#This Row],[SUC]],2,1)&amp;"-"&amp;BD[[#This Row],[CC]]&amp;"-"&amp;BD[[#This Row],[REGI_RES]]&amp;"-"&amp;MID(BD[[#This Row],[CTA]],1,9)</f>
        <v/>
      </c>
      <c r="D1881">
        <f>TRIM(MID('BD6'!E1881,3,2))</f>
        <v/>
      </c>
      <c r="E1881" s="33" t="n"/>
      <c r="F1881" s="32" t="n"/>
      <c r="G1881">
        <f>IF(MID(BD[[#This Row],[Suc - Tipo - Nro]],8,2)="11",LEFT(BD[[#This Row],[REGIMEN]], 1) &amp; LEFT(RIGHT(BD[[#This Row],[REGIMEN]], LEN(BD[[#This Row],[REGIMEN]]) - FIND(" ", BD[[#This Row],[REGIMEN]])), 1),"")</f>
        <v/>
      </c>
      <c r="H1881">
        <f>IF(MID(BD[[#This Row],[Suc - Tipo - Nro]],8,2)="11",TRIM(RIGHT(SUBSTITUTE(BD[[#This Row],[Glosa / Proveedor]]," ",REPT(" ",LEN(BD[[#This Row],[Glosa / Proveedor]]))),LEN(BD[[#This Row],[Glosa / Proveedor]])*2)),"")</f>
        <v/>
      </c>
      <c r="I1881" s="31" t="n"/>
      <c r="J1881" s="38" t="n"/>
      <c r="K1881" s="22">
        <f>IF('BD6'!J1881=90,"AGUA",IF('BD6'!J1881=91,"ALCANTARILLADO",IF('BD6'!J1881=93,"ALCANTARILLADO",IF('BD6'!J1881=95,"ADMIN",IF('BD6'!J1881=96,"COMERCIAL","G_Finan")))))</f>
        <v/>
      </c>
      <c r="L1881" s="49" t="n"/>
      <c r="M1881" s="37" t="n"/>
      <c r="N1881" s="51" t="n"/>
      <c r="O1881" s="51" t="n"/>
    </row>
    <row r="1882">
      <c r="A1882" s="10">
        <f>IFERROR(VLOOKUP(BD[[#This Row],[BK]],DICT[[EEFF]:[Ppto]],2,FALSE),"No Encontrado")</f>
        <v/>
      </c>
      <c r="B1882" s="54">
        <f>MID(BD[[#This Row],[SUC]],2,1)&amp;"-"&amp;BD[[#This Row],[CC]]&amp;"-"&amp;BD[[#This Row],[REGI_RES]]&amp;"-"&amp;MID(BD[[#This Row],[CTA]],1,9)</f>
        <v/>
      </c>
      <c r="D1882" s="54">
        <f>TRIM(MID('BD6'!E1882,3,2))</f>
        <v/>
      </c>
      <c r="E1882" s="33" t="n"/>
      <c r="F1882" s="34" t="n"/>
      <c r="G1882" s="54">
        <f>IF(MID(BD[[#This Row],[Suc - Tipo - Nro]],8,2)="11",LEFT(BD[[#This Row],[REGIMEN]], 1) &amp; LEFT(RIGHT(BD[[#This Row],[REGIMEN]], LEN(BD[[#This Row],[REGIMEN]]) - FIND(" ", BD[[#This Row],[REGIMEN]])), 1),"")</f>
        <v/>
      </c>
      <c r="H1882" s="54">
        <f>IF(MID(BD[[#This Row],[Suc - Tipo - Nro]],8,2)="11",TRIM(RIGHT(SUBSTITUTE(BD[[#This Row],[Glosa / Proveedor]]," ",REPT(" ",LEN(BD[[#This Row],[Glosa / Proveedor]]))),LEN(BD[[#This Row],[Glosa / Proveedor]])*2)),"")</f>
        <v/>
      </c>
      <c r="I1882" s="33" t="n"/>
      <c r="J1882" s="35" t="n"/>
      <c r="K1882" s="36">
        <f>IF('BD6'!J1882=90,"AGUA",IF('BD6'!J1882=91,"ALCANTARILLADO",IF('BD6'!J1882=93,"ALCANTARILLADO",IF('BD6'!J1882=95,"ADMIN",IF('BD6'!J1882=96,"COMERCIAL","G_Finan")))))</f>
        <v/>
      </c>
      <c r="L1882" s="40" t="n"/>
      <c r="M1882" s="37" t="n"/>
      <c r="N1882" s="51" t="n"/>
      <c r="O1882" s="51" t="n"/>
    </row>
    <row r="1883">
      <c r="A1883" s="10">
        <f>IFERROR(VLOOKUP(BD[[#This Row],[BK]],DICT[[EEFF]:[Ppto]],2,FALSE),"No Encontrado")</f>
        <v/>
      </c>
      <c r="B1883" s="54">
        <f>MID(BD[[#This Row],[SUC]],2,1)&amp;"-"&amp;BD[[#This Row],[CC]]&amp;"-"&amp;BD[[#This Row],[REGI_RES]]&amp;"-"&amp;MID(BD[[#This Row],[CTA]],1,9)</f>
        <v/>
      </c>
      <c r="D1883" s="54">
        <f>TRIM(MID('BD6'!E1883,3,2))</f>
        <v/>
      </c>
      <c r="E1883" s="33" t="n"/>
      <c r="F1883" s="34" t="n"/>
      <c r="G1883" s="54">
        <f>IF(MID(BD[[#This Row],[Suc - Tipo - Nro]],8,2)="11",LEFT(BD[[#This Row],[REGIMEN]], 1) &amp; LEFT(RIGHT(BD[[#This Row],[REGIMEN]], LEN(BD[[#This Row],[REGIMEN]]) - FIND(" ", BD[[#This Row],[REGIMEN]])), 1),"")</f>
        <v/>
      </c>
      <c r="H1883" s="54">
        <f>IF(MID(BD[[#This Row],[Suc - Tipo - Nro]],8,2)="11",TRIM(RIGHT(SUBSTITUTE(BD[[#This Row],[Glosa / Proveedor]]," ",REPT(" ",LEN(BD[[#This Row],[Glosa / Proveedor]]))),LEN(BD[[#This Row],[Glosa / Proveedor]])*2)),"")</f>
        <v/>
      </c>
      <c r="I1883" s="33" t="n"/>
      <c r="J1883" s="35" t="n"/>
      <c r="K1883" s="36">
        <f>IF('BD6'!J1883=90,"AGUA",IF('BD6'!J1883=91,"ALCANTARILLADO",IF('BD6'!J1883=93,"ALCANTARILLADO",IF('BD6'!J1883=95,"ADMIN",IF('BD6'!J1883=96,"COMERCIAL","G_Finan")))))</f>
        <v/>
      </c>
      <c r="L1883" s="40" t="n"/>
      <c r="M1883" s="37" t="n"/>
      <c r="N1883" s="51" t="n"/>
      <c r="O1883" s="51" t="n"/>
    </row>
    <row r="1884">
      <c r="A1884" s="39">
        <f>IFERROR(VLOOKUP(BD[[#This Row],[BK]],DICT[[EEFF]:[Ppto]],2,FALSE),"No Encontrado")</f>
        <v/>
      </c>
      <c r="B1884">
        <f>MID(BD[[#This Row],[SUC]],2,1)&amp;"-"&amp;BD[[#This Row],[CC]]&amp;"-"&amp;BD[[#This Row],[REGI_RES]]&amp;"-"&amp;MID(BD[[#This Row],[CTA]],1,9)</f>
        <v/>
      </c>
      <c r="D1884">
        <f>TRIM(MID('BD6'!E1884,3,2))</f>
        <v/>
      </c>
      <c r="E1884" s="33" t="n"/>
      <c r="F1884" s="34" t="n"/>
      <c r="G1884">
        <f>IF(MID(BD[[#This Row],[Suc - Tipo - Nro]],8,2)="11",LEFT(BD[[#This Row],[REGIMEN]], 1) &amp; LEFT(RIGHT(BD[[#This Row],[REGIMEN]], LEN(BD[[#This Row],[REGIMEN]]) - FIND(" ", BD[[#This Row],[REGIMEN]])), 1),"")</f>
        <v/>
      </c>
      <c r="H1884">
        <f>IF(MID(BD[[#This Row],[Suc - Tipo - Nro]],8,2)="11",TRIM(RIGHT(SUBSTITUTE(BD[[#This Row],[Glosa / Proveedor]]," ",REPT(" ",LEN(BD[[#This Row],[Glosa / Proveedor]]))),LEN(BD[[#This Row],[Glosa / Proveedor]])*2)),"")</f>
        <v/>
      </c>
      <c r="I1884" s="33" t="n"/>
      <c r="J1884" s="35" t="n"/>
      <c r="K1884" s="22">
        <f>IF('BD6'!J1884=90,"AGUA",IF('BD6'!J1884=91,"ALCANTARILLADO",IF('BD6'!J1884=93,"ALCANTARILLADO",IF('BD6'!J1884=95,"ADMIN",IF('BD6'!J1884=96,"COMERCIAL","G_Finan")))))</f>
        <v/>
      </c>
      <c r="L1884" s="49" t="n"/>
      <c r="M1884" s="37" t="n"/>
      <c r="N1884" s="51" t="n"/>
      <c r="O1884" s="51" t="n"/>
    </row>
    <row r="1885">
      <c r="A1885" s="10">
        <f>IFERROR(VLOOKUP(BD[[#This Row],[BK]],DICT[[EEFF]:[Ppto]],2,FALSE),"No Encontrado")</f>
        <v/>
      </c>
      <c r="B1885" s="54">
        <f>MID(BD[[#This Row],[SUC]],2,1)&amp;"-"&amp;BD[[#This Row],[CC]]&amp;"-"&amp;BD[[#This Row],[REGI_RES]]&amp;"-"&amp;MID(BD[[#This Row],[CTA]],1,9)</f>
        <v/>
      </c>
      <c r="D1885" s="54">
        <f>TRIM(MID('BD6'!E1885,3,2))</f>
        <v/>
      </c>
      <c r="E1885" s="33" t="n"/>
      <c r="F1885" s="34" t="n"/>
      <c r="G1885" s="54">
        <f>IF(MID(BD[[#This Row],[Suc - Tipo - Nro]],8,2)="11",LEFT(BD[[#This Row],[REGIMEN]], 1) &amp; LEFT(RIGHT(BD[[#This Row],[REGIMEN]], LEN(BD[[#This Row],[REGIMEN]]) - FIND(" ", BD[[#This Row],[REGIMEN]])), 1),"")</f>
        <v/>
      </c>
      <c r="H1885" s="54">
        <f>IF(MID(BD[[#This Row],[Suc - Tipo - Nro]],8,2)="11",TRIM(RIGHT(SUBSTITUTE(BD[[#This Row],[Glosa / Proveedor]]," ",REPT(" ",LEN(BD[[#This Row],[Glosa / Proveedor]]))),LEN(BD[[#This Row],[Glosa / Proveedor]])*2)),"")</f>
        <v/>
      </c>
      <c r="I1885" s="33" t="n"/>
      <c r="J1885" s="35" t="n"/>
      <c r="K1885" s="36">
        <f>IF('BD6'!J1885=90,"AGUA",IF('BD6'!J1885=91,"ALCANTARILLADO",IF('BD6'!J1885=93,"ALCANTARILLADO",IF('BD6'!J1885=95,"ADMIN",IF('BD6'!J1885=96,"COMERCIAL","G_Finan")))))</f>
        <v/>
      </c>
      <c r="L1885" s="40" t="n"/>
      <c r="M1885" s="37" t="n"/>
      <c r="N1885" s="51" t="n"/>
      <c r="O1885" s="51" t="n"/>
    </row>
    <row r="1886">
      <c r="A1886" s="10">
        <f>IFERROR(VLOOKUP(BD[[#This Row],[BK]],DICT[[EEFF]:[Ppto]],2,FALSE),"No Encontrado")</f>
        <v/>
      </c>
      <c r="B1886" s="54">
        <f>MID(BD[[#This Row],[SUC]],2,1)&amp;"-"&amp;BD[[#This Row],[CC]]&amp;"-"&amp;BD[[#This Row],[REGI_RES]]&amp;"-"&amp;MID(BD[[#This Row],[CTA]],1,9)</f>
        <v/>
      </c>
      <c r="D1886" s="54">
        <f>TRIM(MID('BD6'!E1886,3,2))</f>
        <v/>
      </c>
      <c r="E1886" s="33" t="n"/>
      <c r="F1886" s="34" t="n"/>
      <c r="G1886" s="54">
        <f>IF(MID(BD[[#This Row],[Suc - Tipo - Nro]],8,2)="11",LEFT(BD[[#This Row],[REGIMEN]], 1) &amp; LEFT(RIGHT(BD[[#This Row],[REGIMEN]], LEN(BD[[#This Row],[REGIMEN]]) - FIND(" ", BD[[#This Row],[REGIMEN]])), 1),"")</f>
        <v/>
      </c>
      <c r="H1886" s="54">
        <f>IF(MID(BD[[#This Row],[Suc - Tipo - Nro]],8,2)="11",TRIM(RIGHT(SUBSTITUTE(BD[[#This Row],[Glosa / Proveedor]]," ",REPT(" ",LEN(BD[[#This Row],[Glosa / Proveedor]]))),LEN(BD[[#This Row],[Glosa / Proveedor]])*2)),"")</f>
        <v/>
      </c>
      <c r="I1886" s="33" t="n"/>
      <c r="J1886" s="35" t="n"/>
      <c r="K1886" s="36">
        <f>IF('BD6'!J1886=90,"AGUA",IF('BD6'!J1886=91,"ALCANTARILLADO",IF('BD6'!J1886=93,"ALCANTARILLADO",IF('BD6'!J1886=95,"ADMIN",IF('BD6'!J1886=96,"COMERCIAL","G_Finan")))))</f>
        <v/>
      </c>
      <c r="L1886" s="40" t="n"/>
      <c r="M1886" s="37" t="n"/>
      <c r="N1886" s="51" t="n"/>
      <c r="O1886" s="51" t="n"/>
    </row>
    <row r="1887">
      <c r="A1887">
        <f>IFERROR(VLOOKUP(BD[[#This Row],[BK]],DICT[[EEFF]:[Ppto]],2,FALSE),"No Encontrado")</f>
        <v/>
      </c>
      <c r="B1887">
        <f>MID(BD[[#This Row],[SUC]],2,1)&amp;"-"&amp;BD[[#This Row],[CC]]&amp;"-"&amp;BD[[#This Row],[REGI_RES]]&amp;"-"&amp;MID(BD[[#This Row],[CTA]],1,9)</f>
        <v/>
      </c>
      <c r="D1887">
        <f>TRIM(MID('BD6'!E1887,3,2))</f>
        <v/>
      </c>
      <c r="E1887" s="33" t="n"/>
      <c r="F1887" s="32" t="n"/>
      <c r="G1887">
        <f>IF(MID(BD[[#This Row],[Suc - Tipo - Nro]],8,2)="11",LEFT(BD[[#This Row],[REGIMEN]], 1) &amp; LEFT(RIGHT(BD[[#This Row],[REGIMEN]], LEN(BD[[#This Row],[REGIMEN]]) - FIND(" ", BD[[#This Row],[REGIMEN]])), 1),"")</f>
        <v/>
      </c>
      <c r="H1887">
        <f>IF(MID(BD[[#This Row],[Suc - Tipo - Nro]],8,2)="11",TRIM(RIGHT(SUBSTITUTE(BD[[#This Row],[Glosa / Proveedor]]," ",REPT(" ",LEN(BD[[#This Row],[Glosa / Proveedor]]))),LEN(BD[[#This Row],[Glosa / Proveedor]])*2)),"")</f>
        <v/>
      </c>
      <c r="I1887" s="31" t="n"/>
      <c r="J1887" s="38" t="n"/>
      <c r="K1887" s="22">
        <f>IF('BD6'!J1887=90,"AGUA",IF('BD6'!J1887=91,"ALCANTARILLADO",IF('BD6'!J1887=93,"ALCANTARILLADO",IF('BD6'!J1887=95,"ADMIN",IF('BD6'!J1887=96,"COMERCIAL","G_Finan")))))</f>
        <v/>
      </c>
      <c r="L1887" s="49" t="n"/>
      <c r="M1887" s="37" t="n"/>
      <c r="N1887" s="51" t="n"/>
      <c r="O1887" s="51" t="n"/>
    </row>
    <row r="1888">
      <c r="A1888" s="10">
        <f>IFERROR(VLOOKUP(BD[[#This Row],[BK]],DICT[[EEFF]:[Ppto]],2,FALSE),"No Encontrado")</f>
        <v/>
      </c>
      <c r="B1888" s="54">
        <f>MID(BD[[#This Row],[SUC]],2,1)&amp;"-"&amp;BD[[#This Row],[CC]]&amp;"-"&amp;BD[[#This Row],[REGI_RES]]&amp;"-"&amp;MID(BD[[#This Row],[CTA]],1,9)</f>
        <v/>
      </c>
      <c r="D1888" s="54">
        <f>TRIM(MID('BD6'!E1888,3,2))</f>
        <v/>
      </c>
      <c r="E1888" s="33" t="n"/>
      <c r="F1888" s="34" t="n"/>
      <c r="G1888" s="54">
        <f>IF(MID(BD[[#This Row],[Suc - Tipo - Nro]],8,2)="11",LEFT(BD[[#This Row],[REGIMEN]], 1) &amp; LEFT(RIGHT(BD[[#This Row],[REGIMEN]], LEN(BD[[#This Row],[REGIMEN]]) - FIND(" ", BD[[#This Row],[REGIMEN]])), 1),"")</f>
        <v/>
      </c>
      <c r="H1888" s="54">
        <f>IF(MID(BD[[#This Row],[Suc - Tipo - Nro]],8,2)="11",TRIM(RIGHT(SUBSTITUTE(BD[[#This Row],[Glosa / Proveedor]]," ",REPT(" ",LEN(BD[[#This Row],[Glosa / Proveedor]]))),LEN(BD[[#This Row],[Glosa / Proveedor]])*2)),"")</f>
        <v/>
      </c>
      <c r="I1888" s="33" t="n"/>
      <c r="J1888" s="35" t="n"/>
      <c r="K1888" s="36">
        <f>IF('BD6'!J1888=90,"AGUA",IF('BD6'!J1888=91,"ALCANTARILLADO",IF('BD6'!J1888=93,"ALCANTARILLADO",IF('BD6'!J1888=95,"ADMIN",IF('BD6'!J1888=96,"COMERCIAL","G_Finan")))))</f>
        <v/>
      </c>
      <c r="L1888" s="40" t="n"/>
      <c r="M1888" s="37" t="n"/>
      <c r="N1888" s="51" t="n"/>
      <c r="O1888" s="51" t="n"/>
    </row>
    <row r="1889">
      <c r="A1889" s="39">
        <f>IFERROR(VLOOKUP(BD[[#This Row],[BK]],DICT[[EEFF]:[Ppto]],2,FALSE),"No Encontrado")</f>
        <v/>
      </c>
      <c r="B1889">
        <f>MID(BD[[#This Row],[SUC]],2,1)&amp;"-"&amp;BD[[#This Row],[CC]]&amp;"-"&amp;BD[[#This Row],[REGI_RES]]&amp;"-"&amp;MID(BD[[#This Row],[CTA]],1,9)</f>
        <v/>
      </c>
      <c r="D1889">
        <f>TRIM(MID('BD6'!E1889,3,2))</f>
        <v/>
      </c>
      <c r="E1889" s="33" t="n"/>
      <c r="F1889" s="34" t="n"/>
      <c r="G1889">
        <f>IF(MID(BD[[#This Row],[Suc - Tipo - Nro]],8,2)="11",LEFT(BD[[#This Row],[REGIMEN]], 1) &amp; LEFT(RIGHT(BD[[#This Row],[REGIMEN]], LEN(BD[[#This Row],[REGIMEN]]) - FIND(" ", BD[[#This Row],[REGIMEN]])), 1),"")</f>
        <v/>
      </c>
      <c r="H1889">
        <f>IF(MID(BD[[#This Row],[Suc - Tipo - Nro]],8,2)="11",TRIM(RIGHT(SUBSTITUTE(BD[[#This Row],[Glosa / Proveedor]]," ",REPT(" ",LEN(BD[[#This Row],[Glosa / Proveedor]]))),LEN(BD[[#This Row],[Glosa / Proveedor]])*2)),"")</f>
        <v/>
      </c>
      <c r="I1889" s="33" t="n"/>
      <c r="J1889" s="35" t="n"/>
      <c r="K1889" s="22">
        <f>IF('BD6'!J1889=90,"AGUA",IF('BD6'!J1889=91,"ALCANTARILLADO",IF('BD6'!J1889=93,"ALCANTARILLADO",IF('BD6'!J1889=95,"ADMIN",IF('BD6'!J1889=96,"COMERCIAL","G_Finan")))))</f>
        <v/>
      </c>
      <c r="L1889" s="49" t="n"/>
      <c r="M1889" s="37" t="n"/>
      <c r="N1889" s="51" t="n"/>
      <c r="O1889" s="51" t="n"/>
    </row>
    <row r="1890">
      <c r="A1890" s="10">
        <f>IFERROR(VLOOKUP(BD[[#This Row],[BK]],DICT[[EEFF]:[Ppto]],2,FALSE),"No Encontrado")</f>
        <v/>
      </c>
      <c r="B1890" s="54">
        <f>MID(BD[[#This Row],[SUC]],2,1)&amp;"-"&amp;BD[[#This Row],[CC]]&amp;"-"&amp;BD[[#This Row],[REGI_RES]]&amp;"-"&amp;MID(BD[[#This Row],[CTA]],1,9)</f>
        <v/>
      </c>
      <c r="D1890" s="54">
        <f>TRIM(MID('BD6'!E1890,3,2))</f>
        <v/>
      </c>
      <c r="E1890" s="33" t="n"/>
      <c r="F1890" s="34" t="n"/>
      <c r="G1890" s="54">
        <f>IF(MID(BD[[#This Row],[Suc - Tipo - Nro]],8,2)="11",LEFT(BD[[#This Row],[REGIMEN]], 1) &amp; LEFT(RIGHT(BD[[#This Row],[REGIMEN]], LEN(BD[[#This Row],[REGIMEN]]) - FIND(" ", BD[[#This Row],[REGIMEN]])), 1),"")</f>
        <v/>
      </c>
      <c r="H1890" s="54">
        <f>IF(MID(BD[[#This Row],[Suc - Tipo - Nro]],8,2)="11",TRIM(RIGHT(SUBSTITUTE(BD[[#This Row],[Glosa / Proveedor]]," ",REPT(" ",LEN(BD[[#This Row],[Glosa / Proveedor]]))),LEN(BD[[#This Row],[Glosa / Proveedor]])*2)),"")</f>
        <v/>
      </c>
      <c r="I1890" s="33" t="n"/>
      <c r="J1890" s="35" t="n"/>
      <c r="K1890" s="36">
        <f>IF('BD6'!J1890=90,"AGUA",IF('BD6'!J1890=91,"ALCANTARILLADO",IF('BD6'!J1890=93,"ALCANTARILLADO",IF('BD6'!J1890=95,"ADMIN",IF('BD6'!J1890=96,"COMERCIAL","G_Finan")))))</f>
        <v/>
      </c>
      <c r="L1890" s="40" t="n"/>
      <c r="M1890" s="37" t="n"/>
      <c r="N1890" s="51" t="n"/>
      <c r="O1890" s="51" t="n"/>
    </row>
    <row r="1891">
      <c r="A1891" s="42">
        <f>IFERROR(VLOOKUP(BD[[#This Row],[BK]],DICT[[EEFF]:[Ppto]],2,FALSE),"No Encontrado")</f>
        <v/>
      </c>
      <c r="B1891">
        <f>MID(BD[[#This Row],[SUC]],2,1)&amp;"-"&amp;BD[[#This Row],[CC]]&amp;"-"&amp;BD[[#This Row],[REGI_RES]]&amp;"-"&amp;MID(BD[[#This Row],[CTA]],1,9)</f>
        <v/>
      </c>
      <c r="D1891">
        <f>TRIM(MID('BD6'!E1891,3,2))</f>
        <v/>
      </c>
      <c r="E1891" s="33" t="n"/>
      <c r="F1891" s="32" t="n"/>
      <c r="G1891">
        <f>IF(MID(BD[[#This Row],[Suc - Tipo - Nro]],8,2)="11",LEFT(BD[[#This Row],[REGIMEN]], 1) &amp; LEFT(RIGHT(BD[[#This Row],[REGIMEN]], LEN(BD[[#This Row],[REGIMEN]]) - FIND(" ", BD[[#This Row],[REGIMEN]])), 1),"")</f>
        <v/>
      </c>
      <c r="H1891">
        <f>IF(MID(BD[[#This Row],[Suc - Tipo - Nro]],8,2)="11",TRIM(RIGHT(SUBSTITUTE(BD[[#This Row],[Glosa / Proveedor]]," ",REPT(" ",LEN(BD[[#This Row],[Glosa / Proveedor]]))),LEN(BD[[#This Row],[Glosa / Proveedor]])*2)),"")</f>
        <v/>
      </c>
      <c r="I1891" s="31" t="n"/>
      <c r="J1891" s="38" t="n"/>
      <c r="K1891" s="22">
        <f>IF('BD6'!J1891=90,"AGUA",IF('BD6'!J1891=91,"ALCANTARILLADO",IF('BD6'!J1891=93,"ALCANTARILLADO",IF('BD6'!J1891=95,"ADMIN",IF('BD6'!J1891=96,"COMERCIAL","G_Finan")))))</f>
        <v/>
      </c>
      <c r="L1891" s="49" t="n"/>
      <c r="M1891" s="37" t="n"/>
      <c r="N1891" s="51" t="n"/>
      <c r="O1891" s="51" t="n"/>
    </row>
    <row r="1892">
      <c r="A1892">
        <f>IFERROR(VLOOKUP(BD[[#This Row],[BK]],DICT[[EEFF]:[Ppto]],2,FALSE),"No Encontrado")</f>
        <v/>
      </c>
      <c r="B1892">
        <f>MID(BD[[#This Row],[SUC]],2,1)&amp;"-"&amp;BD[[#This Row],[CC]]&amp;"-"&amp;BD[[#This Row],[REGI_RES]]&amp;"-"&amp;MID(BD[[#This Row],[CTA]],1,9)</f>
        <v/>
      </c>
      <c r="D1892">
        <f>TRIM(MID('BD6'!E1892,3,2))</f>
        <v/>
      </c>
      <c r="E1892" s="33" t="n"/>
      <c r="F1892" s="32" t="n"/>
      <c r="G1892">
        <f>IF(MID(BD[[#This Row],[Suc - Tipo - Nro]],8,2)="11",LEFT(BD[[#This Row],[REGIMEN]], 1) &amp; LEFT(RIGHT(BD[[#This Row],[REGIMEN]], LEN(BD[[#This Row],[REGIMEN]]) - FIND(" ", BD[[#This Row],[REGIMEN]])), 1),"")</f>
        <v/>
      </c>
      <c r="H1892">
        <f>IF(MID(BD[[#This Row],[Suc - Tipo - Nro]],8,2)="11",TRIM(RIGHT(SUBSTITUTE(BD[[#This Row],[Glosa / Proveedor]]," ",REPT(" ",LEN(BD[[#This Row],[Glosa / Proveedor]]))),LEN(BD[[#This Row],[Glosa / Proveedor]])*2)),"")</f>
        <v/>
      </c>
      <c r="I1892" s="31" t="n"/>
      <c r="J1892" s="38" t="n"/>
      <c r="K1892" s="22">
        <f>IF('BD6'!J1892=90,"AGUA",IF('BD6'!J1892=91,"ALCANTARILLADO",IF('BD6'!J1892=93,"ALCANTARILLADO",IF('BD6'!J1892=95,"ADMIN",IF('BD6'!J1892=96,"COMERCIAL","G_Finan")))))</f>
        <v/>
      </c>
      <c r="L1892" s="49" t="n"/>
      <c r="M1892" s="37" t="n"/>
      <c r="N1892" s="51" t="n"/>
      <c r="O1892" s="51" t="n"/>
    </row>
    <row r="1893">
      <c r="A1893" s="39">
        <f>IFERROR(VLOOKUP(BD[[#This Row],[BK]],DICT[[EEFF]:[Ppto]],2,FALSE),"No Encontrado")</f>
        <v/>
      </c>
      <c r="B1893">
        <f>MID(BD[[#This Row],[SUC]],2,1)&amp;"-"&amp;BD[[#This Row],[CC]]&amp;"-"&amp;BD[[#This Row],[REGI_RES]]&amp;"-"&amp;MID(BD[[#This Row],[CTA]],1,9)</f>
        <v/>
      </c>
      <c r="D1893">
        <f>TRIM(MID('BD6'!E1893,3,2))</f>
        <v/>
      </c>
      <c r="E1893" s="33" t="n"/>
      <c r="F1893" s="34" t="n"/>
      <c r="G1893">
        <f>IF(MID(BD[[#This Row],[Suc - Tipo - Nro]],8,2)="11",LEFT(BD[[#This Row],[REGIMEN]], 1) &amp; LEFT(RIGHT(BD[[#This Row],[REGIMEN]], LEN(BD[[#This Row],[REGIMEN]]) - FIND(" ", BD[[#This Row],[REGIMEN]])), 1),"")</f>
        <v/>
      </c>
      <c r="H1893">
        <f>IF(MID(BD[[#This Row],[Suc - Tipo - Nro]],8,2)="11",TRIM(RIGHT(SUBSTITUTE(BD[[#This Row],[Glosa / Proveedor]]," ",REPT(" ",LEN(BD[[#This Row],[Glosa / Proveedor]]))),LEN(BD[[#This Row],[Glosa / Proveedor]])*2)),"")</f>
        <v/>
      </c>
      <c r="I1893" s="33" t="n"/>
      <c r="J1893" s="35" t="n"/>
      <c r="K1893" s="22">
        <f>IF('BD6'!J1893=90,"AGUA",IF('BD6'!J1893=91,"ALCANTARILLADO",IF('BD6'!J1893=93,"ALCANTARILLADO",IF('BD6'!J1893=95,"ADMIN",IF('BD6'!J1893=96,"COMERCIAL","G_Finan")))))</f>
        <v/>
      </c>
      <c r="L1893" s="49" t="n"/>
      <c r="M1893" s="37" t="n"/>
      <c r="N1893" s="51" t="n"/>
      <c r="O1893" s="51" t="n"/>
    </row>
    <row r="1894">
      <c r="A1894" s="10">
        <f>IFERROR(VLOOKUP(BD[[#This Row],[BK]],DICT[[EEFF]:[Ppto]],2,FALSE),"No Encontrado")</f>
        <v/>
      </c>
      <c r="B1894" s="54">
        <f>MID(BD[[#This Row],[SUC]],2,1)&amp;"-"&amp;BD[[#This Row],[CC]]&amp;"-"&amp;BD[[#This Row],[REGI_RES]]&amp;"-"&amp;MID(BD[[#This Row],[CTA]],1,9)</f>
        <v/>
      </c>
      <c r="D1894" s="54">
        <f>TRIM(MID('BD6'!E1894,3,2))</f>
        <v/>
      </c>
      <c r="E1894" s="33" t="n"/>
      <c r="F1894" s="34" t="n"/>
      <c r="G1894" s="54">
        <f>IF(MID(BD[[#This Row],[Suc - Tipo - Nro]],8,2)="11",LEFT(BD[[#This Row],[REGIMEN]], 1) &amp; LEFT(RIGHT(BD[[#This Row],[REGIMEN]], LEN(BD[[#This Row],[REGIMEN]]) - FIND(" ", BD[[#This Row],[REGIMEN]])), 1),"")</f>
        <v/>
      </c>
      <c r="H1894" s="54">
        <f>IF(MID(BD[[#This Row],[Suc - Tipo - Nro]],8,2)="11",TRIM(RIGHT(SUBSTITUTE(BD[[#This Row],[Glosa / Proveedor]]," ",REPT(" ",LEN(BD[[#This Row],[Glosa / Proveedor]]))),LEN(BD[[#This Row],[Glosa / Proveedor]])*2)),"")</f>
        <v/>
      </c>
      <c r="I1894" s="33" t="n"/>
      <c r="J1894" s="35" t="n"/>
      <c r="K1894" s="36">
        <f>IF('BD6'!J1894=90,"AGUA",IF('BD6'!J1894=91,"ALCANTARILLADO",IF('BD6'!J1894=93,"ALCANTARILLADO",IF('BD6'!J1894=95,"ADMIN",IF('BD6'!J1894=96,"COMERCIAL","G_Finan")))))</f>
        <v/>
      </c>
      <c r="L1894" s="40" t="n"/>
      <c r="M1894" s="37" t="n"/>
      <c r="N1894" s="51" t="n"/>
      <c r="O1894" s="51" t="n"/>
    </row>
    <row r="1895">
      <c r="A1895" s="39">
        <f>IFERROR(VLOOKUP(BD[[#This Row],[BK]],DICT[[EEFF]:[Ppto]],2,FALSE),"No Encontrado")</f>
        <v/>
      </c>
      <c r="B1895">
        <f>MID(BD[[#This Row],[SUC]],2,1)&amp;"-"&amp;BD[[#This Row],[CC]]&amp;"-"&amp;BD[[#This Row],[REGI_RES]]&amp;"-"&amp;MID(BD[[#This Row],[CTA]],1,9)</f>
        <v/>
      </c>
      <c r="D1895">
        <f>TRIM(MID('BD6'!E1895,3,2))</f>
        <v/>
      </c>
      <c r="E1895" s="33" t="n"/>
      <c r="F1895" s="34" t="n"/>
      <c r="G1895">
        <f>IF(MID(BD[[#This Row],[Suc - Tipo - Nro]],8,2)="11",LEFT(BD[[#This Row],[REGIMEN]], 1) &amp; LEFT(RIGHT(BD[[#This Row],[REGIMEN]], LEN(BD[[#This Row],[REGIMEN]]) - FIND(" ", BD[[#This Row],[REGIMEN]])), 1),"")</f>
        <v/>
      </c>
      <c r="H1895">
        <f>IF(MID(BD[[#This Row],[Suc - Tipo - Nro]],8,2)="11",TRIM(RIGHT(SUBSTITUTE(BD[[#This Row],[Glosa / Proveedor]]," ",REPT(" ",LEN(BD[[#This Row],[Glosa / Proveedor]]))),LEN(BD[[#This Row],[Glosa / Proveedor]])*2)),"")</f>
        <v/>
      </c>
      <c r="I1895" s="33" t="n"/>
      <c r="J1895" s="35" t="n"/>
      <c r="K1895" s="22">
        <f>IF('BD6'!J1895=90,"AGUA",IF('BD6'!J1895=91,"ALCANTARILLADO",IF('BD6'!J1895=93,"ALCANTARILLADO",IF('BD6'!J1895=95,"ADMIN",IF('BD6'!J1895=96,"COMERCIAL","G_Finan")))))</f>
        <v/>
      </c>
      <c r="L1895" s="49" t="n"/>
      <c r="M1895" s="37" t="n"/>
      <c r="N1895" s="51" t="n"/>
      <c r="O1895" s="51" t="n"/>
    </row>
    <row r="1896">
      <c r="A1896">
        <f>IFERROR(VLOOKUP(BD[[#This Row],[BK]],DICT[[EEFF]:[Ppto]],2,FALSE),"No Encontrado")</f>
        <v/>
      </c>
      <c r="B1896">
        <f>MID(BD[[#This Row],[SUC]],2,1)&amp;"-"&amp;BD[[#This Row],[CC]]&amp;"-"&amp;BD[[#This Row],[REGI_RES]]&amp;"-"&amp;MID(BD[[#This Row],[CTA]],1,9)</f>
        <v/>
      </c>
      <c r="D1896">
        <f>TRIM(MID('BD6'!E1896,3,2))</f>
        <v/>
      </c>
      <c r="E1896" s="33" t="n"/>
      <c r="F1896" s="32" t="n"/>
      <c r="G1896">
        <f>IF(MID(BD[[#This Row],[Suc - Tipo - Nro]],8,2)="11",LEFT(BD[[#This Row],[REGIMEN]], 1) &amp; LEFT(RIGHT(BD[[#This Row],[REGIMEN]], LEN(BD[[#This Row],[REGIMEN]]) - FIND(" ", BD[[#This Row],[REGIMEN]])), 1),"")</f>
        <v/>
      </c>
      <c r="H1896">
        <f>IF(MID(BD[[#This Row],[Suc - Tipo - Nro]],8,2)="11",TRIM(RIGHT(SUBSTITUTE(BD[[#This Row],[Glosa / Proveedor]]," ",REPT(" ",LEN(BD[[#This Row],[Glosa / Proveedor]]))),LEN(BD[[#This Row],[Glosa / Proveedor]])*2)),"")</f>
        <v/>
      </c>
      <c r="I1896" s="31" t="n"/>
      <c r="J1896" s="38" t="n"/>
      <c r="K1896" s="22">
        <f>IF('BD6'!J1896=90,"AGUA",IF('BD6'!J1896=91,"ALCANTARILLADO",IF('BD6'!J1896=93,"ALCANTARILLADO",IF('BD6'!J1896=95,"ADMIN",IF('BD6'!J1896=96,"COMERCIAL","G_Finan")))))</f>
        <v/>
      </c>
      <c r="L1896" s="49" t="n"/>
      <c r="M1896" s="37" t="n"/>
      <c r="N1896" s="51" t="n"/>
      <c r="O1896" s="51" t="n"/>
    </row>
    <row r="1897">
      <c r="A1897" s="42">
        <f>IFERROR(VLOOKUP(BD[[#This Row],[BK]],DICT[[EEFF]:[Ppto]],2,FALSE),"No Encontrado")</f>
        <v/>
      </c>
      <c r="B1897">
        <f>MID(BD[[#This Row],[SUC]],2,1)&amp;"-"&amp;BD[[#This Row],[CC]]&amp;"-"&amp;BD[[#This Row],[REGI_RES]]&amp;"-"&amp;MID(BD[[#This Row],[CTA]],1,9)</f>
        <v/>
      </c>
      <c r="D1897">
        <f>TRIM(MID('BD6'!E1897,3,2))</f>
        <v/>
      </c>
      <c r="E1897" s="33" t="n"/>
      <c r="F1897" s="32" t="n"/>
      <c r="G1897">
        <f>IF(MID(BD[[#This Row],[Suc - Tipo - Nro]],8,2)="11",LEFT(BD[[#This Row],[REGIMEN]], 1) &amp; LEFT(RIGHT(BD[[#This Row],[REGIMEN]], LEN(BD[[#This Row],[REGIMEN]]) - FIND(" ", BD[[#This Row],[REGIMEN]])), 1),"")</f>
        <v/>
      </c>
      <c r="H1897">
        <f>IF(MID(BD[[#This Row],[Suc - Tipo - Nro]],8,2)="11",TRIM(RIGHT(SUBSTITUTE(BD[[#This Row],[Glosa / Proveedor]]," ",REPT(" ",LEN(BD[[#This Row],[Glosa / Proveedor]]))),LEN(BD[[#This Row],[Glosa / Proveedor]])*2)),"")</f>
        <v/>
      </c>
      <c r="I1897" s="31" t="n"/>
      <c r="J1897" s="38" t="n"/>
      <c r="K1897" s="22">
        <f>IF('BD6'!J1897=90,"AGUA",IF('BD6'!J1897=91,"ALCANTARILLADO",IF('BD6'!J1897=93,"ALCANTARILLADO",IF('BD6'!J1897=95,"ADMIN",IF('BD6'!J1897=96,"COMERCIAL","G_Finan")))))</f>
        <v/>
      </c>
      <c r="L1897" s="49" t="n"/>
      <c r="M1897" s="37" t="n"/>
      <c r="N1897" s="51" t="n"/>
      <c r="O1897" s="51" t="n"/>
    </row>
    <row r="1898">
      <c r="A1898">
        <f>IFERROR(VLOOKUP(BD[[#This Row],[BK]],DICT[[EEFF]:[Ppto]],2,FALSE),"No Encontrado")</f>
        <v/>
      </c>
      <c r="B1898">
        <f>MID(BD[[#This Row],[SUC]],2,1)&amp;"-"&amp;BD[[#This Row],[CC]]&amp;"-"&amp;BD[[#This Row],[REGI_RES]]&amp;"-"&amp;MID(BD[[#This Row],[CTA]],1,9)</f>
        <v/>
      </c>
      <c r="D1898">
        <f>TRIM(MID('BD6'!E1898,3,2))</f>
        <v/>
      </c>
      <c r="E1898" s="33" t="n"/>
      <c r="F1898" s="32" t="n"/>
      <c r="G1898">
        <f>IF(MID(BD[[#This Row],[Suc - Tipo - Nro]],8,2)="11",LEFT(BD[[#This Row],[REGIMEN]], 1) &amp; LEFT(RIGHT(BD[[#This Row],[REGIMEN]], LEN(BD[[#This Row],[REGIMEN]]) - FIND(" ", BD[[#This Row],[REGIMEN]])), 1),"")</f>
        <v/>
      </c>
      <c r="H1898">
        <f>IF(MID(BD[[#This Row],[Suc - Tipo - Nro]],8,2)="11",TRIM(RIGHT(SUBSTITUTE(BD[[#This Row],[Glosa / Proveedor]]," ",REPT(" ",LEN(BD[[#This Row],[Glosa / Proveedor]]))),LEN(BD[[#This Row],[Glosa / Proveedor]])*2)),"")</f>
        <v/>
      </c>
      <c r="I1898" s="31" t="n"/>
      <c r="J1898" s="38" t="n"/>
      <c r="K1898" s="22">
        <f>IF('BD6'!J1898=90,"AGUA",IF('BD6'!J1898=91,"ALCANTARILLADO",IF('BD6'!J1898=93,"ALCANTARILLADO",IF('BD6'!J1898=95,"ADMIN",IF('BD6'!J1898=96,"COMERCIAL","G_Finan")))))</f>
        <v/>
      </c>
      <c r="L1898" s="49" t="n"/>
      <c r="M1898" s="37" t="n"/>
      <c r="N1898" s="51" t="n"/>
      <c r="O1898" s="51" t="n"/>
    </row>
    <row r="1899">
      <c r="A1899" s="10">
        <f>IFERROR(VLOOKUP(BD[[#This Row],[BK]],DICT[[EEFF]:[Ppto]],2,FALSE),"No Encontrado")</f>
        <v/>
      </c>
      <c r="B1899" s="54">
        <f>MID(BD[[#This Row],[SUC]],2,1)&amp;"-"&amp;BD[[#This Row],[CC]]&amp;"-"&amp;BD[[#This Row],[REGI_RES]]&amp;"-"&amp;MID(BD[[#This Row],[CTA]],1,9)</f>
        <v/>
      </c>
      <c r="D1899" s="54">
        <f>TRIM(MID('BD6'!E1899,3,2))</f>
        <v/>
      </c>
      <c r="E1899" s="33" t="n"/>
      <c r="F1899" s="34" t="n"/>
      <c r="G1899" s="54">
        <f>IF(MID(BD[[#This Row],[Suc - Tipo - Nro]],8,2)="11",LEFT(BD[[#This Row],[REGIMEN]], 1) &amp; LEFT(RIGHT(BD[[#This Row],[REGIMEN]], LEN(BD[[#This Row],[REGIMEN]]) - FIND(" ", BD[[#This Row],[REGIMEN]])), 1),"")</f>
        <v/>
      </c>
      <c r="H1899" s="54">
        <f>IF(MID(BD[[#This Row],[Suc - Tipo - Nro]],8,2)="11",TRIM(RIGHT(SUBSTITUTE(BD[[#This Row],[Glosa / Proveedor]]," ",REPT(" ",LEN(BD[[#This Row],[Glosa / Proveedor]]))),LEN(BD[[#This Row],[Glosa / Proveedor]])*2)),"")</f>
        <v/>
      </c>
      <c r="I1899" s="33" t="n"/>
      <c r="J1899" s="35" t="n"/>
      <c r="K1899" s="36">
        <f>IF('BD6'!J1899=90,"AGUA",IF('BD6'!J1899=91,"ALCANTARILLADO",IF('BD6'!J1899=93,"ALCANTARILLADO",IF('BD6'!J1899=95,"ADMIN",IF('BD6'!J1899=96,"COMERCIAL","G_Finan")))))</f>
        <v/>
      </c>
      <c r="L1899" s="40" t="n"/>
      <c r="M1899" s="37" t="n"/>
      <c r="N1899" s="51" t="n"/>
      <c r="O1899" s="51" t="n"/>
    </row>
    <row r="1900">
      <c r="A1900" s="10">
        <f>IFERROR(VLOOKUP(BD[[#This Row],[BK]],DICT[[EEFF]:[Ppto]],2,FALSE),"No Encontrado")</f>
        <v/>
      </c>
      <c r="B1900" s="54">
        <f>MID(BD[[#This Row],[SUC]],2,1)&amp;"-"&amp;BD[[#This Row],[CC]]&amp;"-"&amp;BD[[#This Row],[REGI_RES]]&amp;"-"&amp;MID(BD[[#This Row],[CTA]],1,9)</f>
        <v/>
      </c>
      <c r="D1900" s="54">
        <f>TRIM(MID('BD6'!E1900,3,2))</f>
        <v/>
      </c>
      <c r="E1900" s="33" t="n"/>
      <c r="F1900" s="34" t="n"/>
      <c r="G1900" s="54">
        <f>IF(MID(BD[[#This Row],[Suc - Tipo - Nro]],8,2)="11",LEFT(BD[[#This Row],[REGIMEN]], 1) &amp; LEFT(RIGHT(BD[[#This Row],[REGIMEN]], LEN(BD[[#This Row],[REGIMEN]]) - FIND(" ", BD[[#This Row],[REGIMEN]])), 1),"")</f>
        <v/>
      </c>
      <c r="H1900" s="54">
        <f>IF(MID(BD[[#This Row],[Suc - Tipo - Nro]],8,2)="11",TRIM(RIGHT(SUBSTITUTE(BD[[#This Row],[Glosa / Proveedor]]," ",REPT(" ",LEN(BD[[#This Row],[Glosa / Proveedor]]))),LEN(BD[[#This Row],[Glosa / Proveedor]])*2)),"")</f>
        <v/>
      </c>
      <c r="I1900" s="33" t="n"/>
      <c r="J1900" s="35" t="n"/>
      <c r="K1900" s="36">
        <f>IF('BD6'!J1900=90,"AGUA",IF('BD6'!J1900=91,"ALCANTARILLADO",IF('BD6'!J1900=93,"ALCANTARILLADO",IF('BD6'!J1900=95,"ADMIN",IF('BD6'!J1900=96,"COMERCIAL","G_Finan")))))</f>
        <v/>
      </c>
      <c r="L1900" s="40" t="n"/>
      <c r="M1900" s="37" t="n"/>
      <c r="N1900" s="51" t="n"/>
      <c r="O1900" s="51" t="n"/>
    </row>
    <row r="1901">
      <c r="A1901" s="10">
        <f>IFERROR(VLOOKUP(BD[[#This Row],[BK]],DICT[[EEFF]:[Ppto]],2,FALSE),"No Encontrado")</f>
        <v/>
      </c>
      <c r="B1901" s="54">
        <f>MID(BD[[#This Row],[SUC]],2,1)&amp;"-"&amp;BD[[#This Row],[CC]]&amp;"-"&amp;BD[[#This Row],[REGI_RES]]&amp;"-"&amp;MID(BD[[#This Row],[CTA]],1,9)</f>
        <v/>
      </c>
      <c r="D1901" s="54">
        <f>TRIM(MID('BD6'!E1901,3,2))</f>
        <v/>
      </c>
      <c r="E1901" s="33" t="n"/>
      <c r="F1901" s="34" t="n"/>
      <c r="G1901" s="54">
        <f>IF(MID(BD[[#This Row],[Suc - Tipo - Nro]],8,2)="11",LEFT(BD[[#This Row],[REGIMEN]], 1) &amp; LEFT(RIGHT(BD[[#This Row],[REGIMEN]], LEN(BD[[#This Row],[REGIMEN]]) - FIND(" ", BD[[#This Row],[REGIMEN]])), 1),"")</f>
        <v/>
      </c>
      <c r="H1901" s="54">
        <f>IF(MID(BD[[#This Row],[Suc - Tipo - Nro]],8,2)="11",TRIM(RIGHT(SUBSTITUTE(BD[[#This Row],[Glosa / Proveedor]]," ",REPT(" ",LEN(BD[[#This Row],[Glosa / Proveedor]]))),LEN(BD[[#This Row],[Glosa / Proveedor]])*2)),"")</f>
        <v/>
      </c>
      <c r="I1901" s="33" t="n"/>
      <c r="J1901" s="35" t="n"/>
      <c r="K1901" s="36">
        <f>IF('BD6'!J1901=90,"AGUA",IF('BD6'!J1901=91,"ALCANTARILLADO",IF('BD6'!J1901=93,"ALCANTARILLADO",IF('BD6'!J1901=95,"ADMIN",IF('BD6'!J1901=96,"COMERCIAL","G_Finan")))))</f>
        <v/>
      </c>
      <c r="L1901" s="40" t="n"/>
      <c r="M1901" s="37" t="n"/>
      <c r="N1901" s="51" t="n"/>
      <c r="O1901" s="51" t="n"/>
    </row>
    <row r="1902">
      <c r="A1902" s="42">
        <f>IFERROR(VLOOKUP(BD[[#This Row],[BK]],DICT[[EEFF]:[Ppto]],2,FALSE),"No Encontrado")</f>
        <v/>
      </c>
      <c r="B1902">
        <f>MID(BD[[#This Row],[SUC]],2,1)&amp;"-"&amp;BD[[#This Row],[CC]]&amp;"-"&amp;BD[[#This Row],[REGI_RES]]&amp;"-"&amp;MID(BD[[#This Row],[CTA]],1,9)</f>
        <v/>
      </c>
      <c r="D1902">
        <f>TRIM(MID('BD6'!E1902,3,2))</f>
        <v/>
      </c>
      <c r="E1902" s="33" t="n"/>
      <c r="F1902" s="32" t="n"/>
      <c r="G1902">
        <f>IF(MID(BD[[#This Row],[Suc - Tipo - Nro]],8,2)="11",LEFT(BD[[#This Row],[REGIMEN]], 1) &amp; LEFT(RIGHT(BD[[#This Row],[REGIMEN]], LEN(BD[[#This Row],[REGIMEN]]) - FIND(" ", BD[[#This Row],[REGIMEN]])), 1),"")</f>
        <v/>
      </c>
      <c r="H1902">
        <f>IF(MID(BD[[#This Row],[Suc - Tipo - Nro]],8,2)="11",TRIM(RIGHT(SUBSTITUTE(BD[[#This Row],[Glosa / Proveedor]]," ",REPT(" ",LEN(BD[[#This Row],[Glosa / Proveedor]]))),LEN(BD[[#This Row],[Glosa / Proveedor]])*2)),"")</f>
        <v/>
      </c>
      <c r="I1902" s="31" t="n"/>
      <c r="J1902" s="38" t="n"/>
      <c r="K1902" s="22">
        <f>IF('BD6'!J1902=90,"AGUA",IF('BD6'!J1902=91,"ALCANTARILLADO",IF('BD6'!J1902=93,"ALCANTARILLADO",IF('BD6'!J1902=95,"ADMIN",IF('BD6'!J1902=96,"COMERCIAL","G_Finan")))))</f>
        <v/>
      </c>
      <c r="L1902" s="49" t="n"/>
      <c r="M1902" s="37" t="n"/>
      <c r="N1902" s="51" t="n"/>
      <c r="O1902" s="51" t="n"/>
    </row>
    <row r="1903">
      <c r="A1903" s="10">
        <f>IFERROR(VLOOKUP(BD[[#This Row],[BK]],DICT[[EEFF]:[Ppto]],2,FALSE),"No Encontrado")</f>
        <v/>
      </c>
      <c r="B1903" s="54">
        <f>MID(BD[[#This Row],[SUC]],2,1)&amp;"-"&amp;BD[[#This Row],[CC]]&amp;"-"&amp;BD[[#This Row],[REGI_RES]]&amp;"-"&amp;MID(BD[[#This Row],[CTA]],1,9)</f>
        <v/>
      </c>
      <c r="D1903" s="54">
        <f>TRIM(MID('BD6'!E1903,3,2))</f>
        <v/>
      </c>
      <c r="E1903" s="33" t="n"/>
      <c r="F1903" s="34" t="n"/>
      <c r="G1903" s="54">
        <f>IF(MID(BD[[#This Row],[Suc - Tipo - Nro]],8,2)="11",LEFT(BD[[#This Row],[REGIMEN]], 1) &amp; LEFT(RIGHT(BD[[#This Row],[REGIMEN]], LEN(BD[[#This Row],[REGIMEN]]) - FIND(" ", BD[[#This Row],[REGIMEN]])), 1),"")</f>
        <v/>
      </c>
      <c r="H1903" s="54">
        <f>IF(MID(BD[[#This Row],[Suc - Tipo - Nro]],8,2)="11",TRIM(RIGHT(SUBSTITUTE(BD[[#This Row],[Glosa / Proveedor]]," ",REPT(" ",LEN(BD[[#This Row],[Glosa / Proveedor]]))),LEN(BD[[#This Row],[Glosa / Proveedor]])*2)),"")</f>
        <v/>
      </c>
      <c r="I1903" s="33" t="n"/>
      <c r="J1903" s="35" t="n"/>
      <c r="K1903" s="36">
        <f>IF('BD6'!J1903=90,"AGUA",IF('BD6'!J1903=91,"ALCANTARILLADO",IF('BD6'!J1903=93,"ALCANTARILLADO",IF('BD6'!J1903=95,"ADMIN",IF('BD6'!J1903=96,"COMERCIAL","G_Finan")))))</f>
        <v/>
      </c>
      <c r="L1903" s="40" t="n"/>
      <c r="M1903" s="37" t="n"/>
      <c r="N1903" s="51" t="n"/>
      <c r="O1903" s="51" t="n"/>
    </row>
    <row r="1904">
      <c r="A1904" s="10">
        <f>IFERROR(VLOOKUP(BD[[#This Row],[BK]],DICT[[EEFF]:[Ppto]],2,FALSE),"No Encontrado")</f>
        <v/>
      </c>
      <c r="B1904" s="54">
        <f>MID(BD[[#This Row],[SUC]],2,1)&amp;"-"&amp;BD[[#This Row],[CC]]&amp;"-"&amp;BD[[#This Row],[REGI_RES]]&amp;"-"&amp;MID(BD[[#This Row],[CTA]],1,9)</f>
        <v/>
      </c>
      <c r="D1904" s="54">
        <f>TRIM(MID('BD6'!E1904,3,2))</f>
        <v/>
      </c>
      <c r="E1904" s="33" t="n"/>
      <c r="F1904" s="34" t="n"/>
      <c r="G1904" s="54">
        <f>IF(MID(BD[[#This Row],[Suc - Tipo - Nro]],8,2)="11",LEFT(BD[[#This Row],[REGIMEN]], 1) &amp; LEFT(RIGHT(BD[[#This Row],[REGIMEN]], LEN(BD[[#This Row],[REGIMEN]]) - FIND(" ", BD[[#This Row],[REGIMEN]])), 1),"")</f>
        <v/>
      </c>
      <c r="H1904" s="54">
        <f>IF(MID(BD[[#This Row],[Suc - Tipo - Nro]],8,2)="11",TRIM(RIGHT(SUBSTITUTE(BD[[#This Row],[Glosa / Proveedor]]," ",REPT(" ",LEN(BD[[#This Row],[Glosa / Proveedor]]))),LEN(BD[[#This Row],[Glosa / Proveedor]])*2)),"")</f>
        <v/>
      </c>
      <c r="I1904" s="33" t="n"/>
      <c r="J1904" s="35" t="n"/>
      <c r="K1904" s="36">
        <f>IF('BD6'!J1904=90,"AGUA",IF('BD6'!J1904=91,"ALCANTARILLADO",IF('BD6'!J1904=93,"ALCANTARILLADO",IF('BD6'!J1904=95,"ADMIN",IF('BD6'!J1904=96,"COMERCIAL","G_Finan")))))</f>
        <v/>
      </c>
      <c r="L1904" s="40" t="n"/>
      <c r="M1904" s="37" t="n"/>
      <c r="N1904" s="51" t="n"/>
      <c r="O1904" s="51" t="n"/>
    </row>
    <row r="1905">
      <c r="A1905" s="42">
        <f>IFERROR(VLOOKUP(BD[[#This Row],[BK]],DICT[[EEFF]:[Ppto]],2,FALSE),"No Encontrado")</f>
        <v/>
      </c>
      <c r="B1905">
        <f>MID(BD[[#This Row],[SUC]],2,1)&amp;"-"&amp;BD[[#This Row],[CC]]&amp;"-"&amp;BD[[#This Row],[REGI_RES]]&amp;"-"&amp;MID(BD[[#This Row],[CTA]],1,9)</f>
        <v/>
      </c>
      <c r="D1905">
        <f>TRIM(MID('BD6'!E1905,3,2))</f>
        <v/>
      </c>
      <c r="E1905" s="33" t="n"/>
      <c r="F1905" s="32" t="n"/>
      <c r="G1905">
        <f>IF(MID(BD[[#This Row],[Suc - Tipo - Nro]],8,2)="11",LEFT(BD[[#This Row],[REGIMEN]], 1) &amp; LEFT(RIGHT(BD[[#This Row],[REGIMEN]], LEN(BD[[#This Row],[REGIMEN]]) - FIND(" ", BD[[#This Row],[REGIMEN]])), 1),"")</f>
        <v/>
      </c>
      <c r="H1905">
        <f>IF(MID(BD[[#This Row],[Suc - Tipo - Nro]],8,2)="11",TRIM(RIGHT(SUBSTITUTE(BD[[#This Row],[Glosa / Proveedor]]," ",REPT(" ",LEN(BD[[#This Row],[Glosa / Proveedor]]))),LEN(BD[[#This Row],[Glosa / Proveedor]])*2)),"")</f>
        <v/>
      </c>
      <c r="I1905" s="31" t="n"/>
      <c r="J1905" s="38" t="n"/>
      <c r="K1905" s="22">
        <f>IF('BD6'!J1905=90,"AGUA",IF('BD6'!J1905=91,"ALCANTARILLADO",IF('BD6'!J1905=93,"ALCANTARILLADO",IF('BD6'!J1905=95,"ADMIN",IF('BD6'!J1905=96,"COMERCIAL","G_Finan")))))</f>
        <v/>
      </c>
      <c r="L1905" s="49" t="n"/>
      <c r="M1905" s="37" t="n"/>
      <c r="N1905" s="51" t="n"/>
      <c r="O1905" s="51" t="n"/>
    </row>
    <row r="1906">
      <c r="A1906" s="39">
        <f>IFERROR(VLOOKUP(BD[[#This Row],[BK]],DICT[[EEFF]:[Ppto]],2,FALSE),"No Encontrado")</f>
        <v/>
      </c>
      <c r="B1906">
        <f>MID(BD[[#This Row],[SUC]],2,1)&amp;"-"&amp;BD[[#This Row],[CC]]&amp;"-"&amp;BD[[#This Row],[REGI_RES]]&amp;"-"&amp;MID(BD[[#This Row],[CTA]],1,9)</f>
        <v/>
      </c>
      <c r="D1906">
        <f>TRIM(MID('BD6'!E1906,3,2))</f>
        <v/>
      </c>
      <c r="E1906" s="33" t="n"/>
      <c r="F1906" s="34" t="n"/>
      <c r="G1906">
        <f>IF(MID(BD[[#This Row],[Suc - Tipo - Nro]],8,2)="11",LEFT(BD[[#This Row],[REGIMEN]], 1) &amp; LEFT(RIGHT(BD[[#This Row],[REGIMEN]], LEN(BD[[#This Row],[REGIMEN]]) - FIND(" ", BD[[#This Row],[REGIMEN]])), 1),"")</f>
        <v/>
      </c>
      <c r="H1906">
        <f>IF(MID(BD[[#This Row],[Suc - Tipo - Nro]],8,2)="11",TRIM(RIGHT(SUBSTITUTE(BD[[#This Row],[Glosa / Proveedor]]," ",REPT(" ",LEN(BD[[#This Row],[Glosa / Proveedor]]))),LEN(BD[[#This Row],[Glosa / Proveedor]])*2)),"")</f>
        <v/>
      </c>
      <c r="I1906" s="33" t="n"/>
      <c r="J1906" s="35" t="n"/>
      <c r="K1906" s="22">
        <f>IF('BD6'!J1906=90,"AGUA",IF('BD6'!J1906=91,"ALCANTARILLADO",IF('BD6'!J1906=93,"ALCANTARILLADO",IF('BD6'!J1906=95,"ADMIN",IF('BD6'!J1906=96,"COMERCIAL","G_Finan")))))</f>
        <v/>
      </c>
      <c r="L1906" s="49" t="n"/>
      <c r="M1906" s="37" t="n"/>
      <c r="N1906" s="51" t="n"/>
      <c r="O1906" s="51" t="n"/>
    </row>
    <row r="1907">
      <c r="A1907" s="39">
        <f>IFERROR(VLOOKUP(BD[[#This Row],[BK]],DICT[[EEFF]:[Ppto]],2,FALSE),"No Encontrado")</f>
        <v/>
      </c>
      <c r="B1907">
        <f>MID(BD[[#This Row],[SUC]],2,1)&amp;"-"&amp;BD[[#This Row],[CC]]&amp;"-"&amp;BD[[#This Row],[REGI_RES]]&amp;"-"&amp;MID(BD[[#This Row],[CTA]],1,9)</f>
        <v/>
      </c>
      <c r="D1907">
        <f>TRIM(MID('BD6'!E1907,3,2))</f>
        <v/>
      </c>
      <c r="E1907" s="33" t="n"/>
      <c r="F1907" s="34" t="n"/>
      <c r="G1907">
        <f>IF(MID(BD[[#This Row],[Suc - Tipo - Nro]],8,2)="11",LEFT(BD[[#This Row],[REGIMEN]], 1) &amp; LEFT(RIGHT(BD[[#This Row],[REGIMEN]], LEN(BD[[#This Row],[REGIMEN]]) - FIND(" ", BD[[#This Row],[REGIMEN]])), 1),"")</f>
        <v/>
      </c>
      <c r="H1907">
        <f>IF(MID(BD[[#This Row],[Suc - Tipo - Nro]],8,2)="11",TRIM(RIGHT(SUBSTITUTE(BD[[#This Row],[Glosa / Proveedor]]," ",REPT(" ",LEN(BD[[#This Row],[Glosa / Proveedor]]))),LEN(BD[[#This Row],[Glosa / Proveedor]])*2)),"")</f>
        <v/>
      </c>
      <c r="I1907" s="33" t="n"/>
      <c r="J1907" s="35" t="n"/>
      <c r="K1907" s="22">
        <f>IF('BD6'!J1907=90,"AGUA",IF('BD6'!J1907=91,"ALCANTARILLADO",IF('BD6'!J1907=93,"ALCANTARILLADO",IF('BD6'!J1907=95,"ADMIN",IF('BD6'!J1907=96,"COMERCIAL","G_Finan")))))</f>
        <v/>
      </c>
      <c r="L1907" s="49" t="n"/>
      <c r="M1907" s="37" t="n"/>
      <c r="N1907" s="51" t="n"/>
      <c r="O1907" s="51" t="n"/>
    </row>
    <row r="1908">
      <c r="A1908" s="10">
        <f>IFERROR(VLOOKUP(BD[[#This Row],[BK]],DICT[[EEFF]:[Ppto]],2,FALSE),"No Encontrado")</f>
        <v/>
      </c>
      <c r="B1908" s="54">
        <f>MID(BD[[#This Row],[SUC]],2,1)&amp;"-"&amp;BD[[#This Row],[CC]]&amp;"-"&amp;BD[[#This Row],[REGI_RES]]&amp;"-"&amp;MID(BD[[#This Row],[CTA]],1,9)</f>
        <v/>
      </c>
      <c r="D1908" s="54">
        <f>TRIM(MID('BD6'!E1908,3,2))</f>
        <v/>
      </c>
      <c r="E1908" s="33" t="n"/>
      <c r="F1908" s="34" t="n"/>
      <c r="G1908" s="54">
        <f>IF(MID(BD[[#This Row],[Suc - Tipo - Nro]],8,2)="11",LEFT(BD[[#This Row],[REGIMEN]], 1) &amp; LEFT(RIGHT(BD[[#This Row],[REGIMEN]], LEN(BD[[#This Row],[REGIMEN]]) - FIND(" ", BD[[#This Row],[REGIMEN]])), 1),"")</f>
        <v/>
      </c>
      <c r="H1908" s="54">
        <f>IF(MID(BD[[#This Row],[Suc - Tipo - Nro]],8,2)="11",TRIM(RIGHT(SUBSTITUTE(BD[[#This Row],[Glosa / Proveedor]]," ",REPT(" ",LEN(BD[[#This Row],[Glosa / Proveedor]]))),LEN(BD[[#This Row],[Glosa / Proveedor]])*2)),"")</f>
        <v/>
      </c>
      <c r="I1908" s="33" t="n"/>
      <c r="J1908" s="35" t="n"/>
      <c r="K1908" s="36">
        <f>IF('BD6'!J1908=90,"AGUA",IF('BD6'!J1908=91,"ALCANTARILLADO",IF('BD6'!J1908=93,"ALCANTARILLADO",IF('BD6'!J1908=95,"ADMIN",IF('BD6'!J1908=96,"COMERCIAL","G_Finan")))))</f>
        <v/>
      </c>
      <c r="L1908" s="40" t="n"/>
      <c r="M1908" s="37" t="n"/>
      <c r="N1908" s="51" t="n"/>
      <c r="O1908" s="51" t="n"/>
    </row>
    <row r="1909">
      <c r="A1909" s="10">
        <f>IFERROR(VLOOKUP(BD[[#This Row],[BK]],DICT[[EEFF]:[Ppto]],2,FALSE),"No Encontrado")</f>
        <v/>
      </c>
      <c r="B1909" s="54">
        <f>MID(BD[[#This Row],[SUC]],2,1)&amp;"-"&amp;BD[[#This Row],[CC]]&amp;"-"&amp;BD[[#This Row],[REGI_RES]]&amp;"-"&amp;MID(BD[[#This Row],[CTA]],1,9)</f>
        <v/>
      </c>
      <c r="D1909" s="54">
        <f>TRIM(MID('BD6'!E1909,3,2))</f>
        <v/>
      </c>
      <c r="E1909" s="33" t="n"/>
      <c r="F1909" s="34" t="n"/>
      <c r="G1909" s="54">
        <f>IF(MID(BD[[#This Row],[Suc - Tipo - Nro]],8,2)="11",LEFT(BD[[#This Row],[REGIMEN]], 1) &amp; LEFT(RIGHT(BD[[#This Row],[REGIMEN]], LEN(BD[[#This Row],[REGIMEN]]) - FIND(" ", BD[[#This Row],[REGIMEN]])), 1),"")</f>
        <v/>
      </c>
      <c r="H1909" s="54">
        <f>IF(MID(BD[[#This Row],[Suc - Tipo - Nro]],8,2)="11",TRIM(RIGHT(SUBSTITUTE(BD[[#This Row],[Glosa / Proveedor]]," ",REPT(" ",LEN(BD[[#This Row],[Glosa / Proveedor]]))),LEN(BD[[#This Row],[Glosa / Proveedor]])*2)),"")</f>
        <v/>
      </c>
      <c r="I1909" s="33" t="n"/>
      <c r="J1909" s="35" t="n"/>
      <c r="K1909" s="36">
        <f>IF('BD6'!J1909=90,"AGUA",IF('BD6'!J1909=91,"ALCANTARILLADO",IF('BD6'!J1909=93,"ALCANTARILLADO",IF('BD6'!J1909=95,"ADMIN",IF('BD6'!J1909=96,"COMERCIAL","G_Finan")))))</f>
        <v/>
      </c>
      <c r="L1909" s="40" t="n"/>
      <c r="M1909" s="37" t="n"/>
      <c r="N1909" s="51" t="n"/>
      <c r="O1909" s="51" t="n"/>
    </row>
    <row r="1910">
      <c r="A1910">
        <f>IFERROR(VLOOKUP(BD[[#This Row],[BK]],DICT[[EEFF]:[Ppto]],2,FALSE),"No Encontrado")</f>
        <v/>
      </c>
      <c r="B1910">
        <f>MID(BD[[#This Row],[SUC]],2,1)&amp;"-"&amp;BD[[#This Row],[CC]]&amp;"-"&amp;BD[[#This Row],[REGI_RES]]&amp;"-"&amp;MID(BD[[#This Row],[CTA]],1,9)</f>
        <v/>
      </c>
      <c r="D1910">
        <f>TRIM(MID('BD6'!E1910,3,2))</f>
        <v/>
      </c>
      <c r="E1910" s="33" t="n"/>
      <c r="F1910" s="32" t="n"/>
      <c r="G1910">
        <f>IF(MID(BD[[#This Row],[Suc - Tipo - Nro]],8,2)="11",LEFT(BD[[#This Row],[REGIMEN]], 1) &amp; LEFT(RIGHT(BD[[#This Row],[REGIMEN]], LEN(BD[[#This Row],[REGIMEN]]) - FIND(" ", BD[[#This Row],[REGIMEN]])), 1),"")</f>
        <v/>
      </c>
      <c r="H1910">
        <f>IF(MID(BD[[#This Row],[Suc - Tipo - Nro]],8,2)="11",TRIM(RIGHT(SUBSTITUTE(BD[[#This Row],[Glosa / Proveedor]]," ",REPT(" ",LEN(BD[[#This Row],[Glosa / Proveedor]]))),LEN(BD[[#This Row],[Glosa / Proveedor]])*2)),"")</f>
        <v/>
      </c>
      <c r="I1910" s="31" t="n"/>
      <c r="J1910" s="38" t="n"/>
      <c r="K1910" s="22">
        <f>IF('BD6'!J1910=90,"AGUA",IF('BD6'!J1910=91,"ALCANTARILLADO",IF('BD6'!J1910=93,"ALCANTARILLADO",IF('BD6'!J1910=95,"ADMIN",IF('BD6'!J1910=96,"COMERCIAL","G_Finan")))))</f>
        <v/>
      </c>
      <c r="L1910" s="49" t="n"/>
      <c r="M1910" s="37" t="n"/>
      <c r="N1910" s="51" t="n"/>
      <c r="O1910" s="51" t="n"/>
    </row>
    <row r="1911">
      <c r="A1911" s="10">
        <f>IFERROR(VLOOKUP(BD[[#This Row],[BK]],DICT[[EEFF]:[Ppto]],2,FALSE),"No Encontrado")</f>
        <v/>
      </c>
      <c r="B1911" s="54">
        <f>MID(BD[[#This Row],[SUC]],2,1)&amp;"-"&amp;BD[[#This Row],[CC]]&amp;"-"&amp;BD[[#This Row],[REGI_RES]]&amp;"-"&amp;MID(BD[[#This Row],[CTA]],1,9)</f>
        <v/>
      </c>
      <c r="D1911" s="54">
        <f>TRIM(MID('BD6'!E1911,3,2))</f>
        <v/>
      </c>
      <c r="E1911" s="33" t="n"/>
      <c r="F1911" s="34" t="n"/>
      <c r="G1911" s="54">
        <f>IF(MID(BD[[#This Row],[Suc - Tipo - Nro]],8,2)="11",LEFT(BD[[#This Row],[REGIMEN]], 1) &amp; LEFT(RIGHT(BD[[#This Row],[REGIMEN]], LEN(BD[[#This Row],[REGIMEN]]) - FIND(" ", BD[[#This Row],[REGIMEN]])), 1),"")</f>
        <v/>
      </c>
      <c r="H1911" s="54">
        <f>IF(MID(BD[[#This Row],[Suc - Tipo - Nro]],8,2)="11",TRIM(RIGHT(SUBSTITUTE(BD[[#This Row],[Glosa / Proveedor]]," ",REPT(" ",LEN(BD[[#This Row],[Glosa / Proveedor]]))),LEN(BD[[#This Row],[Glosa / Proveedor]])*2)),"")</f>
        <v/>
      </c>
      <c r="I1911" s="33" t="n"/>
      <c r="J1911" s="35" t="n"/>
      <c r="K1911" s="36">
        <f>IF('BD6'!J1911=90,"AGUA",IF('BD6'!J1911=91,"ALCANTARILLADO",IF('BD6'!J1911=93,"ALCANTARILLADO",IF('BD6'!J1911=95,"ADMIN",IF('BD6'!J1911=96,"COMERCIAL","G_Finan")))))</f>
        <v/>
      </c>
      <c r="L1911" s="40" t="n"/>
      <c r="M1911" s="37" t="n"/>
      <c r="N1911" s="51" t="n"/>
      <c r="O1911" s="51" t="n"/>
    </row>
    <row r="1912">
      <c r="A1912" s="10">
        <f>IFERROR(VLOOKUP(BD[[#This Row],[BK]],DICT[[EEFF]:[Ppto]],2,FALSE),"No Encontrado")</f>
        <v/>
      </c>
      <c r="B1912" s="54">
        <f>MID(BD[[#This Row],[SUC]],2,1)&amp;"-"&amp;BD[[#This Row],[CC]]&amp;"-"&amp;BD[[#This Row],[REGI_RES]]&amp;"-"&amp;MID(BD[[#This Row],[CTA]],1,9)</f>
        <v/>
      </c>
      <c r="D1912" s="54">
        <f>TRIM(MID('BD6'!E1912,3,2))</f>
        <v/>
      </c>
      <c r="E1912" s="33" t="n"/>
      <c r="F1912" s="34" t="n"/>
      <c r="G1912" s="54">
        <f>IF(MID(BD[[#This Row],[Suc - Tipo - Nro]],8,2)="11",LEFT(BD[[#This Row],[REGIMEN]], 1) &amp; LEFT(RIGHT(BD[[#This Row],[REGIMEN]], LEN(BD[[#This Row],[REGIMEN]]) - FIND(" ", BD[[#This Row],[REGIMEN]])), 1),"")</f>
        <v/>
      </c>
      <c r="H1912" s="54">
        <f>IF(MID(BD[[#This Row],[Suc - Tipo - Nro]],8,2)="11",TRIM(RIGHT(SUBSTITUTE(BD[[#This Row],[Glosa / Proveedor]]," ",REPT(" ",LEN(BD[[#This Row],[Glosa / Proveedor]]))),LEN(BD[[#This Row],[Glosa / Proveedor]])*2)),"")</f>
        <v/>
      </c>
      <c r="I1912" s="33" t="n"/>
      <c r="J1912" s="35" t="n"/>
      <c r="K1912" s="36">
        <f>IF('BD6'!J1912=90,"AGUA",IF('BD6'!J1912=91,"ALCANTARILLADO",IF('BD6'!J1912=93,"ALCANTARILLADO",IF('BD6'!J1912=95,"ADMIN",IF('BD6'!J1912=96,"COMERCIAL","G_Finan")))))</f>
        <v/>
      </c>
      <c r="L1912" s="40" t="n"/>
      <c r="M1912" s="37" t="n"/>
      <c r="N1912" s="51" t="n"/>
      <c r="O1912" s="51" t="n"/>
    </row>
    <row r="1913">
      <c r="A1913" s="10">
        <f>IFERROR(VLOOKUP(BD[[#This Row],[BK]],DICT[[EEFF]:[Ppto]],2,FALSE),"No Encontrado")</f>
        <v/>
      </c>
      <c r="B1913" s="54">
        <f>MID(BD[[#This Row],[SUC]],2,1)&amp;"-"&amp;BD[[#This Row],[CC]]&amp;"-"&amp;BD[[#This Row],[REGI_RES]]&amp;"-"&amp;MID(BD[[#This Row],[CTA]],1,9)</f>
        <v/>
      </c>
      <c r="D1913" s="54">
        <f>TRIM(MID('BD6'!E1913,3,2))</f>
        <v/>
      </c>
      <c r="E1913" s="33" t="n"/>
      <c r="F1913" s="34" t="n"/>
      <c r="G1913" s="54">
        <f>IF(MID(BD[[#This Row],[Suc - Tipo - Nro]],8,2)="11",LEFT(BD[[#This Row],[REGIMEN]], 1) &amp; LEFT(RIGHT(BD[[#This Row],[REGIMEN]], LEN(BD[[#This Row],[REGIMEN]]) - FIND(" ", BD[[#This Row],[REGIMEN]])), 1),"")</f>
        <v/>
      </c>
      <c r="H1913" s="54">
        <f>IF(MID(BD[[#This Row],[Suc - Tipo - Nro]],8,2)="11",TRIM(RIGHT(SUBSTITUTE(BD[[#This Row],[Glosa / Proveedor]]," ",REPT(" ",LEN(BD[[#This Row],[Glosa / Proveedor]]))),LEN(BD[[#This Row],[Glosa / Proveedor]])*2)),"")</f>
        <v/>
      </c>
      <c r="I1913" s="33" t="n"/>
      <c r="J1913" s="35" t="n"/>
      <c r="K1913" s="36">
        <f>IF('BD6'!J1913=90,"AGUA",IF('BD6'!J1913=91,"ALCANTARILLADO",IF('BD6'!J1913=93,"ALCANTARILLADO",IF('BD6'!J1913=95,"ADMIN",IF('BD6'!J1913=96,"COMERCIAL","G_Finan")))))</f>
        <v/>
      </c>
      <c r="L1913" s="40" t="n"/>
      <c r="M1913" s="37" t="n"/>
      <c r="N1913" s="51" t="n"/>
      <c r="O1913" s="51" t="n"/>
    </row>
    <row r="1914">
      <c r="A1914" s="41">
        <f>IFERROR(VLOOKUP(BD[[#This Row],[BK]],DICT[[EEFF]:[Ppto]],2,FALSE),"No Encontrado")</f>
        <v/>
      </c>
      <c r="B1914">
        <f>MID(BD[[#This Row],[SUC]],2,1)&amp;"-"&amp;BD[[#This Row],[CC]]&amp;"-"&amp;BD[[#This Row],[REGI_RES]]&amp;"-"&amp;MID(BD[[#This Row],[CTA]],1,9)</f>
        <v/>
      </c>
      <c r="D1914">
        <f>TRIM(MID('BD6'!E1914,3,2))</f>
        <v/>
      </c>
      <c r="E1914" s="33" t="n"/>
      <c r="F1914" s="32" t="n"/>
      <c r="G1914">
        <f>IF(MID(BD[[#This Row],[Suc - Tipo - Nro]],8,2)="11",LEFT(BD[[#This Row],[REGIMEN]], 1) &amp; LEFT(RIGHT(BD[[#This Row],[REGIMEN]], LEN(BD[[#This Row],[REGIMEN]]) - FIND(" ", BD[[#This Row],[REGIMEN]])), 1),"")</f>
        <v/>
      </c>
      <c r="H1914">
        <f>IF(MID(BD[[#This Row],[Suc - Tipo - Nro]],8,2)="11",TRIM(RIGHT(SUBSTITUTE(BD[[#This Row],[Glosa / Proveedor]]," ",REPT(" ",LEN(BD[[#This Row],[Glosa / Proveedor]]))),LEN(BD[[#This Row],[Glosa / Proveedor]])*2)),"")</f>
        <v/>
      </c>
      <c r="I1914" s="31" t="n"/>
      <c r="J1914" s="38" t="n"/>
      <c r="K1914" s="22">
        <f>IF('BD6'!J1914=90,"AGUA",IF('BD6'!J1914=91,"ALCANTARILLADO",IF('BD6'!J1914=93,"ALCANTARILLADO",IF('BD6'!J1914=95,"ADMIN",IF('BD6'!J1914=96,"COMERCIAL","G_Finan")))))</f>
        <v/>
      </c>
      <c r="L1914" s="49" t="n"/>
      <c r="M1914" s="37" t="n"/>
      <c r="N1914" s="51" t="n"/>
      <c r="O1914" s="51" t="n"/>
    </row>
    <row r="1915">
      <c r="A1915" s="10">
        <f>IFERROR(VLOOKUP(BD[[#This Row],[BK]],DICT[[EEFF]:[Ppto]],2,FALSE),"No Encontrado")</f>
        <v/>
      </c>
      <c r="B1915" s="54">
        <f>MID(BD[[#This Row],[SUC]],2,1)&amp;"-"&amp;BD[[#This Row],[CC]]&amp;"-"&amp;BD[[#This Row],[REGI_RES]]&amp;"-"&amp;MID(BD[[#This Row],[CTA]],1,9)</f>
        <v/>
      </c>
      <c r="D1915" s="54">
        <f>TRIM(MID('BD6'!E1915,3,2))</f>
        <v/>
      </c>
      <c r="E1915" s="33" t="n"/>
      <c r="F1915" s="34" t="n"/>
      <c r="G1915" s="54">
        <f>IF(MID(BD[[#This Row],[Suc - Tipo - Nro]],8,2)="11",LEFT(BD[[#This Row],[REGIMEN]], 1) &amp; LEFT(RIGHT(BD[[#This Row],[REGIMEN]], LEN(BD[[#This Row],[REGIMEN]]) - FIND(" ", BD[[#This Row],[REGIMEN]])), 1),"")</f>
        <v/>
      </c>
      <c r="H1915" s="54">
        <f>IF(MID(BD[[#This Row],[Suc - Tipo - Nro]],8,2)="11",TRIM(RIGHT(SUBSTITUTE(BD[[#This Row],[Glosa / Proveedor]]," ",REPT(" ",LEN(BD[[#This Row],[Glosa / Proveedor]]))),LEN(BD[[#This Row],[Glosa / Proveedor]])*2)),"")</f>
        <v/>
      </c>
      <c r="I1915" s="33" t="n"/>
      <c r="J1915" s="35" t="n"/>
      <c r="K1915" s="36">
        <f>IF('BD6'!J1915=90,"AGUA",IF('BD6'!J1915=91,"ALCANTARILLADO",IF('BD6'!J1915=93,"ALCANTARILLADO",IF('BD6'!J1915=95,"ADMIN",IF('BD6'!J1915=96,"COMERCIAL","G_Finan")))))</f>
        <v/>
      </c>
      <c r="L1915" s="40" t="n"/>
      <c r="M1915" s="37" t="n"/>
      <c r="N1915" s="51" t="n"/>
      <c r="O1915" s="51" t="n"/>
    </row>
    <row r="1916">
      <c r="A1916" s="42">
        <f>IFERROR(VLOOKUP(BD[[#This Row],[BK]],DICT[[EEFF]:[Ppto]],2,FALSE),"No Encontrado")</f>
        <v/>
      </c>
      <c r="B1916">
        <f>MID(BD[[#This Row],[SUC]],2,1)&amp;"-"&amp;BD[[#This Row],[CC]]&amp;"-"&amp;BD[[#This Row],[REGI_RES]]&amp;"-"&amp;MID(BD[[#This Row],[CTA]],1,9)</f>
        <v/>
      </c>
      <c r="D1916">
        <f>TRIM(MID('BD6'!E1916,3,2))</f>
        <v/>
      </c>
      <c r="E1916" s="33" t="n"/>
      <c r="F1916" s="32" t="n"/>
      <c r="G1916">
        <f>IF(MID(BD[[#This Row],[Suc - Tipo - Nro]],8,2)="11",LEFT(BD[[#This Row],[REGIMEN]], 1) &amp; LEFT(RIGHT(BD[[#This Row],[REGIMEN]], LEN(BD[[#This Row],[REGIMEN]]) - FIND(" ", BD[[#This Row],[REGIMEN]])), 1),"")</f>
        <v/>
      </c>
      <c r="H1916">
        <f>IF(MID(BD[[#This Row],[Suc - Tipo - Nro]],8,2)="11",TRIM(RIGHT(SUBSTITUTE(BD[[#This Row],[Glosa / Proveedor]]," ",REPT(" ",LEN(BD[[#This Row],[Glosa / Proveedor]]))),LEN(BD[[#This Row],[Glosa / Proveedor]])*2)),"")</f>
        <v/>
      </c>
      <c r="I1916" s="31" t="n"/>
      <c r="J1916" s="38" t="n"/>
      <c r="K1916" s="22">
        <f>IF('BD6'!J1916=90,"AGUA",IF('BD6'!J1916=91,"ALCANTARILLADO",IF('BD6'!J1916=93,"ALCANTARILLADO",IF('BD6'!J1916=95,"ADMIN",IF('BD6'!J1916=96,"COMERCIAL","G_Finan")))))</f>
        <v/>
      </c>
      <c r="L1916" s="49" t="n"/>
      <c r="M1916" s="37" t="n"/>
      <c r="N1916" s="51" t="n"/>
      <c r="O1916" s="51" t="n"/>
    </row>
    <row r="1917">
      <c r="A1917" s="39">
        <f>IFERROR(VLOOKUP(BD[[#This Row],[BK]],DICT[[EEFF]:[Ppto]],2,FALSE),"No Encontrado")</f>
        <v/>
      </c>
      <c r="B1917">
        <f>MID(BD[[#This Row],[SUC]],2,1)&amp;"-"&amp;BD[[#This Row],[CC]]&amp;"-"&amp;BD[[#This Row],[REGI_RES]]&amp;"-"&amp;MID(BD[[#This Row],[CTA]],1,9)</f>
        <v/>
      </c>
      <c r="D1917">
        <f>TRIM(MID('BD6'!E1917,3,2))</f>
        <v/>
      </c>
      <c r="E1917" s="33" t="n"/>
      <c r="F1917" s="34" t="n"/>
      <c r="G1917">
        <f>IF(MID(BD[[#This Row],[Suc - Tipo - Nro]],8,2)="11",LEFT(BD[[#This Row],[REGIMEN]], 1) &amp; LEFT(RIGHT(BD[[#This Row],[REGIMEN]], LEN(BD[[#This Row],[REGIMEN]]) - FIND(" ", BD[[#This Row],[REGIMEN]])), 1),"")</f>
        <v/>
      </c>
      <c r="H1917">
        <f>IF(MID(BD[[#This Row],[Suc - Tipo - Nro]],8,2)="11",TRIM(RIGHT(SUBSTITUTE(BD[[#This Row],[Glosa / Proveedor]]," ",REPT(" ",LEN(BD[[#This Row],[Glosa / Proveedor]]))),LEN(BD[[#This Row],[Glosa / Proveedor]])*2)),"")</f>
        <v/>
      </c>
      <c r="I1917" s="33" t="n"/>
      <c r="J1917" s="35" t="n"/>
      <c r="K1917" s="22">
        <f>IF('BD6'!J1917=90,"AGUA",IF('BD6'!J1917=91,"ALCANTARILLADO",IF('BD6'!J1917=93,"ALCANTARILLADO",IF('BD6'!J1917=95,"ADMIN",IF('BD6'!J1917=96,"COMERCIAL","G_Finan")))))</f>
        <v/>
      </c>
      <c r="L1917" s="49" t="n"/>
      <c r="M1917" s="37" t="n"/>
      <c r="N1917" s="51" t="n"/>
      <c r="O1917" s="51" t="n"/>
    </row>
    <row r="1918">
      <c r="A1918">
        <f>IFERROR(VLOOKUP(BD[[#This Row],[BK]],DICT[[EEFF]:[Ppto]],2,FALSE),"No Encontrado")</f>
        <v/>
      </c>
      <c r="B1918">
        <f>MID(BD[[#This Row],[SUC]],2,1)&amp;"-"&amp;BD[[#This Row],[CC]]&amp;"-"&amp;BD[[#This Row],[REGI_RES]]&amp;"-"&amp;MID(BD[[#This Row],[CTA]],1,9)</f>
        <v/>
      </c>
      <c r="D1918">
        <f>TRIM(MID('BD6'!E1918,3,2))</f>
        <v/>
      </c>
      <c r="E1918" s="33" t="n"/>
      <c r="F1918" s="32" t="n"/>
      <c r="G1918">
        <f>IF(MID(BD[[#This Row],[Suc - Tipo - Nro]],8,2)="11",LEFT(BD[[#This Row],[REGIMEN]], 1) &amp; LEFT(RIGHT(BD[[#This Row],[REGIMEN]], LEN(BD[[#This Row],[REGIMEN]]) - FIND(" ", BD[[#This Row],[REGIMEN]])), 1),"")</f>
        <v/>
      </c>
      <c r="H1918">
        <f>IF(MID(BD[[#This Row],[Suc - Tipo - Nro]],8,2)="11",TRIM(RIGHT(SUBSTITUTE(BD[[#This Row],[Glosa / Proveedor]]," ",REPT(" ",LEN(BD[[#This Row],[Glosa / Proveedor]]))),LEN(BD[[#This Row],[Glosa / Proveedor]])*2)),"")</f>
        <v/>
      </c>
      <c r="I1918" s="31" t="n"/>
      <c r="J1918" s="38" t="n"/>
      <c r="K1918" s="22">
        <f>IF('BD6'!J1918=90,"AGUA",IF('BD6'!J1918=91,"ALCANTARILLADO",IF('BD6'!J1918=93,"ALCANTARILLADO",IF('BD6'!J1918=95,"ADMIN",IF('BD6'!J1918=96,"COMERCIAL","G_Finan")))))</f>
        <v/>
      </c>
      <c r="L1918" s="49" t="n"/>
      <c r="M1918" s="37" t="n"/>
      <c r="N1918" s="51" t="n"/>
      <c r="O1918" s="51" t="n"/>
    </row>
    <row r="1919">
      <c r="A1919" s="42">
        <f>IFERROR(VLOOKUP(BD[[#This Row],[BK]],DICT[[EEFF]:[Ppto]],2,FALSE),"No Encontrado")</f>
        <v/>
      </c>
      <c r="B1919">
        <f>MID(BD[[#This Row],[SUC]],2,1)&amp;"-"&amp;BD[[#This Row],[CC]]&amp;"-"&amp;BD[[#This Row],[REGI_RES]]&amp;"-"&amp;MID(BD[[#This Row],[CTA]],1,9)</f>
        <v/>
      </c>
      <c r="D1919">
        <f>TRIM(MID('BD6'!E1919,3,2))</f>
        <v/>
      </c>
      <c r="E1919" s="33" t="n"/>
      <c r="F1919" s="32" t="n"/>
      <c r="G1919">
        <f>IF(MID(BD[[#This Row],[Suc - Tipo - Nro]],8,2)="11",LEFT(BD[[#This Row],[REGIMEN]], 1) &amp; LEFT(RIGHT(BD[[#This Row],[REGIMEN]], LEN(BD[[#This Row],[REGIMEN]]) - FIND(" ", BD[[#This Row],[REGIMEN]])), 1),"")</f>
        <v/>
      </c>
      <c r="H1919">
        <f>IF(MID(BD[[#This Row],[Suc - Tipo - Nro]],8,2)="11",TRIM(RIGHT(SUBSTITUTE(BD[[#This Row],[Glosa / Proveedor]]," ",REPT(" ",LEN(BD[[#This Row],[Glosa / Proveedor]]))),LEN(BD[[#This Row],[Glosa / Proveedor]])*2)),"")</f>
        <v/>
      </c>
      <c r="I1919" s="31" t="n"/>
      <c r="J1919" s="38" t="n"/>
      <c r="K1919" s="22">
        <f>IF('BD6'!J1919=90,"AGUA",IF('BD6'!J1919=91,"ALCANTARILLADO",IF('BD6'!J1919=93,"ALCANTARILLADO",IF('BD6'!J1919=95,"ADMIN",IF('BD6'!J1919=96,"COMERCIAL","G_Finan")))))</f>
        <v/>
      </c>
      <c r="L1919" s="49" t="n"/>
      <c r="M1919" s="37" t="n"/>
      <c r="N1919" s="51" t="n"/>
      <c r="O1919" s="51" t="n"/>
    </row>
    <row r="1920">
      <c r="A1920" s="42">
        <f>IFERROR(VLOOKUP(BD[[#This Row],[BK]],DICT[[EEFF]:[Ppto]],2,FALSE),"No Encontrado")</f>
        <v/>
      </c>
      <c r="B1920">
        <f>MID(BD[[#This Row],[SUC]],2,1)&amp;"-"&amp;BD[[#This Row],[CC]]&amp;"-"&amp;BD[[#This Row],[REGI_RES]]&amp;"-"&amp;MID(BD[[#This Row],[CTA]],1,9)</f>
        <v/>
      </c>
      <c r="D1920">
        <f>TRIM(MID('BD6'!E1920,3,2))</f>
        <v/>
      </c>
      <c r="E1920" s="33" t="n"/>
      <c r="F1920" s="32" t="n"/>
      <c r="G1920">
        <f>IF(MID(BD[[#This Row],[Suc - Tipo - Nro]],8,2)="11",LEFT(BD[[#This Row],[REGIMEN]], 1) &amp; LEFT(RIGHT(BD[[#This Row],[REGIMEN]], LEN(BD[[#This Row],[REGIMEN]]) - FIND(" ", BD[[#This Row],[REGIMEN]])), 1),"")</f>
        <v/>
      </c>
      <c r="H1920">
        <f>IF(MID(BD[[#This Row],[Suc - Tipo - Nro]],8,2)="11",TRIM(RIGHT(SUBSTITUTE(BD[[#This Row],[Glosa / Proveedor]]," ",REPT(" ",LEN(BD[[#This Row],[Glosa / Proveedor]]))),LEN(BD[[#This Row],[Glosa / Proveedor]])*2)),"")</f>
        <v/>
      </c>
      <c r="I1920" s="31" t="n"/>
      <c r="J1920" s="38" t="n"/>
      <c r="K1920" s="22">
        <f>IF('BD6'!J1920=90,"AGUA",IF('BD6'!J1920=91,"ALCANTARILLADO",IF('BD6'!J1920=93,"ALCANTARILLADO",IF('BD6'!J1920=95,"ADMIN",IF('BD6'!J1920=96,"COMERCIAL","G_Finan")))))</f>
        <v/>
      </c>
      <c r="L1920" s="49" t="n"/>
      <c r="M1920" s="37" t="n"/>
      <c r="N1920" s="51" t="n"/>
      <c r="O1920" s="51" t="n"/>
    </row>
    <row r="1921">
      <c r="A1921" s="42">
        <f>IFERROR(VLOOKUP(BD[[#This Row],[BK]],DICT[[EEFF]:[Ppto]],2,FALSE),"No Encontrado")</f>
        <v/>
      </c>
      <c r="B1921">
        <f>MID(BD[[#This Row],[SUC]],2,1)&amp;"-"&amp;BD[[#This Row],[CC]]&amp;"-"&amp;BD[[#This Row],[REGI_RES]]&amp;"-"&amp;MID(BD[[#This Row],[CTA]],1,9)</f>
        <v/>
      </c>
      <c r="D1921">
        <f>TRIM(MID('BD6'!E1921,3,2))</f>
        <v/>
      </c>
      <c r="E1921" s="33" t="n"/>
      <c r="F1921" s="32" t="n"/>
      <c r="G1921">
        <f>IF(MID(BD[[#This Row],[Suc - Tipo - Nro]],8,2)="11",LEFT(BD[[#This Row],[REGIMEN]], 1) &amp; LEFT(RIGHT(BD[[#This Row],[REGIMEN]], LEN(BD[[#This Row],[REGIMEN]]) - FIND(" ", BD[[#This Row],[REGIMEN]])), 1),"")</f>
        <v/>
      </c>
      <c r="H1921">
        <f>IF(MID(BD[[#This Row],[Suc - Tipo - Nro]],8,2)="11",TRIM(RIGHT(SUBSTITUTE(BD[[#This Row],[Glosa / Proveedor]]," ",REPT(" ",LEN(BD[[#This Row],[Glosa / Proveedor]]))),LEN(BD[[#This Row],[Glosa / Proveedor]])*2)),"")</f>
        <v/>
      </c>
      <c r="I1921" s="31" t="n"/>
      <c r="J1921" s="38" t="n"/>
      <c r="K1921" s="22">
        <f>IF('BD6'!J1921=90,"AGUA",IF('BD6'!J1921=91,"ALCANTARILLADO",IF('BD6'!J1921=93,"ALCANTARILLADO",IF('BD6'!J1921=95,"ADMIN",IF('BD6'!J1921=96,"COMERCIAL","G_Finan")))))</f>
        <v/>
      </c>
      <c r="L1921" s="49" t="n"/>
      <c r="M1921" s="37" t="n"/>
      <c r="N1921" s="51" t="n"/>
      <c r="O1921" s="51" t="n"/>
    </row>
    <row r="1922">
      <c r="A1922" s="42">
        <f>IFERROR(VLOOKUP(BD[[#This Row],[BK]],DICT[[EEFF]:[Ppto]],2,FALSE),"No Encontrado")</f>
        <v/>
      </c>
      <c r="B1922">
        <f>MID(BD[[#This Row],[SUC]],2,1)&amp;"-"&amp;BD[[#This Row],[CC]]&amp;"-"&amp;BD[[#This Row],[REGI_RES]]&amp;"-"&amp;MID(BD[[#This Row],[CTA]],1,9)</f>
        <v/>
      </c>
      <c r="D1922">
        <f>TRIM(MID('BD6'!E1922,3,2))</f>
        <v/>
      </c>
      <c r="E1922" s="33" t="n"/>
      <c r="F1922" s="32" t="n"/>
      <c r="G1922">
        <f>IF(MID(BD[[#This Row],[Suc - Tipo - Nro]],8,2)="11",LEFT(BD[[#This Row],[REGIMEN]], 1) &amp; LEFT(RIGHT(BD[[#This Row],[REGIMEN]], LEN(BD[[#This Row],[REGIMEN]]) - FIND(" ", BD[[#This Row],[REGIMEN]])), 1),"")</f>
        <v/>
      </c>
      <c r="H1922">
        <f>IF(MID(BD[[#This Row],[Suc - Tipo - Nro]],8,2)="11",TRIM(RIGHT(SUBSTITUTE(BD[[#This Row],[Glosa / Proveedor]]," ",REPT(" ",LEN(BD[[#This Row],[Glosa / Proveedor]]))),LEN(BD[[#This Row],[Glosa / Proveedor]])*2)),"")</f>
        <v/>
      </c>
      <c r="I1922" s="31" t="n"/>
      <c r="J1922" s="38" t="n"/>
      <c r="K1922" s="22">
        <f>IF('BD6'!J1922=90,"AGUA",IF('BD6'!J1922=91,"ALCANTARILLADO",IF('BD6'!J1922=93,"ALCANTARILLADO",IF('BD6'!J1922=95,"ADMIN",IF('BD6'!J1922=96,"COMERCIAL","G_Finan")))))</f>
        <v/>
      </c>
      <c r="L1922" s="49" t="n"/>
      <c r="M1922" s="37" t="n"/>
      <c r="N1922" s="51" t="n"/>
      <c r="O1922" s="51" t="n"/>
    </row>
    <row r="1923">
      <c r="A1923" s="10">
        <f>IFERROR(VLOOKUP(BD[[#This Row],[BK]],DICT[[EEFF]:[Ppto]],2,FALSE),"No Encontrado")</f>
        <v/>
      </c>
      <c r="B1923" s="54">
        <f>MID(BD[[#This Row],[SUC]],2,1)&amp;"-"&amp;BD[[#This Row],[CC]]&amp;"-"&amp;BD[[#This Row],[REGI_RES]]&amp;"-"&amp;MID(BD[[#This Row],[CTA]],1,9)</f>
        <v/>
      </c>
      <c r="D1923" s="54">
        <f>TRIM(MID('BD6'!E1923,3,2))</f>
        <v/>
      </c>
      <c r="E1923" s="33" t="n"/>
      <c r="F1923" s="34" t="n"/>
      <c r="G1923" s="54">
        <f>IF(MID(BD[[#This Row],[Suc - Tipo - Nro]],8,2)="11",LEFT(BD[[#This Row],[REGIMEN]], 1) &amp; LEFT(RIGHT(BD[[#This Row],[REGIMEN]], LEN(BD[[#This Row],[REGIMEN]]) - FIND(" ", BD[[#This Row],[REGIMEN]])), 1),"")</f>
        <v/>
      </c>
      <c r="H1923" s="54">
        <f>IF(MID(BD[[#This Row],[Suc - Tipo - Nro]],8,2)="11",TRIM(RIGHT(SUBSTITUTE(BD[[#This Row],[Glosa / Proveedor]]," ",REPT(" ",LEN(BD[[#This Row],[Glosa / Proveedor]]))),LEN(BD[[#This Row],[Glosa / Proveedor]])*2)),"")</f>
        <v/>
      </c>
      <c r="I1923" s="33" t="n"/>
      <c r="J1923" s="35" t="n"/>
      <c r="K1923" s="36">
        <f>IF('BD6'!J1923=90,"AGUA",IF('BD6'!J1923=91,"ALCANTARILLADO",IF('BD6'!J1923=93,"ALCANTARILLADO",IF('BD6'!J1923=95,"ADMIN",IF('BD6'!J1923=96,"COMERCIAL","G_Finan")))))</f>
        <v/>
      </c>
      <c r="L1923" s="40" t="n"/>
      <c r="M1923" s="37" t="n"/>
      <c r="N1923" s="51" t="n"/>
      <c r="O1923" s="51" t="n"/>
    </row>
    <row r="1924">
      <c r="A1924" s="10">
        <f>IFERROR(VLOOKUP(BD[[#This Row],[BK]],DICT[[EEFF]:[Ppto]],2,FALSE),"No Encontrado")</f>
        <v/>
      </c>
      <c r="B1924" s="54">
        <f>MID(BD[[#This Row],[SUC]],2,1)&amp;"-"&amp;BD[[#This Row],[CC]]&amp;"-"&amp;BD[[#This Row],[REGI_RES]]&amp;"-"&amp;MID(BD[[#This Row],[CTA]],1,9)</f>
        <v/>
      </c>
      <c r="D1924" s="54">
        <f>TRIM(MID('BD6'!E1924,3,2))</f>
        <v/>
      </c>
      <c r="E1924" s="33" t="n"/>
      <c r="F1924" s="34" t="n"/>
      <c r="G1924" s="54">
        <f>IF(MID(BD[[#This Row],[Suc - Tipo - Nro]],8,2)="11",LEFT(BD[[#This Row],[REGIMEN]], 1) &amp; LEFT(RIGHT(BD[[#This Row],[REGIMEN]], LEN(BD[[#This Row],[REGIMEN]]) - FIND(" ", BD[[#This Row],[REGIMEN]])), 1),"")</f>
        <v/>
      </c>
      <c r="H1924" s="54">
        <f>IF(MID(BD[[#This Row],[Suc - Tipo - Nro]],8,2)="11",TRIM(RIGHT(SUBSTITUTE(BD[[#This Row],[Glosa / Proveedor]]," ",REPT(" ",LEN(BD[[#This Row],[Glosa / Proveedor]]))),LEN(BD[[#This Row],[Glosa / Proveedor]])*2)),"")</f>
        <v/>
      </c>
      <c r="I1924" s="33" t="n"/>
      <c r="J1924" s="35" t="n"/>
      <c r="K1924" s="36">
        <f>IF('BD6'!J1924=90,"AGUA",IF('BD6'!J1924=91,"ALCANTARILLADO",IF('BD6'!J1924=93,"ALCANTARILLADO",IF('BD6'!J1924=95,"ADMIN",IF('BD6'!J1924=96,"COMERCIAL","G_Finan")))))</f>
        <v/>
      </c>
      <c r="L1924" s="40" t="n"/>
      <c r="M1924" s="37" t="n"/>
      <c r="N1924" s="51" t="n"/>
      <c r="O1924" s="51" t="n"/>
    </row>
    <row r="1925">
      <c r="A1925" s="10">
        <f>IFERROR(VLOOKUP(BD[[#This Row],[BK]],DICT[[EEFF]:[Ppto]],2,FALSE),"No Encontrado")</f>
        <v/>
      </c>
      <c r="B1925" s="54">
        <f>MID(BD[[#This Row],[SUC]],2,1)&amp;"-"&amp;BD[[#This Row],[CC]]&amp;"-"&amp;BD[[#This Row],[REGI_RES]]&amp;"-"&amp;MID(BD[[#This Row],[CTA]],1,9)</f>
        <v/>
      </c>
      <c r="D1925" s="54">
        <f>TRIM(MID('BD6'!E1925,3,2))</f>
        <v/>
      </c>
      <c r="E1925" s="33" t="n"/>
      <c r="F1925" s="34" t="n"/>
      <c r="G1925" s="54">
        <f>IF(MID(BD[[#This Row],[Suc - Tipo - Nro]],8,2)="11",LEFT(BD[[#This Row],[REGIMEN]], 1) &amp; LEFT(RIGHT(BD[[#This Row],[REGIMEN]], LEN(BD[[#This Row],[REGIMEN]]) - FIND(" ", BD[[#This Row],[REGIMEN]])), 1),"")</f>
        <v/>
      </c>
      <c r="H1925" s="54">
        <f>IF(MID(BD[[#This Row],[Suc - Tipo - Nro]],8,2)="11",TRIM(RIGHT(SUBSTITUTE(BD[[#This Row],[Glosa / Proveedor]]," ",REPT(" ",LEN(BD[[#This Row],[Glosa / Proveedor]]))),LEN(BD[[#This Row],[Glosa / Proveedor]])*2)),"")</f>
        <v/>
      </c>
      <c r="I1925" s="33" t="n"/>
      <c r="J1925" s="35" t="n"/>
      <c r="K1925" s="36">
        <f>IF('BD6'!J1925=90,"AGUA",IF('BD6'!J1925=91,"ALCANTARILLADO",IF('BD6'!J1925=93,"ALCANTARILLADO",IF('BD6'!J1925=95,"ADMIN",IF('BD6'!J1925=96,"COMERCIAL","G_Finan")))))</f>
        <v/>
      </c>
      <c r="L1925" s="40" t="n"/>
      <c r="M1925" s="37" t="n"/>
      <c r="N1925" s="51" t="n"/>
      <c r="O1925" s="51" t="n"/>
    </row>
    <row r="1926">
      <c r="A1926" s="10">
        <f>IFERROR(VLOOKUP(BD[[#This Row],[BK]],DICT[[EEFF]:[Ppto]],2,FALSE),"No Encontrado")</f>
        <v/>
      </c>
      <c r="B1926" s="54">
        <f>MID(BD[[#This Row],[SUC]],2,1)&amp;"-"&amp;BD[[#This Row],[CC]]&amp;"-"&amp;BD[[#This Row],[REGI_RES]]&amp;"-"&amp;MID(BD[[#This Row],[CTA]],1,9)</f>
        <v/>
      </c>
      <c r="D1926" s="54">
        <f>TRIM(MID('BD6'!E1926,3,2))</f>
        <v/>
      </c>
      <c r="E1926" s="33" t="n"/>
      <c r="F1926" s="34" t="n"/>
      <c r="G1926" s="54">
        <f>IF(MID(BD[[#This Row],[Suc - Tipo - Nro]],8,2)="11",LEFT(BD[[#This Row],[REGIMEN]], 1) &amp; LEFT(RIGHT(BD[[#This Row],[REGIMEN]], LEN(BD[[#This Row],[REGIMEN]]) - FIND(" ", BD[[#This Row],[REGIMEN]])), 1),"")</f>
        <v/>
      </c>
      <c r="H1926" s="54">
        <f>IF(MID(BD[[#This Row],[Suc - Tipo - Nro]],8,2)="11",TRIM(RIGHT(SUBSTITUTE(BD[[#This Row],[Glosa / Proveedor]]," ",REPT(" ",LEN(BD[[#This Row],[Glosa / Proveedor]]))),LEN(BD[[#This Row],[Glosa / Proveedor]])*2)),"")</f>
        <v/>
      </c>
      <c r="I1926" s="33" t="n"/>
      <c r="J1926" s="35" t="n"/>
      <c r="K1926" s="36">
        <f>IF('BD6'!J1926=90,"AGUA",IF('BD6'!J1926=91,"ALCANTARILLADO",IF('BD6'!J1926=93,"ALCANTARILLADO",IF('BD6'!J1926=95,"ADMIN",IF('BD6'!J1926=96,"COMERCIAL","G_Finan")))))</f>
        <v/>
      </c>
      <c r="L1926" s="40" t="n"/>
      <c r="M1926" s="37" t="n"/>
      <c r="N1926" s="51" t="n"/>
      <c r="O1926" s="51" t="n"/>
    </row>
    <row r="1927">
      <c r="A1927" s="42">
        <f>IFERROR(VLOOKUP(BD[[#This Row],[BK]],DICT[[EEFF]:[Ppto]],2,FALSE),"No Encontrado")</f>
        <v/>
      </c>
      <c r="B1927">
        <f>MID(BD[[#This Row],[SUC]],2,1)&amp;"-"&amp;BD[[#This Row],[CC]]&amp;"-"&amp;BD[[#This Row],[REGI_RES]]&amp;"-"&amp;MID(BD[[#This Row],[CTA]],1,9)</f>
        <v/>
      </c>
      <c r="D1927">
        <f>TRIM(MID('BD6'!E1927,3,2))</f>
        <v/>
      </c>
      <c r="E1927" s="33" t="n"/>
      <c r="F1927" s="32" t="n"/>
      <c r="G1927">
        <f>IF(MID(BD[[#This Row],[Suc - Tipo - Nro]],8,2)="11",LEFT(BD[[#This Row],[REGIMEN]], 1) &amp; LEFT(RIGHT(BD[[#This Row],[REGIMEN]], LEN(BD[[#This Row],[REGIMEN]]) - FIND(" ", BD[[#This Row],[REGIMEN]])), 1),"")</f>
        <v/>
      </c>
      <c r="H1927">
        <f>IF(MID(BD[[#This Row],[Suc - Tipo - Nro]],8,2)="11",TRIM(RIGHT(SUBSTITUTE(BD[[#This Row],[Glosa / Proveedor]]," ",REPT(" ",LEN(BD[[#This Row],[Glosa / Proveedor]]))),LEN(BD[[#This Row],[Glosa / Proveedor]])*2)),"")</f>
        <v/>
      </c>
      <c r="I1927" s="31" t="n"/>
      <c r="J1927" s="38" t="n"/>
      <c r="K1927" s="22">
        <f>IF('BD6'!J1927=90,"AGUA",IF('BD6'!J1927=91,"ALCANTARILLADO",IF('BD6'!J1927=93,"ALCANTARILLADO",IF('BD6'!J1927=95,"ADMIN",IF('BD6'!J1927=96,"COMERCIAL","G_Finan")))))</f>
        <v/>
      </c>
      <c r="L1927" s="49" t="n"/>
      <c r="M1927" s="37" t="n"/>
      <c r="N1927" s="51" t="n"/>
      <c r="O1927" s="51" t="n"/>
    </row>
    <row r="1928">
      <c r="A1928" s="42">
        <f>IFERROR(VLOOKUP(BD[[#This Row],[BK]],DICT[[EEFF]:[Ppto]],2,FALSE),"No Encontrado")</f>
        <v/>
      </c>
      <c r="B1928">
        <f>MID(BD[[#This Row],[SUC]],2,1)&amp;"-"&amp;BD[[#This Row],[CC]]&amp;"-"&amp;BD[[#This Row],[REGI_RES]]&amp;"-"&amp;MID(BD[[#This Row],[CTA]],1,9)</f>
        <v/>
      </c>
      <c r="D1928">
        <f>TRIM(MID('BD6'!E1928,3,2))</f>
        <v/>
      </c>
      <c r="E1928" s="33" t="n"/>
      <c r="F1928" s="32" t="n"/>
      <c r="G1928">
        <f>IF(MID(BD[[#This Row],[Suc - Tipo - Nro]],8,2)="11",LEFT(BD[[#This Row],[REGIMEN]], 1) &amp; LEFT(RIGHT(BD[[#This Row],[REGIMEN]], LEN(BD[[#This Row],[REGIMEN]]) - FIND(" ", BD[[#This Row],[REGIMEN]])), 1),"")</f>
        <v/>
      </c>
      <c r="H1928">
        <f>IF(MID(BD[[#This Row],[Suc - Tipo - Nro]],8,2)="11",TRIM(RIGHT(SUBSTITUTE(BD[[#This Row],[Glosa / Proveedor]]," ",REPT(" ",LEN(BD[[#This Row],[Glosa / Proveedor]]))),LEN(BD[[#This Row],[Glosa / Proveedor]])*2)),"")</f>
        <v/>
      </c>
      <c r="I1928" s="31" t="n"/>
      <c r="J1928" s="38" t="n"/>
      <c r="K1928" s="22">
        <f>IF('BD6'!J1928=90,"AGUA",IF('BD6'!J1928=91,"ALCANTARILLADO",IF('BD6'!J1928=93,"ALCANTARILLADO",IF('BD6'!J1928=95,"ADMIN",IF('BD6'!J1928=96,"COMERCIAL","G_Finan")))))</f>
        <v/>
      </c>
      <c r="L1928" s="49" t="n"/>
      <c r="M1928" s="37" t="n"/>
      <c r="N1928" s="51" t="n"/>
      <c r="O1928" s="51" t="n"/>
    </row>
    <row r="1929">
      <c r="A1929" s="10">
        <f>IFERROR(VLOOKUP(BD[[#This Row],[BK]],DICT[[EEFF]:[Ppto]],2,FALSE),"No Encontrado")</f>
        <v/>
      </c>
      <c r="B1929" s="54">
        <f>MID(BD[[#This Row],[SUC]],2,1)&amp;"-"&amp;BD[[#This Row],[CC]]&amp;"-"&amp;BD[[#This Row],[REGI_RES]]&amp;"-"&amp;MID(BD[[#This Row],[CTA]],1,9)</f>
        <v/>
      </c>
      <c r="D1929" s="54">
        <f>TRIM(MID('BD6'!E1929,3,2))</f>
        <v/>
      </c>
      <c r="E1929" s="33" t="n"/>
      <c r="F1929" s="34" t="n"/>
      <c r="G1929" s="54">
        <f>IF(MID(BD[[#This Row],[Suc - Tipo - Nro]],8,2)="11",LEFT(BD[[#This Row],[REGIMEN]], 1) &amp; LEFT(RIGHT(BD[[#This Row],[REGIMEN]], LEN(BD[[#This Row],[REGIMEN]]) - FIND(" ", BD[[#This Row],[REGIMEN]])), 1),"")</f>
        <v/>
      </c>
      <c r="H1929" s="54">
        <f>IF(MID(BD[[#This Row],[Suc - Tipo - Nro]],8,2)="11",TRIM(RIGHT(SUBSTITUTE(BD[[#This Row],[Glosa / Proveedor]]," ",REPT(" ",LEN(BD[[#This Row],[Glosa / Proveedor]]))),LEN(BD[[#This Row],[Glosa / Proveedor]])*2)),"")</f>
        <v/>
      </c>
      <c r="I1929" s="33" t="n"/>
      <c r="J1929" s="35" t="n"/>
      <c r="K1929" s="36">
        <f>IF('BD6'!J1929=90,"AGUA",IF('BD6'!J1929=91,"ALCANTARILLADO",IF('BD6'!J1929=93,"ALCANTARILLADO",IF('BD6'!J1929=95,"ADMIN",IF('BD6'!J1929=96,"COMERCIAL","G_Finan")))))</f>
        <v/>
      </c>
      <c r="L1929" s="40" t="n"/>
      <c r="M1929" s="37" t="n"/>
      <c r="N1929" s="51" t="n"/>
      <c r="O1929" s="51" t="n"/>
    </row>
    <row r="1930">
      <c r="A1930" s="39">
        <f>IFERROR(VLOOKUP(BD[[#This Row],[BK]],DICT[[EEFF]:[Ppto]],2,FALSE),"No Encontrado")</f>
        <v/>
      </c>
      <c r="B1930">
        <f>MID(BD[[#This Row],[SUC]],2,1)&amp;"-"&amp;BD[[#This Row],[CC]]&amp;"-"&amp;BD[[#This Row],[REGI_RES]]&amp;"-"&amp;MID(BD[[#This Row],[CTA]],1,9)</f>
        <v/>
      </c>
      <c r="D1930">
        <f>TRIM(MID('BD6'!E1930,3,2))</f>
        <v/>
      </c>
      <c r="E1930" s="33" t="n"/>
      <c r="F1930" s="34" t="n"/>
      <c r="G1930">
        <f>IF(MID(BD[[#This Row],[Suc - Tipo - Nro]],8,2)="11",LEFT(BD[[#This Row],[REGIMEN]], 1) &amp; LEFT(RIGHT(BD[[#This Row],[REGIMEN]], LEN(BD[[#This Row],[REGIMEN]]) - FIND(" ", BD[[#This Row],[REGIMEN]])), 1),"")</f>
        <v/>
      </c>
      <c r="H1930">
        <f>IF(MID(BD[[#This Row],[Suc - Tipo - Nro]],8,2)="11",TRIM(RIGHT(SUBSTITUTE(BD[[#This Row],[Glosa / Proveedor]]," ",REPT(" ",LEN(BD[[#This Row],[Glosa / Proveedor]]))),LEN(BD[[#This Row],[Glosa / Proveedor]])*2)),"")</f>
        <v/>
      </c>
      <c r="I1930" s="33" t="n"/>
      <c r="J1930" s="35" t="n"/>
      <c r="K1930" s="22">
        <f>IF('BD6'!J1930=90,"AGUA",IF('BD6'!J1930=91,"ALCANTARILLADO",IF('BD6'!J1930=93,"ALCANTARILLADO",IF('BD6'!J1930=95,"ADMIN",IF('BD6'!J1930=96,"COMERCIAL","G_Finan")))))</f>
        <v/>
      </c>
      <c r="L1930" s="49" t="n"/>
      <c r="M1930" s="37" t="n"/>
      <c r="N1930" s="51" t="n"/>
      <c r="O1930" s="51" t="n"/>
    </row>
    <row r="1931">
      <c r="A1931" s="42">
        <f>IFERROR(VLOOKUP(BD[[#This Row],[BK]],DICT[[EEFF]:[Ppto]],2,FALSE),"No Encontrado")</f>
        <v/>
      </c>
      <c r="B1931">
        <f>MID(BD[[#This Row],[SUC]],2,1)&amp;"-"&amp;BD[[#This Row],[CC]]&amp;"-"&amp;BD[[#This Row],[REGI_RES]]&amp;"-"&amp;MID(BD[[#This Row],[CTA]],1,9)</f>
        <v/>
      </c>
      <c r="D1931">
        <f>TRIM(MID('BD6'!E1931,3,2))</f>
        <v/>
      </c>
      <c r="E1931" s="33" t="n"/>
      <c r="F1931" s="32" t="n"/>
      <c r="G1931">
        <f>IF(MID(BD[[#This Row],[Suc - Tipo - Nro]],8,2)="11",LEFT(BD[[#This Row],[REGIMEN]], 1) &amp; LEFT(RIGHT(BD[[#This Row],[REGIMEN]], LEN(BD[[#This Row],[REGIMEN]]) - FIND(" ", BD[[#This Row],[REGIMEN]])), 1),"")</f>
        <v/>
      </c>
      <c r="H1931">
        <f>IF(MID(BD[[#This Row],[Suc - Tipo - Nro]],8,2)="11",TRIM(RIGHT(SUBSTITUTE(BD[[#This Row],[Glosa / Proveedor]]," ",REPT(" ",LEN(BD[[#This Row],[Glosa / Proveedor]]))),LEN(BD[[#This Row],[Glosa / Proveedor]])*2)),"")</f>
        <v/>
      </c>
      <c r="I1931" s="31" t="n"/>
      <c r="J1931" s="38" t="n"/>
      <c r="K1931" s="22">
        <f>IF('BD6'!J1931=90,"AGUA",IF('BD6'!J1931=91,"ALCANTARILLADO",IF('BD6'!J1931=93,"ALCANTARILLADO",IF('BD6'!J1931=95,"ADMIN",IF('BD6'!J1931=96,"COMERCIAL","G_Finan")))))</f>
        <v/>
      </c>
      <c r="L1931" s="49" t="n"/>
      <c r="M1931" s="37" t="n"/>
      <c r="N1931" s="51" t="n"/>
      <c r="O1931" s="51" t="n"/>
    </row>
    <row r="1932">
      <c r="A1932" s="42">
        <f>IFERROR(VLOOKUP(BD[[#This Row],[BK]],DICT[[EEFF]:[Ppto]],2,FALSE),"No Encontrado")</f>
        <v/>
      </c>
      <c r="B1932">
        <f>MID(BD[[#This Row],[SUC]],2,1)&amp;"-"&amp;BD[[#This Row],[CC]]&amp;"-"&amp;BD[[#This Row],[REGI_RES]]&amp;"-"&amp;MID(BD[[#This Row],[CTA]],1,9)</f>
        <v/>
      </c>
      <c r="D1932">
        <f>TRIM(MID('BD6'!E1932,3,2))</f>
        <v/>
      </c>
      <c r="E1932" s="33" t="n"/>
      <c r="F1932" s="32" t="n"/>
      <c r="G1932">
        <f>IF(MID(BD[[#This Row],[Suc - Tipo - Nro]],8,2)="11",LEFT(BD[[#This Row],[REGIMEN]], 1) &amp; LEFT(RIGHT(BD[[#This Row],[REGIMEN]], LEN(BD[[#This Row],[REGIMEN]]) - FIND(" ", BD[[#This Row],[REGIMEN]])), 1),"")</f>
        <v/>
      </c>
      <c r="H1932">
        <f>IF(MID(BD[[#This Row],[Suc - Tipo - Nro]],8,2)="11",TRIM(RIGHT(SUBSTITUTE(BD[[#This Row],[Glosa / Proveedor]]," ",REPT(" ",LEN(BD[[#This Row],[Glosa / Proveedor]]))),LEN(BD[[#This Row],[Glosa / Proveedor]])*2)),"")</f>
        <v/>
      </c>
      <c r="I1932" s="31" t="n"/>
      <c r="J1932" s="38" t="n"/>
      <c r="K1932" s="22">
        <f>IF('BD6'!J1932=90,"AGUA",IF('BD6'!J1932=91,"ALCANTARILLADO",IF('BD6'!J1932=93,"ALCANTARILLADO",IF('BD6'!J1932=95,"ADMIN",IF('BD6'!J1932=96,"COMERCIAL","G_Finan")))))</f>
        <v/>
      </c>
      <c r="L1932" s="49" t="n"/>
      <c r="M1932" s="37" t="n"/>
      <c r="N1932" s="51" t="n"/>
      <c r="O1932" s="51" t="n"/>
    </row>
    <row r="1933">
      <c r="A1933" s="42">
        <f>IFERROR(VLOOKUP(BD[[#This Row],[BK]],DICT[[EEFF]:[Ppto]],2,FALSE),"No Encontrado")</f>
        <v/>
      </c>
      <c r="B1933">
        <f>MID(BD[[#This Row],[SUC]],2,1)&amp;"-"&amp;BD[[#This Row],[CC]]&amp;"-"&amp;BD[[#This Row],[REGI_RES]]&amp;"-"&amp;MID(BD[[#This Row],[CTA]],1,9)</f>
        <v/>
      </c>
      <c r="D1933">
        <f>TRIM(MID('BD6'!E1933,3,2))</f>
        <v/>
      </c>
      <c r="E1933" s="33" t="n"/>
      <c r="F1933" s="32" t="n"/>
      <c r="G1933">
        <f>IF(MID(BD[[#This Row],[Suc - Tipo - Nro]],8,2)="11",LEFT(BD[[#This Row],[REGIMEN]], 1) &amp; LEFT(RIGHT(BD[[#This Row],[REGIMEN]], LEN(BD[[#This Row],[REGIMEN]]) - FIND(" ", BD[[#This Row],[REGIMEN]])), 1),"")</f>
        <v/>
      </c>
      <c r="H1933">
        <f>IF(MID(BD[[#This Row],[Suc - Tipo - Nro]],8,2)="11",TRIM(RIGHT(SUBSTITUTE(BD[[#This Row],[Glosa / Proveedor]]," ",REPT(" ",LEN(BD[[#This Row],[Glosa / Proveedor]]))),LEN(BD[[#This Row],[Glosa / Proveedor]])*2)),"")</f>
        <v/>
      </c>
      <c r="I1933" s="31" t="n"/>
      <c r="J1933" s="38" t="n"/>
      <c r="K1933" s="22">
        <f>IF('BD6'!J1933=90,"AGUA",IF('BD6'!J1933=91,"ALCANTARILLADO",IF('BD6'!J1933=93,"ALCANTARILLADO",IF('BD6'!J1933=95,"ADMIN",IF('BD6'!J1933=96,"COMERCIAL","G_Finan")))))</f>
        <v/>
      </c>
      <c r="L1933" s="49" t="n"/>
      <c r="M1933" s="37" t="n"/>
      <c r="N1933" s="51" t="n"/>
      <c r="O1933" s="51" t="n"/>
    </row>
    <row r="1934">
      <c r="A1934" s="10">
        <f>IFERROR(VLOOKUP(BD[[#This Row],[BK]],DICT[[EEFF]:[Ppto]],2,FALSE),"No Encontrado")</f>
        <v/>
      </c>
      <c r="B1934" s="54">
        <f>MID(BD[[#This Row],[SUC]],2,1)&amp;"-"&amp;BD[[#This Row],[CC]]&amp;"-"&amp;BD[[#This Row],[REGI_RES]]&amp;"-"&amp;MID(BD[[#This Row],[CTA]],1,9)</f>
        <v/>
      </c>
      <c r="D1934" s="54">
        <f>TRIM(MID('BD6'!E1934,3,2))</f>
        <v/>
      </c>
      <c r="E1934" s="33" t="n"/>
      <c r="F1934" s="34" t="n"/>
      <c r="G1934" s="54">
        <f>IF(MID(BD[[#This Row],[Suc - Tipo - Nro]],8,2)="11",LEFT(BD[[#This Row],[REGIMEN]], 1) &amp; LEFT(RIGHT(BD[[#This Row],[REGIMEN]], LEN(BD[[#This Row],[REGIMEN]]) - FIND(" ", BD[[#This Row],[REGIMEN]])), 1),"")</f>
        <v/>
      </c>
      <c r="H1934" s="54">
        <f>IF(MID(BD[[#This Row],[Suc - Tipo - Nro]],8,2)="11",TRIM(RIGHT(SUBSTITUTE(BD[[#This Row],[Glosa / Proveedor]]," ",REPT(" ",LEN(BD[[#This Row],[Glosa / Proveedor]]))),LEN(BD[[#This Row],[Glosa / Proveedor]])*2)),"")</f>
        <v/>
      </c>
      <c r="I1934" s="33" t="n"/>
      <c r="J1934" s="35" t="n"/>
      <c r="K1934" s="36">
        <f>IF('BD6'!J1934=90,"AGUA",IF('BD6'!J1934=91,"ALCANTARILLADO",IF('BD6'!J1934=93,"ALCANTARILLADO",IF('BD6'!J1934=95,"ADMIN",IF('BD6'!J1934=96,"COMERCIAL","G_Finan")))))</f>
        <v/>
      </c>
      <c r="L1934" s="40" t="n"/>
      <c r="M1934" s="37" t="n"/>
      <c r="N1934" s="51" t="n"/>
      <c r="O1934" s="51" t="n"/>
    </row>
    <row r="1935">
      <c r="A1935" s="42">
        <f>IFERROR(VLOOKUP(BD[[#This Row],[BK]],DICT[[EEFF]:[Ppto]],2,FALSE),"No Encontrado")</f>
        <v/>
      </c>
      <c r="B1935">
        <f>MID(BD[[#This Row],[SUC]],2,1)&amp;"-"&amp;BD[[#This Row],[CC]]&amp;"-"&amp;BD[[#This Row],[REGI_RES]]&amp;"-"&amp;MID(BD[[#This Row],[CTA]],1,9)</f>
        <v/>
      </c>
      <c r="D1935">
        <f>TRIM(MID('BD6'!E1935,3,2))</f>
        <v/>
      </c>
      <c r="E1935" s="33" t="n"/>
      <c r="F1935" s="32" t="n"/>
      <c r="G1935">
        <f>IF(MID(BD[[#This Row],[Suc - Tipo - Nro]],8,2)="11",LEFT(BD[[#This Row],[REGIMEN]], 1) &amp; LEFT(RIGHT(BD[[#This Row],[REGIMEN]], LEN(BD[[#This Row],[REGIMEN]]) - FIND(" ", BD[[#This Row],[REGIMEN]])), 1),"")</f>
        <v/>
      </c>
      <c r="H1935">
        <f>IF(MID(BD[[#This Row],[Suc - Tipo - Nro]],8,2)="11",TRIM(RIGHT(SUBSTITUTE(BD[[#This Row],[Glosa / Proveedor]]," ",REPT(" ",LEN(BD[[#This Row],[Glosa / Proveedor]]))),LEN(BD[[#This Row],[Glosa / Proveedor]])*2)),"")</f>
        <v/>
      </c>
      <c r="I1935" s="31" t="n"/>
      <c r="J1935" s="38" t="n"/>
      <c r="K1935" s="22">
        <f>IF('BD6'!J1935=90,"AGUA",IF('BD6'!J1935=91,"ALCANTARILLADO",IF('BD6'!J1935=93,"ALCANTARILLADO",IF('BD6'!J1935=95,"ADMIN",IF('BD6'!J1935=96,"COMERCIAL","G_Finan")))))</f>
        <v/>
      </c>
      <c r="L1935" s="49" t="n"/>
      <c r="M1935" s="37" t="n"/>
      <c r="N1935" s="51" t="n"/>
      <c r="O1935" s="51" t="n"/>
    </row>
    <row r="1936">
      <c r="A1936" s="42">
        <f>IFERROR(VLOOKUP(BD[[#This Row],[BK]],DICT[[EEFF]:[Ppto]],2,FALSE),"No Encontrado")</f>
        <v/>
      </c>
      <c r="B1936">
        <f>MID(BD[[#This Row],[SUC]],2,1)&amp;"-"&amp;BD[[#This Row],[CC]]&amp;"-"&amp;BD[[#This Row],[REGI_RES]]&amp;"-"&amp;MID(BD[[#This Row],[CTA]],1,9)</f>
        <v/>
      </c>
      <c r="D1936">
        <f>TRIM(MID('BD6'!E1936,3,2))</f>
        <v/>
      </c>
      <c r="E1936" s="33" t="n"/>
      <c r="F1936" s="32" t="n"/>
      <c r="G1936">
        <f>IF(MID(BD[[#This Row],[Suc - Tipo - Nro]],8,2)="11",LEFT(BD[[#This Row],[REGIMEN]], 1) &amp; LEFT(RIGHT(BD[[#This Row],[REGIMEN]], LEN(BD[[#This Row],[REGIMEN]]) - FIND(" ", BD[[#This Row],[REGIMEN]])), 1),"")</f>
        <v/>
      </c>
      <c r="H1936">
        <f>IF(MID(BD[[#This Row],[Suc - Tipo - Nro]],8,2)="11",TRIM(RIGHT(SUBSTITUTE(BD[[#This Row],[Glosa / Proveedor]]," ",REPT(" ",LEN(BD[[#This Row],[Glosa / Proveedor]]))),LEN(BD[[#This Row],[Glosa / Proveedor]])*2)),"")</f>
        <v/>
      </c>
      <c r="I1936" s="31" t="n"/>
      <c r="J1936" s="38" t="n"/>
      <c r="K1936" s="22">
        <f>IF('BD6'!J1936=90,"AGUA",IF('BD6'!J1936=91,"ALCANTARILLADO",IF('BD6'!J1936=93,"ALCANTARILLADO",IF('BD6'!J1936=95,"ADMIN",IF('BD6'!J1936=96,"COMERCIAL","G_Finan")))))</f>
        <v/>
      </c>
      <c r="L1936" s="49" t="n"/>
      <c r="M1936" s="37" t="n"/>
      <c r="N1936" s="51" t="n"/>
      <c r="O1936" s="51" t="n"/>
    </row>
    <row r="1937">
      <c r="A1937" s="42">
        <f>IFERROR(VLOOKUP(BD[[#This Row],[BK]],DICT[[EEFF]:[Ppto]],2,FALSE),"No Encontrado")</f>
        <v/>
      </c>
      <c r="B1937">
        <f>MID(BD[[#This Row],[SUC]],2,1)&amp;"-"&amp;BD[[#This Row],[CC]]&amp;"-"&amp;BD[[#This Row],[REGI_RES]]&amp;"-"&amp;MID(BD[[#This Row],[CTA]],1,9)</f>
        <v/>
      </c>
      <c r="D1937">
        <f>TRIM(MID('BD6'!E1937,3,2))</f>
        <v/>
      </c>
      <c r="E1937" s="33" t="n"/>
      <c r="F1937" s="32" t="n"/>
      <c r="G1937">
        <f>IF(MID(BD[[#This Row],[Suc - Tipo - Nro]],8,2)="11",LEFT(BD[[#This Row],[REGIMEN]], 1) &amp; LEFT(RIGHT(BD[[#This Row],[REGIMEN]], LEN(BD[[#This Row],[REGIMEN]]) - FIND(" ", BD[[#This Row],[REGIMEN]])), 1),"")</f>
        <v/>
      </c>
      <c r="H1937">
        <f>IF(MID(BD[[#This Row],[Suc - Tipo - Nro]],8,2)="11",TRIM(RIGHT(SUBSTITUTE(BD[[#This Row],[Glosa / Proveedor]]," ",REPT(" ",LEN(BD[[#This Row],[Glosa / Proveedor]]))),LEN(BD[[#This Row],[Glosa / Proveedor]])*2)),"")</f>
        <v/>
      </c>
      <c r="I1937" s="31" t="n"/>
      <c r="J1937" s="38" t="n"/>
      <c r="K1937" s="22">
        <f>IF('BD6'!J1937=90,"AGUA",IF('BD6'!J1937=91,"ALCANTARILLADO",IF('BD6'!J1937=93,"ALCANTARILLADO",IF('BD6'!J1937=95,"ADMIN",IF('BD6'!J1937=96,"COMERCIAL","G_Finan")))))</f>
        <v/>
      </c>
      <c r="L1937" s="49" t="n"/>
      <c r="M1937" s="37" t="n"/>
      <c r="N1937" s="51" t="n"/>
      <c r="O1937" s="51" t="n"/>
    </row>
    <row r="1938">
      <c r="A1938">
        <f>IFERROR(VLOOKUP(BD[[#This Row],[BK]],DICT[[EEFF]:[Ppto]],2,FALSE),"No Encontrado")</f>
        <v/>
      </c>
      <c r="B1938">
        <f>MID(BD[[#This Row],[SUC]],2,1)&amp;"-"&amp;BD[[#This Row],[CC]]&amp;"-"&amp;BD[[#This Row],[REGI_RES]]&amp;"-"&amp;MID(BD[[#This Row],[CTA]],1,9)</f>
        <v/>
      </c>
      <c r="D1938">
        <f>TRIM(MID('BD6'!E1938,3,2))</f>
        <v/>
      </c>
      <c r="E1938" s="33" t="n"/>
      <c r="F1938" s="32" t="n"/>
      <c r="G1938">
        <f>IF(MID(BD[[#This Row],[Suc - Tipo - Nro]],8,2)="11",LEFT(BD[[#This Row],[REGIMEN]], 1) &amp; LEFT(RIGHT(BD[[#This Row],[REGIMEN]], LEN(BD[[#This Row],[REGIMEN]]) - FIND(" ", BD[[#This Row],[REGIMEN]])), 1),"")</f>
        <v/>
      </c>
      <c r="H1938">
        <f>IF(MID(BD[[#This Row],[Suc - Tipo - Nro]],8,2)="11",TRIM(RIGHT(SUBSTITUTE(BD[[#This Row],[Glosa / Proveedor]]," ",REPT(" ",LEN(BD[[#This Row],[Glosa / Proveedor]]))),LEN(BD[[#This Row],[Glosa / Proveedor]])*2)),"")</f>
        <v/>
      </c>
      <c r="I1938" s="31" t="n"/>
      <c r="J1938" s="38" t="n"/>
      <c r="K1938" s="22">
        <f>IF('BD6'!J1938=90,"AGUA",IF('BD6'!J1938=91,"ALCANTARILLADO",IF('BD6'!J1938=93,"ALCANTARILLADO",IF('BD6'!J1938=95,"ADMIN",IF('BD6'!J1938=96,"COMERCIAL","G_Finan")))))</f>
        <v/>
      </c>
      <c r="L1938" s="49" t="n"/>
      <c r="M1938" s="37" t="n"/>
      <c r="N1938" s="51" t="n"/>
      <c r="O1938" s="51" t="n"/>
    </row>
    <row r="1939">
      <c r="A1939">
        <f>IFERROR(VLOOKUP(BD[[#This Row],[BK]],DICT[[EEFF]:[Ppto]],2,FALSE),"No Encontrado")</f>
        <v/>
      </c>
      <c r="B1939">
        <f>MID(BD[[#This Row],[SUC]],2,1)&amp;"-"&amp;BD[[#This Row],[CC]]&amp;"-"&amp;BD[[#This Row],[REGI_RES]]&amp;"-"&amp;MID(BD[[#This Row],[CTA]],1,9)</f>
        <v/>
      </c>
      <c r="D1939">
        <f>TRIM(MID('BD6'!E1939,3,2))</f>
        <v/>
      </c>
      <c r="E1939" s="33" t="n"/>
      <c r="F1939" s="32" t="n"/>
      <c r="G1939">
        <f>IF(MID(BD[[#This Row],[Suc - Tipo - Nro]],8,2)="11",LEFT(BD[[#This Row],[REGIMEN]], 1) &amp; LEFT(RIGHT(BD[[#This Row],[REGIMEN]], LEN(BD[[#This Row],[REGIMEN]]) - FIND(" ", BD[[#This Row],[REGIMEN]])), 1),"")</f>
        <v/>
      </c>
      <c r="H1939">
        <f>IF(MID(BD[[#This Row],[Suc - Tipo - Nro]],8,2)="11",TRIM(RIGHT(SUBSTITUTE(BD[[#This Row],[Glosa / Proveedor]]," ",REPT(" ",LEN(BD[[#This Row],[Glosa / Proveedor]]))),LEN(BD[[#This Row],[Glosa / Proveedor]])*2)),"")</f>
        <v/>
      </c>
      <c r="I1939" s="31" t="n"/>
      <c r="J1939" s="38" t="n"/>
      <c r="K1939" s="22">
        <f>IF('BD6'!J1939=90,"AGUA",IF('BD6'!J1939=91,"ALCANTARILLADO",IF('BD6'!J1939=93,"ALCANTARILLADO",IF('BD6'!J1939=95,"ADMIN",IF('BD6'!J1939=96,"COMERCIAL","G_Finan")))))</f>
        <v/>
      </c>
      <c r="L1939" s="49" t="n"/>
      <c r="M1939" s="37" t="n"/>
      <c r="N1939" s="51" t="n"/>
      <c r="O1939" s="51" t="n"/>
    </row>
    <row r="1940">
      <c r="A1940" s="10">
        <f>IFERROR(VLOOKUP(BD[[#This Row],[BK]],DICT[[EEFF]:[Ppto]],2,FALSE),"No Encontrado")</f>
        <v/>
      </c>
      <c r="B1940" s="54">
        <f>MID(BD[[#This Row],[SUC]],2,1)&amp;"-"&amp;BD[[#This Row],[CC]]&amp;"-"&amp;BD[[#This Row],[REGI_RES]]&amp;"-"&amp;MID(BD[[#This Row],[CTA]],1,9)</f>
        <v/>
      </c>
      <c r="D1940" s="54">
        <f>TRIM(MID('BD6'!E1940,3,2))</f>
        <v/>
      </c>
      <c r="E1940" s="33" t="n"/>
      <c r="F1940" s="34" t="n"/>
      <c r="G1940" s="54">
        <f>IF(MID(BD[[#This Row],[Suc - Tipo - Nro]],8,2)="11",LEFT(BD[[#This Row],[REGIMEN]], 1) &amp; LEFT(RIGHT(BD[[#This Row],[REGIMEN]], LEN(BD[[#This Row],[REGIMEN]]) - FIND(" ", BD[[#This Row],[REGIMEN]])), 1),"")</f>
        <v/>
      </c>
      <c r="H1940" s="54">
        <f>IF(MID(BD[[#This Row],[Suc - Tipo - Nro]],8,2)="11",TRIM(RIGHT(SUBSTITUTE(BD[[#This Row],[Glosa / Proveedor]]," ",REPT(" ",LEN(BD[[#This Row],[Glosa / Proveedor]]))),LEN(BD[[#This Row],[Glosa / Proveedor]])*2)),"")</f>
        <v/>
      </c>
      <c r="I1940" s="33" t="n"/>
      <c r="J1940" s="35" t="n"/>
      <c r="K1940" s="36">
        <f>IF('BD6'!J1940=90,"AGUA",IF('BD6'!J1940=91,"ALCANTARILLADO",IF('BD6'!J1940=93,"ALCANTARILLADO",IF('BD6'!J1940=95,"ADMIN",IF('BD6'!J1940=96,"COMERCIAL","G_Finan")))))</f>
        <v/>
      </c>
      <c r="L1940" s="40" t="n"/>
      <c r="M1940" s="37" t="n"/>
      <c r="N1940" s="51" t="n"/>
      <c r="O1940" s="51" t="n"/>
    </row>
    <row r="1941">
      <c r="A1941" s="42">
        <f>IFERROR(VLOOKUP(BD[[#This Row],[BK]],DICT[[EEFF]:[Ppto]],2,FALSE),"No Encontrado")</f>
        <v/>
      </c>
      <c r="B1941">
        <f>MID(BD[[#This Row],[SUC]],2,1)&amp;"-"&amp;BD[[#This Row],[CC]]&amp;"-"&amp;BD[[#This Row],[REGI_RES]]&amp;"-"&amp;MID(BD[[#This Row],[CTA]],1,9)</f>
        <v/>
      </c>
      <c r="D1941">
        <f>TRIM(MID('BD6'!E1941,3,2))</f>
        <v/>
      </c>
      <c r="E1941" s="33" t="n"/>
      <c r="F1941" s="32" t="n"/>
      <c r="G1941">
        <f>IF(MID(BD[[#This Row],[Suc - Tipo - Nro]],8,2)="11",LEFT(BD[[#This Row],[REGIMEN]], 1) &amp; LEFT(RIGHT(BD[[#This Row],[REGIMEN]], LEN(BD[[#This Row],[REGIMEN]]) - FIND(" ", BD[[#This Row],[REGIMEN]])), 1),"")</f>
        <v/>
      </c>
      <c r="H1941">
        <f>IF(MID(BD[[#This Row],[Suc - Tipo - Nro]],8,2)="11",TRIM(RIGHT(SUBSTITUTE(BD[[#This Row],[Glosa / Proveedor]]," ",REPT(" ",LEN(BD[[#This Row],[Glosa / Proveedor]]))),LEN(BD[[#This Row],[Glosa / Proveedor]])*2)),"")</f>
        <v/>
      </c>
      <c r="I1941" s="31" t="n"/>
      <c r="J1941" s="38" t="n"/>
      <c r="K1941" s="22">
        <f>IF('BD6'!J1941=90,"AGUA",IF('BD6'!J1941=91,"ALCANTARILLADO",IF('BD6'!J1941=93,"ALCANTARILLADO",IF('BD6'!J1941=95,"ADMIN",IF('BD6'!J1941=96,"COMERCIAL","G_Finan")))))</f>
        <v/>
      </c>
      <c r="L1941" s="49" t="n"/>
      <c r="M1941" s="37" t="n"/>
      <c r="N1941" s="51" t="n"/>
      <c r="O1941" s="51" t="n"/>
    </row>
    <row r="1942">
      <c r="A1942" s="10">
        <f>IFERROR(VLOOKUP(BD[[#This Row],[BK]],DICT[[EEFF]:[Ppto]],2,FALSE),"No Encontrado")</f>
        <v/>
      </c>
      <c r="B1942" s="54">
        <f>MID(BD[[#This Row],[SUC]],2,1)&amp;"-"&amp;BD[[#This Row],[CC]]&amp;"-"&amp;BD[[#This Row],[REGI_RES]]&amp;"-"&amp;MID(BD[[#This Row],[CTA]],1,9)</f>
        <v/>
      </c>
      <c r="D1942" s="54">
        <f>TRIM(MID('BD6'!E1942,3,2))</f>
        <v/>
      </c>
      <c r="E1942" s="33" t="n"/>
      <c r="F1942" s="34" t="n"/>
      <c r="G1942" s="54">
        <f>IF(MID(BD[[#This Row],[Suc - Tipo - Nro]],8,2)="11",LEFT(BD[[#This Row],[REGIMEN]], 1) &amp; LEFT(RIGHT(BD[[#This Row],[REGIMEN]], LEN(BD[[#This Row],[REGIMEN]]) - FIND(" ", BD[[#This Row],[REGIMEN]])), 1),"")</f>
        <v/>
      </c>
      <c r="H1942" s="54">
        <f>IF(MID(BD[[#This Row],[Suc - Tipo - Nro]],8,2)="11",TRIM(RIGHT(SUBSTITUTE(BD[[#This Row],[Glosa / Proveedor]]," ",REPT(" ",LEN(BD[[#This Row],[Glosa / Proveedor]]))),LEN(BD[[#This Row],[Glosa / Proveedor]])*2)),"")</f>
        <v/>
      </c>
      <c r="I1942" s="33" t="n"/>
      <c r="J1942" s="35" t="n"/>
      <c r="K1942" s="36">
        <f>IF('BD6'!J1942=90,"AGUA",IF('BD6'!J1942=91,"ALCANTARILLADO",IF('BD6'!J1942=93,"ALCANTARILLADO",IF('BD6'!J1942=95,"ADMIN",IF('BD6'!J1942=96,"COMERCIAL","G_Finan")))))</f>
        <v/>
      </c>
      <c r="L1942" s="40" t="n"/>
      <c r="M1942" s="37" t="n"/>
      <c r="N1942" s="51" t="n"/>
      <c r="O1942" s="51" t="n"/>
    </row>
    <row r="1943">
      <c r="A1943">
        <f>IFERROR(VLOOKUP(BD[[#This Row],[BK]],DICT[[EEFF]:[Ppto]],2,FALSE),"No Encontrado")</f>
        <v/>
      </c>
      <c r="B1943">
        <f>MID(BD[[#This Row],[SUC]],2,1)&amp;"-"&amp;BD[[#This Row],[CC]]&amp;"-"&amp;BD[[#This Row],[REGI_RES]]&amp;"-"&amp;MID(BD[[#This Row],[CTA]],1,9)</f>
        <v/>
      </c>
      <c r="D1943">
        <f>TRIM(MID('BD6'!E1943,3,2))</f>
        <v/>
      </c>
      <c r="E1943" s="33" t="n"/>
      <c r="F1943" s="32" t="n"/>
      <c r="G1943">
        <f>IF(MID(BD[[#This Row],[Suc - Tipo - Nro]],8,2)="11",LEFT(BD[[#This Row],[REGIMEN]], 1) &amp; LEFT(RIGHT(BD[[#This Row],[REGIMEN]], LEN(BD[[#This Row],[REGIMEN]]) - FIND(" ", BD[[#This Row],[REGIMEN]])), 1),"")</f>
        <v/>
      </c>
      <c r="H1943">
        <f>IF(MID(BD[[#This Row],[Suc - Tipo - Nro]],8,2)="11",TRIM(RIGHT(SUBSTITUTE(BD[[#This Row],[Glosa / Proveedor]]," ",REPT(" ",LEN(BD[[#This Row],[Glosa / Proveedor]]))),LEN(BD[[#This Row],[Glosa / Proveedor]])*2)),"")</f>
        <v/>
      </c>
      <c r="I1943" s="31" t="n"/>
      <c r="J1943" s="38" t="n"/>
      <c r="K1943" s="22">
        <f>IF('BD6'!J1943=90,"AGUA",IF('BD6'!J1943=91,"ALCANTARILLADO",IF('BD6'!J1943=93,"ALCANTARILLADO",IF('BD6'!J1943=95,"ADMIN",IF('BD6'!J1943=96,"COMERCIAL","G_Finan")))))</f>
        <v/>
      </c>
      <c r="L1943" s="49" t="n"/>
      <c r="M1943" s="37" t="n"/>
      <c r="N1943" s="51" t="n"/>
      <c r="O1943" s="51" t="n"/>
    </row>
    <row r="1944">
      <c r="A1944" s="42">
        <f>IFERROR(VLOOKUP(BD[[#This Row],[BK]],DICT[[EEFF]:[Ppto]],2,FALSE),"No Encontrado")</f>
        <v/>
      </c>
      <c r="B1944">
        <f>MID(BD[[#This Row],[SUC]],2,1)&amp;"-"&amp;BD[[#This Row],[CC]]&amp;"-"&amp;BD[[#This Row],[REGI_RES]]&amp;"-"&amp;MID(BD[[#This Row],[CTA]],1,9)</f>
        <v/>
      </c>
      <c r="D1944">
        <f>TRIM(MID('BD6'!E1944,3,2))</f>
        <v/>
      </c>
      <c r="E1944" s="33" t="n"/>
      <c r="F1944" s="32" t="n"/>
      <c r="G1944">
        <f>IF(MID(BD[[#This Row],[Suc - Tipo - Nro]],8,2)="11",LEFT(BD[[#This Row],[REGIMEN]], 1) &amp; LEFT(RIGHT(BD[[#This Row],[REGIMEN]], LEN(BD[[#This Row],[REGIMEN]]) - FIND(" ", BD[[#This Row],[REGIMEN]])), 1),"")</f>
        <v/>
      </c>
      <c r="H1944">
        <f>IF(MID(BD[[#This Row],[Suc - Tipo - Nro]],8,2)="11",TRIM(RIGHT(SUBSTITUTE(BD[[#This Row],[Glosa / Proveedor]]," ",REPT(" ",LEN(BD[[#This Row],[Glosa / Proveedor]]))),LEN(BD[[#This Row],[Glosa / Proveedor]])*2)),"")</f>
        <v/>
      </c>
      <c r="I1944" s="31" t="n"/>
      <c r="J1944" s="38" t="n"/>
      <c r="K1944" s="22">
        <f>IF('BD6'!J1944=90,"AGUA",IF('BD6'!J1944=91,"ALCANTARILLADO",IF('BD6'!J1944=93,"ALCANTARILLADO",IF('BD6'!J1944=95,"ADMIN",IF('BD6'!J1944=96,"COMERCIAL","G_Finan")))))</f>
        <v/>
      </c>
      <c r="L1944" s="49" t="n"/>
      <c r="M1944" s="37" t="n"/>
      <c r="N1944" s="51" t="n"/>
      <c r="O1944" s="51" t="n"/>
    </row>
    <row r="1945">
      <c r="A1945" s="10">
        <f>IFERROR(VLOOKUP(BD[[#This Row],[BK]],DICT[[EEFF]:[Ppto]],2,FALSE),"No Encontrado")</f>
        <v/>
      </c>
      <c r="B1945" s="54">
        <f>MID(BD[[#This Row],[SUC]],2,1)&amp;"-"&amp;BD[[#This Row],[CC]]&amp;"-"&amp;BD[[#This Row],[REGI_RES]]&amp;"-"&amp;MID(BD[[#This Row],[CTA]],1,9)</f>
        <v/>
      </c>
      <c r="D1945" s="54">
        <f>TRIM(MID('BD6'!E1945,3,2))</f>
        <v/>
      </c>
      <c r="E1945" s="33" t="n"/>
      <c r="F1945" s="34" t="n"/>
      <c r="G1945" s="54">
        <f>IF(MID(BD[[#This Row],[Suc - Tipo - Nro]],8,2)="11",LEFT(BD[[#This Row],[REGIMEN]], 1) &amp; LEFT(RIGHT(BD[[#This Row],[REGIMEN]], LEN(BD[[#This Row],[REGIMEN]]) - FIND(" ", BD[[#This Row],[REGIMEN]])), 1),"")</f>
        <v/>
      </c>
      <c r="H1945" s="54">
        <f>IF(MID(BD[[#This Row],[Suc - Tipo - Nro]],8,2)="11",TRIM(RIGHT(SUBSTITUTE(BD[[#This Row],[Glosa / Proveedor]]," ",REPT(" ",LEN(BD[[#This Row],[Glosa / Proveedor]]))),LEN(BD[[#This Row],[Glosa / Proveedor]])*2)),"")</f>
        <v/>
      </c>
      <c r="I1945" s="33" t="n"/>
      <c r="J1945" s="35" t="n"/>
      <c r="K1945" s="36">
        <f>IF('BD6'!J1945=90,"AGUA",IF('BD6'!J1945=91,"ALCANTARILLADO",IF('BD6'!J1945=93,"ALCANTARILLADO",IF('BD6'!J1945=95,"ADMIN",IF('BD6'!J1945=96,"COMERCIAL","G_Finan")))))</f>
        <v/>
      </c>
      <c r="L1945" s="40" t="n"/>
      <c r="M1945" s="37" t="n"/>
      <c r="N1945" s="51" t="n"/>
      <c r="O1945" s="51" t="n"/>
    </row>
    <row r="1946">
      <c r="A1946" s="42">
        <f>IFERROR(VLOOKUP(BD[[#This Row],[BK]],DICT[[EEFF]:[Ppto]],2,FALSE),"No Encontrado")</f>
        <v/>
      </c>
      <c r="B1946">
        <f>MID(BD[[#This Row],[SUC]],2,1)&amp;"-"&amp;BD[[#This Row],[CC]]&amp;"-"&amp;BD[[#This Row],[REGI_RES]]&amp;"-"&amp;MID(BD[[#This Row],[CTA]],1,9)</f>
        <v/>
      </c>
      <c r="D1946">
        <f>TRIM(MID('BD6'!E1946,3,2))</f>
        <v/>
      </c>
      <c r="E1946" s="33" t="n"/>
      <c r="F1946" s="32" t="n"/>
      <c r="G1946">
        <f>IF(MID(BD[[#This Row],[Suc - Tipo - Nro]],8,2)="11",LEFT(BD[[#This Row],[REGIMEN]], 1) &amp; LEFT(RIGHT(BD[[#This Row],[REGIMEN]], LEN(BD[[#This Row],[REGIMEN]]) - FIND(" ", BD[[#This Row],[REGIMEN]])), 1),"")</f>
        <v/>
      </c>
      <c r="H1946">
        <f>IF(MID(BD[[#This Row],[Suc - Tipo - Nro]],8,2)="11",TRIM(RIGHT(SUBSTITUTE(BD[[#This Row],[Glosa / Proveedor]]," ",REPT(" ",LEN(BD[[#This Row],[Glosa / Proveedor]]))),LEN(BD[[#This Row],[Glosa / Proveedor]])*2)),"")</f>
        <v/>
      </c>
      <c r="I1946" s="31" t="n"/>
      <c r="J1946" s="38" t="n"/>
      <c r="K1946" s="22">
        <f>IF('BD6'!J1946=90,"AGUA",IF('BD6'!J1946=91,"ALCANTARILLADO",IF('BD6'!J1946=93,"ALCANTARILLADO",IF('BD6'!J1946=95,"ADMIN",IF('BD6'!J1946=96,"COMERCIAL","G_Finan")))))</f>
        <v/>
      </c>
      <c r="L1946" s="49" t="n"/>
      <c r="M1946" s="37" t="n"/>
      <c r="N1946" s="51" t="n"/>
      <c r="O1946" s="51" t="n"/>
    </row>
    <row r="1947">
      <c r="A1947" s="42">
        <f>IFERROR(VLOOKUP(BD[[#This Row],[BK]],DICT[[EEFF]:[Ppto]],2,FALSE),"No Encontrado")</f>
        <v/>
      </c>
      <c r="B1947">
        <f>MID(BD[[#This Row],[SUC]],2,1)&amp;"-"&amp;BD[[#This Row],[CC]]&amp;"-"&amp;BD[[#This Row],[REGI_RES]]&amp;"-"&amp;MID(BD[[#This Row],[CTA]],1,9)</f>
        <v/>
      </c>
      <c r="D1947">
        <f>TRIM(MID('BD6'!E1947,3,2))</f>
        <v/>
      </c>
      <c r="E1947" s="33" t="n"/>
      <c r="F1947" s="32" t="n"/>
      <c r="G1947">
        <f>IF(MID(BD[[#This Row],[Suc - Tipo - Nro]],8,2)="11",LEFT(BD[[#This Row],[REGIMEN]], 1) &amp; LEFT(RIGHT(BD[[#This Row],[REGIMEN]], LEN(BD[[#This Row],[REGIMEN]]) - FIND(" ", BD[[#This Row],[REGIMEN]])), 1),"")</f>
        <v/>
      </c>
      <c r="H1947">
        <f>IF(MID(BD[[#This Row],[Suc - Tipo - Nro]],8,2)="11",TRIM(RIGHT(SUBSTITUTE(BD[[#This Row],[Glosa / Proveedor]]," ",REPT(" ",LEN(BD[[#This Row],[Glosa / Proveedor]]))),LEN(BD[[#This Row],[Glosa / Proveedor]])*2)),"")</f>
        <v/>
      </c>
      <c r="I1947" s="31" t="n"/>
      <c r="J1947" s="38" t="n"/>
      <c r="K1947" s="22">
        <f>IF('BD6'!J1947=90,"AGUA",IF('BD6'!J1947=91,"ALCANTARILLADO",IF('BD6'!J1947=93,"ALCANTARILLADO",IF('BD6'!J1947=95,"ADMIN",IF('BD6'!J1947=96,"COMERCIAL","G_Finan")))))</f>
        <v/>
      </c>
      <c r="L1947" s="49" t="n"/>
      <c r="M1947" s="37" t="n"/>
      <c r="N1947" s="51" t="n"/>
      <c r="O1947" s="51" t="n"/>
    </row>
    <row r="1948">
      <c r="A1948" s="42">
        <f>IFERROR(VLOOKUP(BD[[#This Row],[BK]],DICT[[EEFF]:[Ppto]],2,FALSE),"No Encontrado")</f>
        <v/>
      </c>
      <c r="B1948">
        <f>MID(BD[[#This Row],[SUC]],2,1)&amp;"-"&amp;BD[[#This Row],[CC]]&amp;"-"&amp;BD[[#This Row],[REGI_RES]]&amp;"-"&amp;MID(BD[[#This Row],[CTA]],1,9)</f>
        <v/>
      </c>
      <c r="D1948">
        <f>TRIM(MID('BD6'!E1948,3,2))</f>
        <v/>
      </c>
      <c r="E1948" s="33" t="n"/>
      <c r="F1948" s="32" t="n"/>
      <c r="G1948">
        <f>IF(MID(BD[[#This Row],[Suc - Tipo - Nro]],8,2)="11",LEFT(BD[[#This Row],[REGIMEN]], 1) &amp; LEFT(RIGHT(BD[[#This Row],[REGIMEN]], LEN(BD[[#This Row],[REGIMEN]]) - FIND(" ", BD[[#This Row],[REGIMEN]])), 1),"")</f>
        <v/>
      </c>
      <c r="H1948">
        <f>IF(MID(BD[[#This Row],[Suc - Tipo - Nro]],8,2)="11",TRIM(RIGHT(SUBSTITUTE(BD[[#This Row],[Glosa / Proveedor]]," ",REPT(" ",LEN(BD[[#This Row],[Glosa / Proveedor]]))),LEN(BD[[#This Row],[Glosa / Proveedor]])*2)),"")</f>
        <v/>
      </c>
      <c r="I1948" s="31" t="n"/>
      <c r="J1948" s="38" t="n"/>
      <c r="K1948" s="22">
        <f>IF('BD6'!J1948=90,"AGUA",IF('BD6'!J1948=91,"ALCANTARILLADO",IF('BD6'!J1948=93,"ALCANTARILLADO",IF('BD6'!J1948=95,"ADMIN",IF('BD6'!J1948=96,"COMERCIAL","G_Finan")))))</f>
        <v/>
      </c>
      <c r="L1948" s="49" t="n"/>
      <c r="M1948" s="37" t="n"/>
      <c r="N1948" s="51" t="n"/>
      <c r="O1948" s="51" t="n"/>
    </row>
    <row r="1949">
      <c r="A1949" s="42">
        <f>IFERROR(VLOOKUP(BD[[#This Row],[BK]],DICT[[EEFF]:[Ppto]],2,FALSE),"No Encontrado")</f>
        <v/>
      </c>
      <c r="B1949">
        <f>MID(BD[[#This Row],[SUC]],2,1)&amp;"-"&amp;BD[[#This Row],[CC]]&amp;"-"&amp;BD[[#This Row],[REGI_RES]]&amp;"-"&amp;MID(BD[[#This Row],[CTA]],1,9)</f>
        <v/>
      </c>
      <c r="D1949">
        <f>TRIM(MID('BD6'!E1949,3,2))</f>
        <v/>
      </c>
      <c r="E1949" s="33" t="n"/>
      <c r="F1949" s="32" t="n"/>
      <c r="G1949">
        <f>IF(MID(BD[[#This Row],[Suc - Tipo - Nro]],8,2)="11",LEFT(BD[[#This Row],[REGIMEN]], 1) &amp; LEFT(RIGHT(BD[[#This Row],[REGIMEN]], LEN(BD[[#This Row],[REGIMEN]]) - FIND(" ", BD[[#This Row],[REGIMEN]])), 1),"")</f>
        <v/>
      </c>
      <c r="H1949">
        <f>IF(MID(BD[[#This Row],[Suc - Tipo - Nro]],8,2)="11",TRIM(RIGHT(SUBSTITUTE(BD[[#This Row],[Glosa / Proveedor]]," ",REPT(" ",LEN(BD[[#This Row],[Glosa / Proveedor]]))),LEN(BD[[#This Row],[Glosa / Proveedor]])*2)),"")</f>
        <v/>
      </c>
      <c r="I1949" s="31" t="n"/>
      <c r="J1949" s="38" t="n"/>
      <c r="K1949" s="22">
        <f>IF('BD6'!J1949=90,"AGUA",IF('BD6'!J1949=91,"ALCANTARILLADO",IF('BD6'!J1949=93,"ALCANTARILLADO",IF('BD6'!J1949=95,"ADMIN",IF('BD6'!J1949=96,"COMERCIAL","G_Finan")))))</f>
        <v/>
      </c>
      <c r="L1949" s="49" t="n"/>
      <c r="M1949" s="37" t="n"/>
      <c r="N1949" s="51" t="n"/>
      <c r="O1949" s="51" t="n"/>
    </row>
    <row r="1950">
      <c r="A1950" s="42">
        <f>IFERROR(VLOOKUP(BD[[#This Row],[BK]],DICT[[EEFF]:[Ppto]],2,FALSE),"No Encontrado")</f>
        <v/>
      </c>
      <c r="B1950">
        <f>MID(BD[[#This Row],[SUC]],2,1)&amp;"-"&amp;BD[[#This Row],[CC]]&amp;"-"&amp;BD[[#This Row],[REGI_RES]]&amp;"-"&amp;MID(BD[[#This Row],[CTA]],1,9)</f>
        <v/>
      </c>
      <c r="D1950">
        <f>TRIM(MID('BD6'!E1950,3,2))</f>
        <v/>
      </c>
      <c r="E1950" s="33" t="n"/>
      <c r="F1950" s="32" t="n"/>
      <c r="G1950">
        <f>IF(MID(BD[[#This Row],[Suc - Tipo - Nro]],8,2)="11",LEFT(BD[[#This Row],[REGIMEN]], 1) &amp; LEFT(RIGHT(BD[[#This Row],[REGIMEN]], LEN(BD[[#This Row],[REGIMEN]]) - FIND(" ", BD[[#This Row],[REGIMEN]])), 1),"")</f>
        <v/>
      </c>
      <c r="H1950">
        <f>IF(MID(BD[[#This Row],[Suc - Tipo - Nro]],8,2)="11",TRIM(RIGHT(SUBSTITUTE(BD[[#This Row],[Glosa / Proveedor]]," ",REPT(" ",LEN(BD[[#This Row],[Glosa / Proveedor]]))),LEN(BD[[#This Row],[Glosa / Proveedor]])*2)),"")</f>
        <v/>
      </c>
      <c r="I1950" s="31" t="n"/>
      <c r="J1950" s="38" t="n"/>
      <c r="K1950" s="22">
        <f>IF('BD6'!J1950=90,"AGUA",IF('BD6'!J1950=91,"ALCANTARILLADO",IF('BD6'!J1950=93,"ALCANTARILLADO",IF('BD6'!J1950=95,"ADMIN",IF('BD6'!J1950=96,"COMERCIAL","G_Finan")))))</f>
        <v/>
      </c>
      <c r="L1950" s="49" t="n"/>
      <c r="M1950" s="37" t="n"/>
      <c r="N1950" s="51" t="n"/>
      <c r="O1950" s="51" t="n"/>
    </row>
    <row r="1951">
      <c r="A1951" s="10">
        <f>IFERROR(VLOOKUP(BD[[#This Row],[BK]],DICT[[EEFF]:[Ppto]],2,FALSE),"No Encontrado")</f>
        <v/>
      </c>
      <c r="B1951" s="54">
        <f>MID(BD[[#This Row],[SUC]],2,1)&amp;"-"&amp;BD[[#This Row],[CC]]&amp;"-"&amp;BD[[#This Row],[REGI_RES]]&amp;"-"&amp;MID(BD[[#This Row],[CTA]],1,9)</f>
        <v/>
      </c>
      <c r="D1951" s="54">
        <f>TRIM(MID('BD6'!E1951,3,2))</f>
        <v/>
      </c>
      <c r="E1951" s="33" t="n"/>
      <c r="F1951" s="34" t="n"/>
      <c r="G1951" s="54">
        <f>IF(MID(BD[[#This Row],[Suc - Tipo - Nro]],8,2)="11",LEFT(BD[[#This Row],[REGIMEN]], 1) &amp; LEFT(RIGHT(BD[[#This Row],[REGIMEN]], LEN(BD[[#This Row],[REGIMEN]]) - FIND(" ", BD[[#This Row],[REGIMEN]])), 1),"")</f>
        <v/>
      </c>
      <c r="H1951" s="54">
        <f>IF(MID(BD[[#This Row],[Suc - Tipo - Nro]],8,2)="11",TRIM(RIGHT(SUBSTITUTE(BD[[#This Row],[Glosa / Proveedor]]," ",REPT(" ",LEN(BD[[#This Row],[Glosa / Proveedor]]))),LEN(BD[[#This Row],[Glosa / Proveedor]])*2)),"")</f>
        <v/>
      </c>
      <c r="I1951" s="33" t="n"/>
      <c r="J1951" s="35" t="n"/>
      <c r="K1951" s="36">
        <f>IF('BD6'!J1951=90,"AGUA",IF('BD6'!J1951=91,"ALCANTARILLADO",IF('BD6'!J1951=93,"ALCANTARILLADO",IF('BD6'!J1951=95,"ADMIN",IF('BD6'!J1951=96,"COMERCIAL","G_Finan")))))</f>
        <v/>
      </c>
      <c r="L1951" s="40" t="n"/>
      <c r="M1951" s="37" t="n"/>
      <c r="N1951" s="51" t="n"/>
      <c r="O1951" s="51" t="n"/>
    </row>
    <row r="1952">
      <c r="A1952">
        <f>IFERROR(VLOOKUP(BD[[#This Row],[BK]],DICT[[EEFF]:[Ppto]],2,FALSE),"No Encontrado")</f>
        <v/>
      </c>
      <c r="B1952">
        <f>MID(BD[[#This Row],[SUC]],2,1)&amp;"-"&amp;BD[[#This Row],[CC]]&amp;"-"&amp;BD[[#This Row],[REGI_RES]]&amp;"-"&amp;MID(BD[[#This Row],[CTA]],1,9)</f>
        <v/>
      </c>
      <c r="D1952">
        <f>TRIM(MID('BD6'!E1952,3,2))</f>
        <v/>
      </c>
      <c r="E1952" s="33" t="n"/>
      <c r="F1952" s="32" t="n"/>
      <c r="G1952">
        <f>IF(MID(BD[[#This Row],[Suc - Tipo - Nro]],8,2)="11",LEFT(BD[[#This Row],[REGIMEN]], 1) &amp; LEFT(RIGHT(BD[[#This Row],[REGIMEN]], LEN(BD[[#This Row],[REGIMEN]]) - FIND(" ", BD[[#This Row],[REGIMEN]])), 1),"")</f>
        <v/>
      </c>
      <c r="H1952">
        <f>IF(MID(BD[[#This Row],[Suc - Tipo - Nro]],8,2)="11",TRIM(RIGHT(SUBSTITUTE(BD[[#This Row],[Glosa / Proveedor]]," ",REPT(" ",LEN(BD[[#This Row],[Glosa / Proveedor]]))),LEN(BD[[#This Row],[Glosa / Proveedor]])*2)),"")</f>
        <v/>
      </c>
      <c r="I1952" s="31" t="n"/>
      <c r="J1952" s="38" t="n"/>
      <c r="K1952" s="22">
        <f>IF('BD6'!J1952=90,"AGUA",IF('BD6'!J1952=91,"ALCANTARILLADO",IF('BD6'!J1952=93,"ALCANTARILLADO",IF('BD6'!J1952=95,"ADMIN",IF('BD6'!J1952=96,"COMERCIAL","G_Finan")))))</f>
        <v/>
      </c>
      <c r="L1952" s="49" t="n"/>
      <c r="M1952" s="37" t="n"/>
      <c r="N1952" s="51" t="n"/>
      <c r="O1952" s="51" t="n"/>
    </row>
    <row r="1953">
      <c r="A1953" s="42">
        <f>IFERROR(VLOOKUP(BD[[#This Row],[BK]],DICT[[EEFF]:[Ppto]],2,FALSE),"No Encontrado")</f>
        <v/>
      </c>
      <c r="B1953">
        <f>MID(BD[[#This Row],[SUC]],2,1)&amp;"-"&amp;BD[[#This Row],[CC]]&amp;"-"&amp;BD[[#This Row],[REGI_RES]]&amp;"-"&amp;MID(BD[[#This Row],[CTA]],1,9)</f>
        <v/>
      </c>
      <c r="D1953">
        <f>TRIM(MID('BD6'!E1953,3,2))</f>
        <v/>
      </c>
      <c r="E1953" s="33" t="n"/>
      <c r="F1953" s="32" t="n"/>
      <c r="G1953">
        <f>IF(MID(BD[[#This Row],[Suc - Tipo - Nro]],8,2)="11",LEFT(BD[[#This Row],[REGIMEN]], 1) &amp; LEFT(RIGHT(BD[[#This Row],[REGIMEN]], LEN(BD[[#This Row],[REGIMEN]]) - FIND(" ", BD[[#This Row],[REGIMEN]])), 1),"")</f>
        <v/>
      </c>
      <c r="H1953">
        <f>IF(MID(BD[[#This Row],[Suc - Tipo - Nro]],8,2)="11",TRIM(RIGHT(SUBSTITUTE(BD[[#This Row],[Glosa / Proveedor]]," ",REPT(" ",LEN(BD[[#This Row],[Glosa / Proveedor]]))),LEN(BD[[#This Row],[Glosa / Proveedor]])*2)),"")</f>
        <v/>
      </c>
      <c r="I1953" s="31" t="n"/>
      <c r="J1953" s="38" t="n"/>
      <c r="K1953" s="22">
        <f>IF('BD6'!J1953=90,"AGUA",IF('BD6'!J1953=91,"ALCANTARILLADO",IF('BD6'!J1953=93,"ALCANTARILLADO",IF('BD6'!J1953=95,"ADMIN",IF('BD6'!J1953=96,"COMERCIAL","G_Finan")))))</f>
        <v/>
      </c>
      <c r="L1953" s="49" t="n"/>
      <c r="M1953" s="37" t="n"/>
      <c r="N1953" s="51" t="n"/>
      <c r="O1953" s="51" t="n"/>
    </row>
    <row r="1954">
      <c r="A1954" s="39">
        <f>IFERROR(VLOOKUP(BD[[#This Row],[BK]],DICT[[EEFF]:[Ppto]],2,FALSE),"No Encontrado")</f>
        <v/>
      </c>
      <c r="B1954">
        <f>MID(BD[[#This Row],[SUC]],2,1)&amp;"-"&amp;BD[[#This Row],[CC]]&amp;"-"&amp;BD[[#This Row],[REGI_RES]]&amp;"-"&amp;MID(BD[[#This Row],[CTA]],1,9)</f>
        <v/>
      </c>
      <c r="D1954">
        <f>TRIM(MID('BD6'!E1954,3,2))</f>
        <v/>
      </c>
      <c r="E1954" s="33" t="n"/>
      <c r="F1954" s="34" t="n"/>
      <c r="G1954">
        <f>IF(MID(BD[[#This Row],[Suc - Tipo - Nro]],8,2)="11",LEFT(BD[[#This Row],[REGIMEN]], 1) &amp; LEFT(RIGHT(BD[[#This Row],[REGIMEN]], LEN(BD[[#This Row],[REGIMEN]]) - FIND(" ", BD[[#This Row],[REGIMEN]])), 1),"")</f>
        <v/>
      </c>
      <c r="H1954">
        <f>IF(MID(BD[[#This Row],[Suc - Tipo - Nro]],8,2)="11",TRIM(RIGHT(SUBSTITUTE(BD[[#This Row],[Glosa / Proveedor]]," ",REPT(" ",LEN(BD[[#This Row],[Glosa / Proveedor]]))),LEN(BD[[#This Row],[Glosa / Proveedor]])*2)),"")</f>
        <v/>
      </c>
      <c r="I1954" s="33" t="n"/>
      <c r="J1954" s="35" t="n"/>
      <c r="K1954" s="22">
        <f>IF('BD6'!J1954=90,"AGUA",IF('BD6'!J1954=91,"ALCANTARILLADO",IF('BD6'!J1954=93,"ALCANTARILLADO",IF('BD6'!J1954=95,"ADMIN",IF('BD6'!J1954=96,"COMERCIAL","G_Finan")))))</f>
        <v/>
      </c>
      <c r="L1954" s="49" t="n"/>
      <c r="M1954" s="37" t="n"/>
      <c r="N1954" s="51" t="n"/>
      <c r="O1954" s="51" t="n"/>
    </row>
    <row r="1955">
      <c r="A1955" s="42">
        <f>IFERROR(VLOOKUP(BD[[#This Row],[BK]],DICT[[EEFF]:[Ppto]],2,FALSE),"No Encontrado")</f>
        <v/>
      </c>
      <c r="B1955">
        <f>MID(BD[[#This Row],[SUC]],2,1)&amp;"-"&amp;BD[[#This Row],[CC]]&amp;"-"&amp;BD[[#This Row],[REGI_RES]]&amp;"-"&amp;MID(BD[[#This Row],[CTA]],1,9)</f>
        <v/>
      </c>
      <c r="D1955">
        <f>TRIM(MID('BD6'!E1955,3,2))</f>
        <v/>
      </c>
      <c r="E1955" s="33" t="n"/>
      <c r="F1955" s="32" t="n"/>
      <c r="G1955">
        <f>IF(MID(BD[[#This Row],[Suc - Tipo - Nro]],8,2)="11",LEFT(BD[[#This Row],[REGIMEN]], 1) &amp; LEFT(RIGHT(BD[[#This Row],[REGIMEN]], LEN(BD[[#This Row],[REGIMEN]]) - FIND(" ", BD[[#This Row],[REGIMEN]])), 1),"")</f>
        <v/>
      </c>
      <c r="H1955">
        <f>IF(MID(BD[[#This Row],[Suc - Tipo - Nro]],8,2)="11",TRIM(RIGHT(SUBSTITUTE(BD[[#This Row],[Glosa / Proveedor]]," ",REPT(" ",LEN(BD[[#This Row],[Glosa / Proveedor]]))),LEN(BD[[#This Row],[Glosa / Proveedor]])*2)),"")</f>
        <v/>
      </c>
      <c r="I1955" s="31" t="n"/>
      <c r="J1955" s="38" t="n"/>
      <c r="K1955" s="22">
        <f>IF('BD6'!J1955=90,"AGUA",IF('BD6'!J1955=91,"ALCANTARILLADO",IF('BD6'!J1955=93,"ALCANTARILLADO",IF('BD6'!J1955=95,"ADMIN",IF('BD6'!J1955=96,"COMERCIAL","G_Finan")))))</f>
        <v/>
      </c>
      <c r="L1955" s="49" t="n"/>
      <c r="M1955" s="37" t="n"/>
      <c r="N1955" s="51" t="n"/>
      <c r="O1955" s="51" t="n"/>
    </row>
    <row r="1956">
      <c r="A1956" s="42">
        <f>IFERROR(VLOOKUP(BD[[#This Row],[BK]],DICT[[EEFF]:[Ppto]],2,FALSE),"No Encontrado")</f>
        <v/>
      </c>
      <c r="B1956">
        <f>MID(BD[[#This Row],[SUC]],2,1)&amp;"-"&amp;BD[[#This Row],[CC]]&amp;"-"&amp;BD[[#This Row],[REGI_RES]]&amp;"-"&amp;MID(BD[[#This Row],[CTA]],1,9)</f>
        <v/>
      </c>
      <c r="D1956">
        <f>TRIM(MID('BD6'!E1956,3,2))</f>
        <v/>
      </c>
      <c r="E1956" s="33" t="n"/>
      <c r="F1956" s="32" t="n"/>
      <c r="G1956">
        <f>IF(MID(BD[[#This Row],[Suc - Tipo - Nro]],8,2)="11",LEFT(BD[[#This Row],[REGIMEN]], 1) &amp; LEFT(RIGHT(BD[[#This Row],[REGIMEN]], LEN(BD[[#This Row],[REGIMEN]]) - FIND(" ", BD[[#This Row],[REGIMEN]])), 1),"")</f>
        <v/>
      </c>
      <c r="H1956">
        <f>IF(MID(BD[[#This Row],[Suc - Tipo - Nro]],8,2)="11",TRIM(RIGHT(SUBSTITUTE(BD[[#This Row],[Glosa / Proveedor]]," ",REPT(" ",LEN(BD[[#This Row],[Glosa / Proveedor]]))),LEN(BD[[#This Row],[Glosa / Proveedor]])*2)),"")</f>
        <v/>
      </c>
      <c r="I1956" s="31" t="n"/>
      <c r="J1956" s="38" t="n"/>
      <c r="K1956" s="22">
        <f>IF('BD6'!J1956=90,"AGUA",IF('BD6'!J1956=91,"ALCANTARILLADO",IF('BD6'!J1956=93,"ALCANTARILLADO",IF('BD6'!J1956=95,"ADMIN",IF('BD6'!J1956=96,"COMERCIAL","G_Finan")))))</f>
        <v/>
      </c>
      <c r="L1956" s="49" t="n"/>
      <c r="M1956" s="37" t="n"/>
      <c r="N1956" s="51" t="n"/>
      <c r="O1956" s="51" t="n"/>
    </row>
    <row r="1957">
      <c r="A1957" s="42">
        <f>IFERROR(VLOOKUP(BD[[#This Row],[BK]],DICT[[EEFF]:[Ppto]],2,FALSE),"No Encontrado")</f>
        <v/>
      </c>
      <c r="B1957">
        <f>MID(BD[[#This Row],[SUC]],2,1)&amp;"-"&amp;BD[[#This Row],[CC]]&amp;"-"&amp;BD[[#This Row],[REGI_RES]]&amp;"-"&amp;MID(BD[[#This Row],[CTA]],1,9)</f>
        <v/>
      </c>
      <c r="D1957">
        <f>TRIM(MID('BD6'!E1957,3,2))</f>
        <v/>
      </c>
      <c r="E1957" s="33" t="n"/>
      <c r="F1957" s="32" t="n"/>
      <c r="G1957">
        <f>IF(MID(BD[[#This Row],[Suc - Tipo - Nro]],8,2)="11",LEFT(BD[[#This Row],[REGIMEN]], 1) &amp; LEFT(RIGHT(BD[[#This Row],[REGIMEN]], LEN(BD[[#This Row],[REGIMEN]]) - FIND(" ", BD[[#This Row],[REGIMEN]])), 1),"")</f>
        <v/>
      </c>
      <c r="H1957">
        <f>IF(MID(BD[[#This Row],[Suc - Tipo - Nro]],8,2)="11",TRIM(RIGHT(SUBSTITUTE(BD[[#This Row],[Glosa / Proveedor]]," ",REPT(" ",LEN(BD[[#This Row],[Glosa / Proveedor]]))),LEN(BD[[#This Row],[Glosa / Proveedor]])*2)),"")</f>
        <v/>
      </c>
      <c r="I1957" s="31" t="n"/>
      <c r="J1957" s="38" t="n"/>
      <c r="K1957" s="22">
        <f>IF('BD6'!J1957=90,"AGUA",IF('BD6'!J1957=91,"ALCANTARILLADO",IF('BD6'!J1957=93,"ALCANTARILLADO",IF('BD6'!J1957=95,"ADMIN",IF('BD6'!J1957=96,"COMERCIAL","G_Finan")))))</f>
        <v/>
      </c>
      <c r="L1957" s="49" t="n"/>
      <c r="M1957" s="37" t="n"/>
      <c r="N1957" s="51" t="n"/>
      <c r="O1957" s="51" t="n"/>
    </row>
    <row r="1958">
      <c r="A1958" s="42">
        <f>IFERROR(VLOOKUP(BD[[#This Row],[BK]],DICT[[EEFF]:[Ppto]],2,FALSE),"No Encontrado")</f>
        <v/>
      </c>
      <c r="B1958">
        <f>MID(BD[[#This Row],[SUC]],2,1)&amp;"-"&amp;BD[[#This Row],[CC]]&amp;"-"&amp;BD[[#This Row],[REGI_RES]]&amp;"-"&amp;MID(BD[[#This Row],[CTA]],1,9)</f>
        <v/>
      </c>
      <c r="D1958">
        <f>TRIM(MID('BD6'!E1958,3,2))</f>
        <v/>
      </c>
      <c r="E1958" s="33" t="n"/>
      <c r="F1958" s="32" t="n"/>
      <c r="G1958">
        <f>IF(MID(BD[[#This Row],[Suc - Tipo - Nro]],8,2)="11",LEFT(BD[[#This Row],[REGIMEN]], 1) &amp; LEFT(RIGHT(BD[[#This Row],[REGIMEN]], LEN(BD[[#This Row],[REGIMEN]]) - FIND(" ", BD[[#This Row],[REGIMEN]])), 1),"")</f>
        <v/>
      </c>
      <c r="H1958">
        <f>IF(MID(BD[[#This Row],[Suc - Tipo - Nro]],8,2)="11",TRIM(RIGHT(SUBSTITUTE(BD[[#This Row],[Glosa / Proveedor]]," ",REPT(" ",LEN(BD[[#This Row],[Glosa / Proveedor]]))),LEN(BD[[#This Row],[Glosa / Proveedor]])*2)),"")</f>
        <v/>
      </c>
      <c r="I1958" s="31" t="n"/>
      <c r="J1958" s="38" t="n"/>
      <c r="K1958" s="22">
        <f>IF('BD6'!J1958=90,"AGUA",IF('BD6'!J1958=91,"ALCANTARILLADO",IF('BD6'!J1958=93,"ALCANTARILLADO",IF('BD6'!J1958=95,"ADMIN",IF('BD6'!J1958=96,"COMERCIAL","G_Finan")))))</f>
        <v/>
      </c>
      <c r="L1958" s="49" t="n"/>
      <c r="M1958" s="37" t="n"/>
      <c r="N1958" s="51" t="n"/>
      <c r="O1958" s="51" t="n"/>
    </row>
    <row r="1959">
      <c r="A1959" s="42">
        <f>IFERROR(VLOOKUP(BD[[#This Row],[BK]],DICT[[EEFF]:[Ppto]],2,FALSE),"No Encontrado")</f>
        <v/>
      </c>
      <c r="B1959">
        <f>MID(BD[[#This Row],[SUC]],2,1)&amp;"-"&amp;BD[[#This Row],[CC]]&amp;"-"&amp;BD[[#This Row],[REGI_RES]]&amp;"-"&amp;MID(BD[[#This Row],[CTA]],1,9)</f>
        <v/>
      </c>
      <c r="D1959">
        <f>TRIM(MID('BD6'!E1959,3,2))</f>
        <v/>
      </c>
      <c r="E1959" s="33" t="n"/>
      <c r="F1959" s="32" t="n"/>
      <c r="G1959">
        <f>IF(MID(BD[[#This Row],[Suc - Tipo - Nro]],8,2)="11",LEFT(BD[[#This Row],[REGIMEN]], 1) &amp; LEFT(RIGHT(BD[[#This Row],[REGIMEN]], LEN(BD[[#This Row],[REGIMEN]]) - FIND(" ", BD[[#This Row],[REGIMEN]])), 1),"")</f>
        <v/>
      </c>
      <c r="H1959">
        <f>IF(MID(BD[[#This Row],[Suc - Tipo - Nro]],8,2)="11",TRIM(RIGHT(SUBSTITUTE(BD[[#This Row],[Glosa / Proveedor]]," ",REPT(" ",LEN(BD[[#This Row],[Glosa / Proveedor]]))),LEN(BD[[#This Row],[Glosa / Proveedor]])*2)),"")</f>
        <v/>
      </c>
      <c r="I1959" s="31" t="n"/>
      <c r="J1959" s="38" t="n"/>
      <c r="K1959" s="22">
        <f>IF('BD6'!J1959=90,"AGUA",IF('BD6'!J1959=91,"ALCANTARILLADO",IF('BD6'!J1959=93,"ALCANTARILLADO",IF('BD6'!J1959=95,"ADMIN",IF('BD6'!J1959=96,"COMERCIAL","G_Finan")))))</f>
        <v/>
      </c>
      <c r="L1959" s="49" t="n"/>
      <c r="M1959" s="37" t="n"/>
      <c r="N1959" s="51" t="n"/>
      <c r="O1959" s="51" t="n"/>
    </row>
    <row r="1960">
      <c r="A1960" s="42">
        <f>IFERROR(VLOOKUP(BD[[#This Row],[BK]],DICT[[EEFF]:[Ppto]],2,FALSE),"No Encontrado")</f>
        <v/>
      </c>
      <c r="B1960">
        <f>MID(BD[[#This Row],[SUC]],2,1)&amp;"-"&amp;BD[[#This Row],[CC]]&amp;"-"&amp;BD[[#This Row],[REGI_RES]]&amp;"-"&amp;MID(BD[[#This Row],[CTA]],1,9)</f>
        <v/>
      </c>
      <c r="D1960">
        <f>TRIM(MID('BD6'!E1960,3,2))</f>
        <v/>
      </c>
      <c r="E1960" s="33" t="n"/>
      <c r="F1960" s="32" t="n"/>
      <c r="G1960">
        <f>IF(MID(BD[[#This Row],[Suc - Tipo - Nro]],8,2)="11",LEFT(BD[[#This Row],[REGIMEN]], 1) &amp; LEFT(RIGHT(BD[[#This Row],[REGIMEN]], LEN(BD[[#This Row],[REGIMEN]]) - FIND(" ", BD[[#This Row],[REGIMEN]])), 1),"")</f>
        <v/>
      </c>
      <c r="H1960">
        <f>IF(MID(BD[[#This Row],[Suc - Tipo - Nro]],8,2)="11",TRIM(RIGHT(SUBSTITUTE(BD[[#This Row],[Glosa / Proveedor]]," ",REPT(" ",LEN(BD[[#This Row],[Glosa / Proveedor]]))),LEN(BD[[#This Row],[Glosa / Proveedor]])*2)),"")</f>
        <v/>
      </c>
      <c r="I1960" s="31" t="n"/>
      <c r="J1960" s="38" t="n"/>
      <c r="K1960" s="22">
        <f>IF('BD6'!J1960=90,"AGUA",IF('BD6'!J1960=91,"ALCANTARILLADO",IF('BD6'!J1960=93,"ALCANTARILLADO",IF('BD6'!J1960=95,"ADMIN",IF('BD6'!J1960=96,"COMERCIAL","G_Finan")))))</f>
        <v/>
      </c>
      <c r="L1960" s="49" t="n"/>
      <c r="M1960" s="37" t="n"/>
      <c r="N1960" s="51" t="n"/>
      <c r="O1960" s="51" t="n"/>
    </row>
    <row r="1961">
      <c r="A1961" s="42">
        <f>IFERROR(VLOOKUP(BD[[#This Row],[BK]],DICT[[EEFF]:[Ppto]],2,FALSE),"No Encontrado")</f>
        <v/>
      </c>
      <c r="B1961">
        <f>MID(BD[[#This Row],[SUC]],2,1)&amp;"-"&amp;BD[[#This Row],[CC]]&amp;"-"&amp;BD[[#This Row],[REGI_RES]]&amp;"-"&amp;MID(BD[[#This Row],[CTA]],1,9)</f>
        <v/>
      </c>
      <c r="D1961">
        <f>TRIM(MID('BD6'!E1961,3,2))</f>
        <v/>
      </c>
      <c r="E1961" s="33" t="n"/>
      <c r="F1961" s="32" t="n"/>
      <c r="G1961">
        <f>IF(MID(BD[[#This Row],[Suc - Tipo - Nro]],8,2)="11",LEFT(BD[[#This Row],[REGIMEN]], 1) &amp; LEFT(RIGHT(BD[[#This Row],[REGIMEN]], LEN(BD[[#This Row],[REGIMEN]]) - FIND(" ", BD[[#This Row],[REGIMEN]])), 1),"")</f>
        <v/>
      </c>
      <c r="H1961">
        <f>IF(MID(BD[[#This Row],[Suc - Tipo - Nro]],8,2)="11",TRIM(RIGHT(SUBSTITUTE(BD[[#This Row],[Glosa / Proveedor]]," ",REPT(" ",LEN(BD[[#This Row],[Glosa / Proveedor]]))),LEN(BD[[#This Row],[Glosa / Proveedor]])*2)),"")</f>
        <v/>
      </c>
      <c r="I1961" s="31" t="n"/>
      <c r="J1961" s="38" t="n"/>
      <c r="K1961" s="22">
        <f>IF('BD6'!J1961=90,"AGUA",IF('BD6'!J1961=91,"ALCANTARILLADO",IF('BD6'!J1961=93,"ALCANTARILLADO",IF('BD6'!J1961=95,"ADMIN",IF('BD6'!J1961=96,"COMERCIAL","G_Finan")))))</f>
        <v/>
      </c>
      <c r="L1961" s="49" t="n"/>
      <c r="M1961" s="37" t="n"/>
      <c r="N1961" s="51" t="n"/>
      <c r="O1961" s="51" t="n"/>
    </row>
    <row r="1962">
      <c r="A1962" s="42">
        <f>IFERROR(VLOOKUP(BD[[#This Row],[BK]],DICT[[EEFF]:[Ppto]],2,FALSE),"No Encontrado")</f>
        <v/>
      </c>
      <c r="B1962">
        <f>MID(BD[[#This Row],[SUC]],2,1)&amp;"-"&amp;BD[[#This Row],[CC]]&amp;"-"&amp;BD[[#This Row],[REGI_RES]]&amp;"-"&amp;MID(BD[[#This Row],[CTA]],1,9)</f>
        <v/>
      </c>
      <c r="D1962">
        <f>TRIM(MID('BD6'!E1962,3,2))</f>
        <v/>
      </c>
      <c r="E1962" s="33" t="n"/>
      <c r="F1962" s="32" t="n"/>
      <c r="G1962">
        <f>IF(MID(BD[[#This Row],[Suc - Tipo - Nro]],8,2)="11",LEFT(BD[[#This Row],[REGIMEN]], 1) &amp; LEFT(RIGHT(BD[[#This Row],[REGIMEN]], LEN(BD[[#This Row],[REGIMEN]]) - FIND(" ", BD[[#This Row],[REGIMEN]])), 1),"")</f>
        <v/>
      </c>
      <c r="H1962">
        <f>IF(MID(BD[[#This Row],[Suc - Tipo - Nro]],8,2)="11",TRIM(RIGHT(SUBSTITUTE(BD[[#This Row],[Glosa / Proveedor]]," ",REPT(" ",LEN(BD[[#This Row],[Glosa / Proveedor]]))),LEN(BD[[#This Row],[Glosa / Proveedor]])*2)),"")</f>
        <v/>
      </c>
      <c r="I1962" s="31" t="n"/>
      <c r="J1962" s="38" t="n"/>
      <c r="K1962" s="22">
        <f>IF('BD6'!J1962=90,"AGUA",IF('BD6'!J1962=91,"ALCANTARILLADO",IF('BD6'!J1962=93,"ALCANTARILLADO",IF('BD6'!J1962=95,"ADMIN",IF('BD6'!J1962=96,"COMERCIAL","G_Finan")))))</f>
        <v/>
      </c>
      <c r="L1962" s="49" t="n"/>
      <c r="M1962" s="37" t="n"/>
      <c r="N1962" s="51" t="n"/>
      <c r="O1962" s="51" t="n"/>
    </row>
    <row r="1963">
      <c r="A1963" s="42">
        <f>IFERROR(VLOOKUP(BD[[#This Row],[BK]],DICT[[EEFF]:[Ppto]],2,FALSE),"No Encontrado")</f>
        <v/>
      </c>
      <c r="B1963">
        <f>MID(BD[[#This Row],[SUC]],2,1)&amp;"-"&amp;BD[[#This Row],[CC]]&amp;"-"&amp;BD[[#This Row],[REGI_RES]]&amp;"-"&amp;MID(BD[[#This Row],[CTA]],1,9)</f>
        <v/>
      </c>
      <c r="D1963">
        <f>TRIM(MID('BD6'!E1963,3,2))</f>
        <v/>
      </c>
      <c r="E1963" s="33" t="n"/>
      <c r="F1963" s="32" t="n"/>
      <c r="G1963">
        <f>IF(MID(BD[[#This Row],[Suc - Tipo - Nro]],8,2)="11",LEFT(BD[[#This Row],[REGIMEN]], 1) &amp; LEFT(RIGHT(BD[[#This Row],[REGIMEN]], LEN(BD[[#This Row],[REGIMEN]]) - FIND(" ", BD[[#This Row],[REGIMEN]])), 1),"")</f>
        <v/>
      </c>
      <c r="H1963">
        <f>IF(MID(BD[[#This Row],[Suc - Tipo - Nro]],8,2)="11",TRIM(RIGHT(SUBSTITUTE(BD[[#This Row],[Glosa / Proveedor]]," ",REPT(" ",LEN(BD[[#This Row],[Glosa / Proveedor]]))),LEN(BD[[#This Row],[Glosa / Proveedor]])*2)),"")</f>
        <v/>
      </c>
      <c r="I1963" s="31" t="n"/>
      <c r="J1963" s="38" t="n"/>
      <c r="K1963" s="22">
        <f>IF('BD6'!J1963=90,"AGUA",IF('BD6'!J1963=91,"ALCANTARILLADO",IF('BD6'!J1963=93,"ALCANTARILLADO",IF('BD6'!J1963=95,"ADMIN",IF('BD6'!J1963=96,"COMERCIAL","G_Finan")))))</f>
        <v/>
      </c>
      <c r="L1963" s="49" t="n"/>
      <c r="M1963" s="37" t="n"/>
      <c r="N1963" s="51" t="n"/>
      <c r="O1963" s="51" t="n"/>
    </row>
    <row r="1964">
      <c r="A1964" s="42">
        <f>IFERROR(VLOOKUP(BD[[#This Row],[BK]],DICT[[EEFF]:[Ppto]],2,FALSE),"No Encontrado")</f>
        <v/>
      </c>
      <c r="B1964">
        <f>MID(BD[[#This Row],[SUC]],2,1)&amp;"-"&amp;BD[[#This Row],[CC]]&amp;"-"&amp;BD[[#This Row],[REGI_RES]]&amp;"-"&amp;MID(BD[[#This Row],[CTA]],1,9)</f>
        <v/>
      </c>
      <c r="D1964">
        <f>TRIM(MID('BD6'!E1964,3,2))</f>
        <v/>
      </c>
      <c r="E1964" s="33" t="n"/>
      <c r="F1964" s="32" t="n"/>
      <c r="G1964">
        <f>IF(MID(BD[[#This Row],[Suc - Tipo - Nro]],8,2)="11",LEFT(BD[[#This Row],[REGIMEN]], 1) &amp; LEFT(RIGHT(BD[[#This Row],[REGIMEN]], LEN(BD[[#This Row],[REGIMEN]]) - FIND(" ", BD[[#This Row],[REGIMEN]])), 1),"")</f>
        <v/>
      </c>
      <c r="H1964">
        <f>IF(MID(BD[[#This Row],[Suc - Tipo - Nro]],8,2)="11",TRIM(RIGHT(SUBSTITUTE(BD[[#This Row],[Glosa / Proveedor]]," ",REPT(" ",LEN(BD[[#This Row],[Glosa / Proveedor]]))),LEN(BD[[#This Row],[Glosa / Proveedor]])*2)),"")</f>
        <v/>
      </c>
      <c r="I1964" s="31" t="n"/>
      <c r="J1964" s="38" t="n"/>
      <c r="K1964" s="22">
        <f>IF('BD6'!J1964=90,"AGUA",IF('BD6'!J1964=91,"ALCANTARILLADO",IF('BD6'!J1964=93,"ALCANTARILLADO",IF('BD6'!J1964=95,"ADMIN",IF('BD6'!J1964=96,"COMERCIAL","G_Finan")))))</f>
        <v/>
      </c>
      <c r="L1964" s="49" t="n"/>
      <c r="M1964" s="37" t="n"/>
      <c r="N1964" s="51" t="n"/>
      <c r="O1964" s="51" t="n"/>
    </row>
    <row r="1965">
      <c r="A1965" s="42">
        <f>IFERROR(VLOOKUP(BD[[#This Row],[BK]],DICT[[EEFF]:[Ppto]],2,FALSE),"No Encontrado")</f>
        <v/>
      </c>
      <c r="B1965">
        <f>MID(BD[[#This Row],[SUC]],2,1)&amp;"-"&amp;BD[[#This Row],[CC]]&amp;"-"&amp;BD[[#This Row],[REGI_RES]]&amp;"-"&amp;MID(BD[[#This Row],[CTA]],1,9)</f>
        <v/>
      </c>
      <c r="D1965">
        <f>TRIM(MID('BD6'!E1965,3,2))</f>
        <v/>
      </c>
      <c r="E1965" s="33" t="n"/>
      <c r="F1965" s="32" t="n"/>
      <c r="G1965">
        <f>IF(MID(BD[[#This Row],[Suc - Tipo - Nro]],8,2)="11",LEFT(BD[[#This Row],[REGIMEN]], 1) &amp; LEFT(RIGHT(BD[[#This Row],[REGIMEN]], LEN(BD[[#This Row],[REGIMEN]]) - FIND(" ", BD[[#This Row],[REGIMEN]])), 1),"")</f>
        <v/>
      </c>
      <c r="H1965">
        <f>IF(MID(BD[[#This Row],[Suc - Tipo - Nro]],8,2)="11",TRIM(RIGHT(SUBSTITUTE(BD[[#This Row],[Glosa / Proveedor]]," ",REPT(" ",LEN(BD[[#This Row],[Glosa / Proveedor]]))),LEN(BD[[#This Row],[Glosa / Proveedor]])*2)),"")</f>
        <v/>
      </c>
      <c r="I1965" s="31" t="n"/>
      <c r="J1965" s="38" t="n"/>
      <c r="K1965" s="22">
        <f>IF('BD6'!J1965=90,"AGUA",IF('BD6'!J1965=91,"ALCANTARILLADO",IF('BD6'!J1965=93,"ALCANTARILLADO",IF('BD6'!J1965=95,"ADMIN",IF('BD6'!J1965=96,"COMERCIAL","G_Finan")))))</f>
        <v/>
      </c>
      <c r="L1965" s="49" t="n"/>
      <c r="M1965" s="37" t="n"/>
      <c r="N1965" s="51" t="n"/>
      <c r="O1965" s="51" t="n"/>
    </row>
    <row r="1966">
      <c r="A1966" s="42">
        <f>IFERROR(VLOOKUP(BD[[#This Row],[BK]],DICT[[EEFF]:[Ppto]],2,FALSE),"No Encontrado")</f>
        <v/>
      </c>
      <c r="B1966">
        <f>MID(BD[[#This Row],[SUC]],2,1)&amp;"-"&amp;BD[[#This Row],[CC]]&amp;"-"&amp;BD[[#This Row],[REGI_RES]]&amp;"-"&amp;MID(BD[[#This Row],[CTA]],1,9)</f>
        <v/>
      </c>
      <c r="D1966">
        <f>TRIM(MID('BD6'!E1966,3,2))</f>
        <v/>
      </c>
      <c r="E1966" s="33" t="n"/>
      <c r="F1966" s="32" t="n"/>
      <c r="G1966">
        <f>IF(MID(BD[[#This Row],[Suc - Tipo - Nro]],8,2)="11",LEFT(BD[[#This Row],[REGIMEN]], 1) &amp; LEFT(RIGHT(BD[[#This Row],[REGIMEN]], LEN(BD[[#This Row],[REGIMEN]]) - FIND(" ", BD[[#This Row],[REGIMEN]])), 1),"")</f>
        <v/>
      </c>
      <c r="H1966">
        <f>IF(MID(BD[[#This Row],[Suc - Tipo - Nro]],8,2)="11",TRIM(RIGHT(SUBSTITUTE(BD[[#This Row],[Glosa / Proveedor]]," ",REPT(" ",LEN(BD[[#This Row],[Glosa / Proveedor]]))),LEN(BD[[#This Row],[Glosa / Proveedor]])*2)),"")</f>
        <v/>
      </c>
      <c r="I1966" s="31" t="n"/>
      <c r="J1966" s="38" t="n"/>
      <c r="K1966" s="22">
        <f>IF('BD6'!J1966=90,"AGUA",IF('BD6'!J1966=91,"ALCANTARILLADO",IF('BD6'!J1966=93,"ALCANTARILLADO",IF('BD6'!J1966=95,"ADMIN",IF('BD6'!J1966=96,"COMERCIAL","G_Finan")))))</f>
        <v/>
      </c>
      <c r="L1966" s="49" t="n"/>
      <c r="M1966" s="37" t="n"/>
      <c r="N1966" s="51" t="n"/>
      <c r="O1966" s="51" t="n"/>
    </row>
    <row r="1967">
      <c r="A1967" s="42">
        <f>IFERROR(VLOOKUP(BD[[#This Row],[BK]],DICT[[EEFF]:[Ppto]],2,FALSE),"No Encontrado")</f>
        <v/>
      </c>
      <c r="B1967">
        <f>MID(BD[[#This Row],[SUC]],2,1)&amp;"-"&amp;BD[[#This Row],[CC]]&amp;"-"&amp;BD[[#This Row],[REGI_RES]]&amp;"-"&amp;MID(BD[[#This Row],[CTA]],1,9)</f>
        <v/>
      </c>
      <c r="D1967">
        <f>TRIM(MID('BD6'!E1967,3,2))</f>
        <v/>
      </c>
      <c r="E1967" s="33" t="n"/>
      <c r="F1967" s="32" t="n"/>
      <c r="G1967">
        <f>IF(MID(BD[[#This Row],[Suc - Tipo - Nro]],8,2)="11",LEFT(BD[[#This Row],[REGIMEN]], 1) &amp; LEFT(RIGHT(BD[[#This Row],[REGIMEN]], LEN(BD[[#This Row],[REGIMEN]]) - FIND(" ", BD[[#This Row],[REGIMEN]])), 1),"")</f>
        <v/>
      </c>
      <c r="H1967">
        <f>IF(MID(BD[[#This Row],[Suc - Tipo - Nro]],8,2)="11",TRIM(RIGHT(SUBSTITUTE(BD[[#This Row],[Glosa / Proveedor]]," ",REPT(" ",LEN(BD[[#This Row],[Glosa / Proveedor]]))),LEN(BD[[#This Row],[Glosa / Proveedor]])*2)),"")</f>
        <v/>
      </c>
      <c r="I1967" s="31" t="n"/>
      <c r="J1967" s="38" t="n"/>
      <c r="K1967" s="22">
        <f>IF('BD6'!J1967=90,"AGUA",IF('BD6'!J1967=91,"ALCANTARILLADO",IF('BD6'!J1967=93,"ALCANTARILLADO",IF('BD6'!J1967=95,"ADMIN",IF('BD6'!J1967=96,"COMERCIAL","G_Finan")))))</f>
        <v/>
      </c>
      <c r="L1967" s="49" t="n"/>
      <c r="M1967" s="37" t="n"/>
      <c r="N1967" s="51" t="n"/>
      <c r="O1967" s="51" t="n"/>
    </row>
    <row r="1968">
      <c r="A1968" s="42">
        <f>IFERROR(VLOOKUP(BD[[#This Row],[BK]],DICT[[EEFF]:[Ppto]],2,FALSE),"No Encontrado")</f>
        <v/>
      </c>
      <c r="B1968">
        <f>MID(BD[[#This Row],[SUC]],2,1)&amp;"-"&amp;BD[[#This Row],[CC]]&amp;"-"&amp;BD[[#This Row],[REGI_RES]]&amp;"-"&amp;MID(BD[[#This Row],[CTA]],1,9)</f>
        <v/>
      </c>
      <c r="D1968">
        <f>TRIM(MID('BD6'!E1968,3,2))</f>
        <v/>
      </c>
      <c r="E1968" s="33" t="n"/>
      <c r="F1968" s="32" t="n"/>
      <c r="G1968">
        <f>IF(MID(BD[[#This Row],[Suc - Tipo - Nro]],8,2)="11",LEFT(BD[[#This Row],[REGIMEN]], 1) &amp; LEFT(RIGHT(BD[[#This Row],[REGIMEN]], LEN(BD[[#This Row],[REGIMEN]]) - FIND(" ", BD[[#This Row],[REGIMEN]])), 1),"")</f>
        <v/>
      </c>
      <c r="H1968">
        <f>IF(MID(BD[[#This Row],[Suc - Tipo - Nro]],8,2)="11",TRIM(RIGHT(SUBSTITUTE(BD[[#This Row],[Glosa / Proveedor]]," ",REPT(" ",LEN(BD[[#This Row],[Glosa / Proveedor]]))),LEN(BD[[#This Row],[Glosa / Proveedor]])*2)),"")</f>
        <v/>
      </c>
      <c r="I1968" s="31" t="n"/>
      <c r="J1968" s="38" t="n"/>
      <c r="K1968" s="22">
        <f>IF('BD6'!J1968=90,"AGUA",IF('BD6'!J1968=91,"ALCANTARILLADO",IF('BD6'!J1968=93,"ALCANTARILLADO",IF('BD6'!J1968=95,"ADMIN",IF('BD6'!J1968=96,"COMERCIAL","G_Finan")))))</f>
        <v/>
      </c>
      <c r="L1968" s="49" t="n"/>
      <c r="M1968" s="37" t="n"/>
      <c r="N1968" s="51" t="n"/>
      <c r="O1968" s="51" t="n"/>
    </row>
    <row r="1969">
      <c r="A1969" s="42">
        <f>IFERROR(VLOOKUP(BD[[#This Row],[BK]],DICT[[EEFF]:[Ppto]],2,FALSE),"No Encontrado")</f>
        <v/>
      </c>
      <c r="B1969">
        <f>MID(BD[[#This Row],[SUC]],2,1)&amp;"-"&amp;BD[[#This Row],[CC]]&amp;"-"&amp;BD[[#This Row],[REGI_RES]]&amp;"-"&amp;MID(BD[[#This Row],[CTA]],1,9)</f>
        <v/>
      </c>
      <c r="D1969">
        <f>TRIM(MID('BD6'!E1969,3,2))</f>
        <v/>
      </c>
      <c r="E1969" s="33" t="n"/>
      <c r="F1969" s="32" t="n"/>
      <c r="G1969">
        <f>IF(MID(BD[[#This Row],[Suc - Tipo - Nro]],8,2)="11",LEFT(BD[[#This Row],[REGIMEN]], 1) &amp; LEFT(RIGHT(BD[[#This Row],[REGIMEN]], LEN(BD[[#This Row],[REGIMEN]]) - FIND(" ", BD[[#This Row],[REGIMEN]])), 1),"")</f>
        <v/>
      </c>
      <c r="H1969">
        <f>IF(MID(BD[[#This Row],[Suc - Tipo - Nro]],8,2)="11",TRIM(RIGHT(SUBSTITUTE(BD[[#This Row],[Glosa / Proveedor]]," ",REPT(" ",LEN(BD[[#This Row],[Glosa / Proveedor]]))),LEN(BD[[#This Row],[Glosa / Proveedor]])*2)),"")</f>
        <v/>
      </c>
      <c r="I1969" s="31" t="n"/>
      <c r="J1969" s="38" t="n"/>
      <c r="K1969" s="22">
        <f>IF('BD6'!J1969=90,"AGUA",IF('BD6'!J1969=91,"ALCANTARILLADO",IF('BD6'!J1969=93,"ALCANTARILLADO",IF('BD6'!J1969=95,"ADMIN",IF('BD6'!J1969=96,"COMERCIAL","G_Finan")))))</f>
        <v/>
      </c>
      <c r="L1969" s="49" t="n"/>
      <c r="M1969" s="37" t="n"/>
      <c r="N1969" s="51" t="n"/>
      <c r="O1969" s="51" t="n"/>
    </row>
    <row r="1970">
      <c r="A1970" s="42">
        <f>IFERROR(VLOOKUP(BD[[#This Row],[BK]],DICT[[EEFF]:[Ppto]],2,FALSE),"No Encontrado")</f>
        <v/>
      </c>
      <c r="B1970">
        <f>MID(BD[[#This Row],[SUC]],2,1)&amp;"-"&amp;BD[[#This Row],[CC]]&amp;"-"&amp;BD[[#This Row],[REGI_RES]]&amp;"-"&amp;MID(BD[[#This Row],[CTA]],1,9)</f>
        <v/>
      </c>
      <c r="D1970">
        <f>TRIM(MID('BD6'!E1970,3,2))</f>
        <v/>
      </c>
      <c r="E1970" s="33" t="n"/>
      <c r="F1970" s="32" t="n"/>
      <c r="G1970">
        <f>IF(MID(BD[[#This Row],[Suc - Tipo - Nro]],8,2)="11",LEFT(BD[[#This Row],[REGIMEN]], 1) &amp; LEFT(RIGHT(BD[[#This Row],[REGIMEN]], LEN(BD[[#This Row],[REGIMEN]]) - FIND(" ", BD[[#This Row],[REGIMEN]])), 1),"")</f>
        <v/>
      </c>
      <c r="H1970">
        <f>IF(MID(BD[[#This Row],[Suc - Tipo - Nro]],8,2)="11",TRIM(RIGHT(SUBSTITUTE(BD[[#This Row],[Glosa / Proveedor]]," ",REPT(" ",LEN(BD[[#This Row],[Glosa / Proveedor]]))),LEN(BD[[#This Row],[Glosa / Proveedor]])*2)),"")</f>
        <v/>
      </c>
      <c r="I1970" s="31" t="n"/>
      <c r="J1970" s="38" t="n"/>
      <c r="K1970" s="22">
        <f>IF('BD6'!J1970=90,"AGUA",IF('BD6'!J1970=91,"ALCANTARILLADO",IF('BD6'!J1970=93,"ALCANTARILLADO",IF('BD6'!J1970=95,"ADMIN",IF('BD6'!J1970=96,"COMERCIAL","G_Finan")))))</f>
        <v/>
      </c>
      <c r="L1970" s="49" t="n"/>
      <c r="M1970" s="37" t="n"/>
      <c r="N1970" s="51" t="n"/>
      <c r="O1970" s="51" t="n"/>
    </row>
    <row r="1971">
      <c r="A1971" s="10">
        <f>IFERROR(VLOOKUP(BD[[#This Row],[BK]],DICT[[EEFF]:[Ppto]],2,FALSE),"No Encontrado")</f>
        <v/>
      </c>
      <c r="B1971" s="54">
        <f>MID(BD[[#This Row],[SUC]],2,1)&amp;"-"&amp;BD[[#This Row],[CC]]&amp;"-"&amp;BD[[#This Row],[REGI_RES]]&amp;"-"&amp;MID(BD[[#This Row],[CTA]],1,9)</f>
        <v/>
      </c>
      <c r="D1971" s="54">
        <f>TRIM(MID('BD6'!E1971,3,2))</f>
        <v/>
      </c>
      <c r="E1971" s="33" t="n"/>
      <c r="F1971" s="34" t="n"/>
      <c r="G1971" s="54">
        <f>IF(MID(BD[[#This Row],[Suc - Tipo - Nro]],8,2)="11",LEFT(BD[[#This Row],[REGIMEN]], 1) &amp; LEFT(RIGHT(BD[[#This Row],[REGIMEN]], LEN(BD[[#This Row],[REGIMEN]]) - FIND(" ", BD[[#This Row],[REGIMEN]])), 1),"")</f>
        <v/>
      </c>
      <c r="H1971" s="54">
        <f>IF(MID(BD[[#This Row],[Suc - Tipo - Nro]],8,2)="11",TRIM(RIGHT(SUBSTITUTE(BD[[#This Row],[Glosa / Proveedor]]," ",REPT(" ",LEN(BD[[#This Row],[Glosa / Proveedor]]))),LEN(BD[[#This Row],[Glosa / Proveedor]])*2)),"")</f>
        <v/>
      </c>
      <c r="I1971" s="33" t="n"/>
      <c r="J1971" s="35" t="n"/>
      <c r="K1971" s="36">
        <f>IF('BD6'!J1971=90,"AGUA",IF('BD6'!J1971=91,"ALCANTARILLADO",IF('BD6'!J1971=93,"ALCANTARILLADO",IF('BD6'!J1971=95,"ADMIN",IF('BD6'!J1971=96,"COMERCIAL","G_Finan")))))</f>
        <v/>
      </c>
      <c r="L1971" s="40" t="n"/>
      <c r="M1971" s="37" t="n"/>
      <c r="N1971" s="51" t="n"/>
      <c r="O1971" s="51" t="n"/>
    </row>
    <row r="1972">
      <c r="A1972" s="42">
        <f>IFERROR(VLOOKUP(BD[[#This Row],[BK]],DICT[[EEFF]:[Ppto]],2,FALSE),"No Encontrado")</f>
        <v/>
      </c>
      <c r="B1972">
        <f>MID(BD[[#This Row],[SUC]],2,1)&amp;"-"&amp;BD[[#This Row],[CC]]&amp;"-"&amp;BD[[#This Row],[REGI_RES]]&amp;"-"&amp;MID(BD[[#This Row],[CTA]],1,9)</f>
        <v/>
      </c>
      <c r="D1972">
        <f>TRIM(MID('BD6'!E1972,3,2))</f>
        <v/>
      </c>
      <c r="E1972" s="33" t="n"/>
      <c r="F1972" s="32" t="n"/>
      <c r="G1972">
        <f>IF(MID(BD[[#This Row],[Suc - Tipo - Nro]],8,2)="11",LEFT(BD[[#This Row],[REGIMEN]], 1) &amp; LEFT(RIGHT(BD[[#This Row],[REGIMEN]], LEN(BD[[#This Row],[REGIMEN]]) - FIND(" ", BD[[#This Row],[REGIMEN]])), 1),"")</f>
        <v/>
      </c>
      <c r="H1972">
        <f>IF(MID(BD[[#This Row],[Suc - Tipo - Nro]],8,2)="11",TRIM(RIGHT(SUBSTITUTE(BD[[#This Row],[Glosa / Proveedor]]," ",REPT(" ",LEN(BD[[#This Row],[Glosa / Proveedor]]))),LEN(BD[[#This Row],[Glosa / Proveedor]])*2)),"")</f>
        <v/>
      </c>
      <c r="I1972" s="31" t="n"/>
      <c r="J1972" s="38" t="n"/>
      <c r="K1972" s="22">
        <f>IF('BD6'!J1972=90,"AGUA",IF('BD6'!J1972=91,"ALCANTARILLADO",IF('BD6'!J1972=93,"ALCANTARILLADO",IF('BD6'!J1972=95,"ADMIN",IF('BD6'!J1972=96,"COMERCIAL","G_Finan")))))</f>
        <v/>
      </c>
      <c r="L1972" s="49" t="n"/>
      <c r="M1972" s="37" t="n"/>
      <c r="N1972" s="51" t="n"/>
      <c r="O1972" s="51" t="n"/>
    </row>
    <row r="1973">
      <c r="A1973" s="10">
        <f>IFERROR(VLOOKUP(BD[[#This Row],[BK]],DICT[[EEFF]:[Ppto]],2,FALSE),"No Encontrado")</f>
        <v/>
      </c>
      <c r="B1973" s="54">
        <f>MID(BD[[#This Row],[SUC]],2,1)&amp;"-"&amp;BD[[#This Row],[CC]]&amp;"-"&amp;BD[[#This Row],[REGI_RES]]&amp;"-"&amp;MID(BD[[#This Row],[CTA]],1,9)</f>
        <v/>
      </c>
      <c r="D1973" s="54">
        <f>TRIM(MID('BD6'!E1973,3,2))</f>
        <v/>
      </c>
      <c r="E1973" s="33" t="n"/>
      <c r="F1973" s="34" t="n"/>
      <c r="G1973" s="54">
        <f>IF(MID(BD[[#This Row],[Suc - Tipo - Nro]],8,2)="11",LEFT(BD[[#This Row],[REGIMEN]], 1) &amp; LEFT(RIGHT(BD[[#This Row],[REGIMEN]], LEN(BD[[#This Row],[REGIMEN]]) - FIND(" ", BD[[#This Row],[REGIMEN]])), 1),"")</f>
        <v/>
      </c>
      <c r="H1973" s="54">
        <f>IF(MID(BD[[#This Row],[Suc - Tipo - Nro]],8,2)="11",TRIM(RIGHT(SUBSTITUTE(BD[[#This Row],[Glosa / Proveedor]]," ",REPT(" ",LEN(BD[[#This Row],[Glosa / Proveedor]]))),LEN(BD[[#This Row],[Glosa / Proveedor]])*2)),"")</f>
        <v/>
      </c>
      <c r="I1973" s="33" t="n"/>
      <c r="J1973" s="35" t="n"/>
      <c r="K1973" s="36">
        <f>IF('BD6'!J1973=90,"AGUA",IF('BD6'!J1973=91,"ALCANTARILLADO",IF('BD6'!J1973=93,"ALCANTARILLADO",IF('BD6'!J1973=95,"ADMIN",IF('BD6'!J1973=96,"COMERCIAL","G_Finan")))))</f>
        <v/>
      </c>
      <c r="L1973" s="40" t="n"/>
      <c r="M1973" s="37" t="n"/>
      <c r="N1973" s="51" t="n"/>
      <c r="O1973" s="51" t="n"/>
    </row>
    <row r="1974">
      <c r="A1974">
        <f>IFERROR(VLOOKUP(BD[[#This Row],[BK]],DICT[[EEFF]:[Ppto]],2,FALSE),"No Encontrado")</f>
        <v/>
      </c>
      <c r="B1974">
        <f>MID(BD[[#This Row],[SUC]],2,1)&amp;"-"&amp;BD[[#This Row],[CC]]&amp;"-"&amp;BD[[#This Row],[REGI_RES]]&amp;"-"&amp;MID(BD[[#This Row],[CTA]],1,9)</f>
        <v/>
      </c>
      <c r="D1974">
        <f>TRIM(MID('BD6'!E1974,3,2))</f>
        <v/>
      </c>
      <c r="E1974" s="33" t="n"/>
      <c r="F1974" s="32" t="n"/>
      <c r="G1974">
        <f>IF(MID(BD[[#This Row],[Suc - Tipo - Nro]],8,2)="11",LEFT(BD[[#This Row],[REGIMEN]], 1) &amp; LEFT(RIGHT(BD[[#This Row],[REGIMEN]], LEN(BD[[#This Row],[REGIMEN]]) - FIND(" ", BD[[#This Row],[REGIMEN]])), 1),"")</f>
        <v/>
      </c>
      <c r="H1974">
        <f>IF(MID(BD[[#This Row],[Suc - Tipo - Nro]],8,2)="11",TRIM(RIGHT(SUBSTITUTE(BD[[#This Row],[Glosa / Proveedor]]," ",REPT(" ",LEN(BD[[#This Row],[Glosa / Proveedor]]))),LEN(BD[[#This Row],[Glosa / Proveedor]])*2)),"")</f>
        <v/>
      </c>
      <c r="I1974" s="31" t="n"/>
      <c r="J1974" s="38" t="n"/>
      <c r="K1974" s="22">
        <f>IF('BD6'!J1974=90,"AGUA",IF('BD6'!J1974=91,"ALCANTARILLADO",IF('BD6'!J1974=93,"ALCANTARILLADO",IF('BD6'!J1974=95,"ADMIN",IF('BD6'!J1974=96,"COMERCIAL","G_Finan")))))</f>
        <v/>
      </c>
      <c r="L1974" s="49" t="n"/>
      <c r="M1974" s="37" t="n"/>
      <c r="N1974" s="51" t="n"/>
      <c r="O1974" s="51" t="n"/>
    </row>
    <row r="1975">
      <c r="A1975" s="42">
        <f>IFERROR(VLOOKUP(BD[[#This Row],[BK]],DICT[[EEFF]:[Ppto]],2,FALSE),"No Encontrado")</f>
        <v/>
      </c>
      <c r="B1975">
        <f>MID(BD[[#This Row],[SUC]],2,1)&amp;"-"&amp;BD[[#This Row],[CC]]&amp;"-"&amp;BD[[#This Row],[REGI_RES]]&amp;"-"&amp;MID(BD[[#This Row],[CTA]],1,9)</f>
        <v/>
      </c>
      <c r="D1975">
        <f>TRIM(MID('BD6'!E1975,3,2))</f>
        <v/>
      </c>
      <c r="E1975" s="33" t="n"/>
      <c r="F1975" s="32" t="n"/>
      <c r="G1975">
        <f>IF(MID(BD[[#This Row],[Suc - Tipo - Nro]],8,2)="11",LEFT(BD[[#This Row],[REGIMEN]], 1) &amp; LEFT(RIGHT(BD[[#This Row],[REGIMEN]], LEN(BD[[#This Row],[REGIMEN]]) - FIND(" ", BD[[#This Row],[REGIMEN]])), 1),"")</f>
        <v/>
      </c>
      <c r="H1975">
        <f>IF(MID(BD[[#This Row],[Suc - Tipo - Nro]],8,2)="11",TRIM(RIGHT(SUBSTITUTE(BD[[#This Row],[Glosa / Proveedor]]," ",REPT(" ",LEN(BD[[#This Row],[Glosa / Proveedor]]))),LEN(BD[[#This Row],[Glosa / Proveedor]])*2)),"")</f>
        <v/>
      </c>
      <c r="I1975" s="31" t="n"/>
      <c r="J1975" s="38" t="n"/>
      <c r="K1975" s="22">
        <f>IF('BD6'!J1975=90,"AGUA",IF('BD6'!J1975=91,"ALCANTARILLADO",IF('BD6'!J1975=93,"ALCANTARILLADO",IF('BD6'!J1975=95,"ADMIN",IF('BD6'!J1975=96,"COMERCIAL","G_Finan")))))</f>
        <v/>
      </c>
      <c r="L1975" s="49" t="n"/>
      <c r="M1975" s="37" t="n"/>
      <c r="N1975" s="51" t="n"/>
      <c r="O1975" s="51" t="n"/>
    </row>
    <row r="1976">
      <c r="A1976" s="42">
        <f>IFERROR(VLOOKUP(BD[[#This Row],[BK]],DICT[[EEFF]:[Ppto]],2,FALSE),"No Encontrado")</f>
        <v/>
      </c>
      <c r="B1976">
        <f>MID(BD[[#This Row],[SUC]],2,1)&amp;"-"&amp;BD[[#This Row],[CC]]&amp;"-"&amp;BD[[#This Row],[REGI_RES]]&amp;"-"&amp;MID(BD[[#This Row],[CTA]],1,9)</f>
        <v/>
      </c>
      <c r="D1976">
        <f>TRIM(MID('BD6'!E1976,3,2))</f>
        <v/>
      </c>
      <c r="E1976" s="33" t="n"/>
      <c r="F1976" s="32" t="n"/>
      <c r="G1976">
        <f>IF(MID(BD[[#This Row],[Suc - Tipo - Nro]],8,2)="11",LEFT(BD[[#This Row],[REGIMEN]], 1) &amp; LEFT(RIGHT(BD[[#This Row],[REGIMEN]], LEN(BD[[#This Row],[REGIMEN]]) - FIND(" ", BD[[#This Row],[REGIMEN]])), 1),"")</f>
        <v/>
      </c>
      <c r="H1976">
        <f>IF(MID(BD[[#This Row],[Suc - Tipo - Nro]],8,2)="11",TRIM(RIGHT(SUBSTITUTE(BD[[#This Row],[Glosa / Proveedor]]," ",REPT(" ",LEN(BD[[#This Row],[Glosa / Proveedor]]))),LEN(BD[[#This Row],[Glosa / Proveedor]])*2)),"")</f>
        <v/>
      </c>
      <c r="I1976" s="31" t="n"/>
      <c r="J1976" s="38" t="n"/>
      <c r="K1976" s="22">
        <f>IF('BD6'!J1976=90,"AGUA",IF('BD6'!J1976=91,"ALCANTARILLADO",IF('BD6'!J1976=93,"ALCANTARILLADO",IF('BD6'!J1976=95,"ADMIN",IF('BD6'!J1976=96,"COMERCIAL","G_Finan")))))</f>
        <v/>
      </c>
      <c r="L1976" s="49" t="n"/>
      <c r="M1976" s="37" t="n"/>
      <c r="N1976" s="51" t="n"/>
      <c r="O1976" s="51" t="n"/>
    </row>
    <row r="1977">
      <c r="A1977" s="42">
        <f>IFERROR(VLOOKUP(BD[[#This Row],[BK]],DICT[[EEFF]:[Ppto]],2,FALSE),"No Encontrado")</f>
        <v/>
      </c>
      <c r="B1977">
        <f>MID(BD[[#This Row],[SUC]],2,1)&amp;"-"&amp;BD[[#This Row],[CC]]&amp;"-"&amp;BD[[#This Row],[REGI_RES]]&amp;"-"&amp;MID(BD[[#This Row],[CTA]],1,9)</f>
        <v/>
      </c>
      <c r="D1977">
        <f>TRIM(MID('BD6'!E1977,3,2))</f>
        <v/>
      </c>
      <c r="E1977" s="33" t="n"/>
      <c r="F1977" s="32" t="n"/>
      <c r="G1977">
        <f>IF(MID(BD[[#This Row],[Suc - Tipo - Nro]],8,2)="11",LEFT(BD[[#This Row],[REGIMEN]], 1) &amp; LEFT(RIGHT(BD[[#This Row],[REGIMEN]], LEN(BD[[#This Row],[REGIMEN]]) - FIND(" ", BD[[#This Row],[REGIMEN]])), 1),"")</f>
        <v/>
      </c>
      <c r="H1977">
        <f>IF(MID(BD[[#This Row],[Suc - Tipo - Nro]],8,2)="11",TRIM(RIGHT(SUBSTITUTE(BD[[#This Row],[Glosa / Proveedor]]," ",REPT(" ",LEN(BD[[#This Row],[Glosa / Proveedor]]))),LEN(BD[[#This Row],[Glosa / Proveedor]])*2)),"")</f>
        <v/>
      </c>
      <c r="I1977" s="31" t="n"/>
      <c r="J1977" s="38" t="n"/>
      <c r="K1977" s="22">
        <f>IF('BD6'!J1977=90,"AGUA",IF('BD6'!J1977=91,"ALCANTARILLADO",IF('BD6'!J1977=93,"ALCANTARILLADO",IF('BD6'!J1977=95,"ADMIN",IF('BD6'!J1977=96,"COMERCIAL","G_Finan")))))</f>
        <v/>
      </c>
      <c r="L1977" s="49" t="n"/>
      <c r="M1977" s="37" t="n"/>
      <c r="N1977" s="51" t="n"/>
      <c r="O1977" s="51" t="n"/>
    </row>
    <row r="1978">
      <c r="A1978" s="42">
        <f>IFERROR(VLOOKUP(BD[[#This Row],[BK]],DICT[[EEFF]:[Ppto]],2,FALSE),"No Encontrado")</f>
        <v/>
      </c>
      <c r="B1978">
        <f>MID(BD[[#This Row],[SUC]],2,1)&amp;"-"&amp;BD[[#This Row],[CC]]&amp;"-"&amp;BD[[#This Row],[REGI_RES]]&amp;"-"&amp;MID(BD[[#This Row],[CTA]],1,9)</f>
        <v/>
      </c>
      <c r="D1978">
        <f>TRIM(MID('BD6'!E1978,3,2))</f>
        <v/>
      </c>
      <c r="E1978" s="33" t="n"/>
      <c r="F1978" s="32" t="n"/>
      <c r="G1978">
        <f>IF(MID(BD[[#This Row],[Suc - Tipo - Nro]],8,2)="11",LEFT(BD[[#This Row],[REGIMEN]], 1) &amp; LEFT(RIGHT(BD[[#This Row],[REGIMEN]], LEN(BD[[#This Row],[REGIMEN]]) - FIND(" ", BD[[#This Row],[REGIMEN]])), 1),"")</f>
        <v/>
      </c>
      <c r="H1978">
        <f>IF(MID(BD[[#This Row],[Suc - Tipo - Nro]],8,2)="11",TRIM(RIGHT(SUBSTITUTE(BD[[#This Row],[Glosa / Proveedor]]," ",REPT(" ",LEN(BD[[#This Row],[Glosa / Proveedor]]))),LEN(BD[[#This Row],[Glosa / Proveedor]])*2)),"")</f>
        <v/>
      </c>
      <c r="I1978" s="31" t="n"/>
      <c r="J1978" s="38" t="n"/>
      <c r="K1978" s="22">
        <f>IF('BD6'!J1978=90,"AGUA",IF('BD6'!J1978=91,"ALCANTARILLADO",IF('BD6'!J1978=93,"ALCANTARILLADO",IF('BD6'!J1978=95,"ADMIN",IF('BD6'!J1978=96,"COMERCIAL","G_Finan")))))</f>
        <v/>
      </c>
      <c r="L1978" s="49" t="n"/>
      <c r="M1978" s="37" t="n"/>
      <c r="N1978" s="51" t="n"/>
      <c r="O1978" s="51" t="n"/>
    </row>
    <row r="1979">
      <c r="A1979" s="10">
        <f>IFERROR(VLOOKUP(BD[[#This Row],[BK]],DICT[[EEFF]:[Ppto]],2,FALSE),"No Encontrado")</f>
        <v/>
      </c>
      <c r="B1979" s="54">
        <f>MID(BD[[#This Row],[SUC]],2,1)&amp;"-"&amp;BD[[#This Row],[CC]]&amp;"-"&amp;BD[[#This Row],[REGI_RES]]&amp;"-"&amp;MID(BD[[#This Row],[CTA]],1,9)</f>
        <v/>
      </c>
      <c r="D1979" s="54">
        <f>TRIM(MID('BD6'!E1979,3,2))</f>
        <v/>
      </c>
      <c r="E1979" s="33" t="n"/>
      <c r="F1979" s="34" t="n"/>
      <c r="G1979" s="54">
        <f>IF(MID(BD[[#This Row],[Suc - Tipo - Nro]],8,2)="11",LEFT(BD[[#This Row],[REGIMEN]], 1) &amp; LEFT(RIGHT(BD[[#This Row],[REGIMEN]], LEN(BD[[#This Row],[REGIMEN]]) - FIND(" ", BD[[#This Row],[REGIMEN]])), 1),"")</f>
        <v/>
      </c>
      <c r="H1979" s="54">
        <f>IF(MID(BD[[#This Row],[Suc - Tipo - Nro]],8,2)="11",TRIM(RIGHT(SUBSTITUTE(BD[[#This Row],[Glosa / Proveedor]]," ",REPT(" ",LEN(BD[[#This Row],[Glosa / Proveedor]]))),LEN(BD[[#This Row],[Glosa / Proveedor]])*2)),"")</f>
        <v/>
      </c>
      <c r="I1979" s="33" t="n"/>
      <c r="J1979" s="35" t="n"/>
      <c r="K1979" s="36">
        <f>IF('BD6'!J1979=90,"AGUA",IF('BD6'!J1979=91,"ALCANTARILLADO",IF('BD6'!J1979=93,"ALCANTARILLADO",IF('BD6'!J1979=95,"ADMIN",IF('BD6'!J1979=96,"COMERCIAL","G_Finan")))))</f>
        <v/>
      </c>
      <c r="L1979" s="40" t="n"/>
      <c r="M1979" s="37" t="n"/>
      <c r="N1979" s="51" t="n"/>
      <c r="O1979" s="51" t="n"/>
    </row>
    <row r="1980">
      <c r="A1980" s="42">
        <f>IFERROR(VLOOKUP(BD[[#This Row],[BK]],DICT[[EEFF]:[Ppto]],2,FALSE),"No Encontrado")</f>
        <v/>
      </c>
      <c r="B1980">
        <f>MID(BD[[#This Row],[SUC]],2,1)&amp;"-"&amp;BD[[#This Row],[CC]]&amp;"-"&amp;BD[[#This Row],[REGI_RES]]&amp;"-"&amp;MID(BD[[#This Row],[CTA]],1,9)</f>
        <v/>
      </c>
      <c r="D1980">
        <f>TRIM(MID('BD6'!E1980,3,2))</f>
        <v/>
      </c>
      <c r="E1980" s="33" t="n"/>
      <c r="F1980" s="32" t="n"/>
      <c r="G1980">
        <f>IF(MID(BD[[#This Row],[Suc - Tipo - Nro]],8,2)="11",LEFT(BD[[#This Row],[REGIMEN]], 1) &amp; LEFT(RIGHT(BD[[#This Row],[REGIMEN]], LEN(BD[[#This Row],[REGIMEN]]) - FIND(" ", BD[[#This Row],[REGIMEN]])), 1),"")</f>
        <v/>
      </c>
      <c r="H1980">
        <f>IF(MID(BD[[#This Row],[Suc - Tipo - Nro]],8,2)="11",TRIM(RIGHT(SUBSTITUTE(BD[[#This Row],[Glosa / Proveedor]]," ",REPT(" ",LEN(BD[[#This Row],[Glosa / Proveedor]]))),LEN(BD[[#This Row],[Glosa / Proveedor]])*2)),"")</f>
        <v/>
      </c>
      <c r="I1980" s="31" t="n"/>
      <c r="J1980" s="38" t="n"/>
      <c r="K1980" s="22">
        <f>IF('BD6'!J1980=90,"AGUA",IF('BD6'!J1980=91,"ALCANTARILLADO",IF('BD6'!J1980=93,"ALCANTARILLADO",IF('BD6'!J1980=95,"ADMIN",IF('BD6'!J1980=96,"COMERCIAL","G_Finan")))))</f>
        <v/>
      </c>
      <c r="L1980" s="49" t="n"/>
      <c r="M1980" s="37" t="n"/>
      <c r="N1980" s="51" t="n"/>
      <c r="O1980" s="51" t="n"/>
    </row>
    <row r="1981">
      <c r="A1981" s="10">
        <f>IFERROR(VLOOKUP(BD[[#This Row],[BK]],DICT[[EEFF]:[Ppto]],2,FALSE),"No Encontrado")</f>
        <v/>
      </c>
      <c r="B1981" s="54">
        <f>MID(BD[[#This Row],[SUC]],2,1)&amp;"-"&amp;BD[[#This Row],[CC]]&amp;"-"&amp;BD[[#This Row],[REGI_RES]]&amp;"-"&amp;MID(BD[[#This Row],[CTA]],1,9)</f>
        <v/>
      </c>
      <c r="D1981" s="54">
        <f>TRIM(MID('BD6'!E1981,3,2))</f>
        <v/>
      </c>
      <c r="E1981" s="33" t="n"/>
      <c r="F1981" s="34" t="n"/>
      <c r="G1981" s="54">
        <f>IF(MID(BD[[#This Row],[Suc - Tipo - Nro]],8,2)="11",LEFT(BD[[#This Row],[REGIMEN]], 1) &amp; LEFT(RIGHT(BD[[#This Row],[REGIMEN]], LEN(BD[[#This Row],[REGIMEN]]) - FIND(" ", BD[[#This Row],[REGIMEN]])), 1),"")</f>
        <v/>
      </c>
      <c r="H1981" s="54">
        <f>IF(MID(BD[[#This Row],[Suc - Tipo - Nro]],8,2)="11",TRIM(RIGHT(SUBSTITUTE(BD[[#This Row],[Glosa / Proveedor]]," ",REPT(" ",LEN(BD[[#This Row],[Glosa / Proveedor]]))),LEN(BD[[#This Row],[Glosa / Proveedor]])*2)),"")</f>
        <v/>
      </c>
      <c r="I1981" s="33" t="n"/>
      <c r="J1981" s="35" t="n"/>
      <c r="K1981" s="36">
        <f>IF('BD6'!J1981=90,"AGUA",IF('BD6'!J1981=91,"ALCANTARILLADO",IF('BD6'!J1981=93,"ALCANTARILLADO",IF('BD6'!J1981=95,"ADMIN",IF('BD6'!J1981=96,"COMERCIAL","G_Finan")))))</f>
        <v/>
      </c>
      <c r="L1981" s="40" t="n"/>
      <c r="M1981" s="37" t="n"/>
      <c r="N1981" s="51" t="n"/>
      <c r="O1981" s="51" t="n"/>
    </row>
    <row r="1982">
      <c r="A1982" s="10">
        <f>IFERROR(VLOOKUP(BD[[#This Row],[BK]],DICT[[EEFF]:[Ppto]],2,FALSE),"No Encontrado")</f>
        <v/>
      </c>
      <c r="B1982" s="54">
        <f>MID(BD[[#This Row],[SUC]],2,1)&amp;"-"&amp;BD[[#This Row],[CC]]&amp;"-"&amp;BD[[#This Row],[REGI_RES]]&amp;"-"&amp;MID(BD[[#This Row],[CTA]],1,9)</f>
        <v/>
      </c>
      <c r="D1982" s="54">
        <f>TRIM(MID('BD6'!E1982,3,2))</f>
        <v/>
      </c>
      <c r="E1982" s="33" t="n"/>
      <c r="F1982" s="34" t="n"/>
      <c r="G1982" s="54">
        <f>IF(MID(BD[[#This Row],[Suc - Tipo - Nro]],8,2)="11",LEFT(BD[[#This Row],[REGIMEN]], 1) &amp; LEFT(RIGHT(BD[[#This Row],[REGIMEN]], LEN(BD[[#This Row],[REGIMEN]]) - FIND(" ", BD[[#This Row],[REGIMEN]])), 1),"")</f>
        <v/>
      </c>
      <c r="H1982" s="54">
        <f>IF(MID(BD[[#This Row],[Suc - Tipo - Nro]],8,2)="11",TRIM(RIGHT(SUBSTITUTE(BD[[#This Row],[Glosa / Proveedor]]," ",REPT(" ",LEN(BD[[#This Row],[Glosa / Proveedor]]))),LEN(BD[[#This Row],[Glosa / Proveedor]])*2)),"")</f>
        <v/>
      </c>
      <c r="I1982" s="33" t="n"/>
      <c r="J1982" s="35" t="n"/>
      <c r="K1982" s="36">
        <f>IF('BD6'!J1982=90,"AGUA",IF('BD6'!J1982=91,"ALCANTARILLADO",IF('BD6'!J1982=93,"ALCANTARILLADO",IF('BD6'!J1982=95,"ADMIN",IF('BD6'!J1982=96,"COMERCIAL","G_Finan")))))</f>
        <v/>
      </c>
      <c r="L1982" s="40" t="n"/>
      <c r="M1982" s="37" t="n"/>
      <c r="N1982" s="51" t="n"/>
      <c r="O1982" s="51" t="n"/>
    </row>
    <row r="1983">
      <c r="A1983" s="10">
        <f>IFERROR(VLOOKUP(BD[[#This Row],[BK]],DICT[[EEFF]:[Ppto]],2,FALSE),"No Encontrado")</f>
        <v/>
      </c>
      <c r="B1983" s="54">
        <f>MID(BD[[#This Row],[SUC]],2,1)&amp;"-"&amp;BD[[#This Row],[CC]]&amp;"-"&amp;BD[[#This Row],[REGI_RES]]&amp;"-"&amp;MID(BD[[#This Row],[CTA]],1,9)</f>
        <v/>
      </c>
      <c r="D1983" s="54">
        <f>TRIM(MID('BD6'!E1983,3,2))</f>
        <v/>
      </c>
      <c r="E1983" s="33" t="n"/>
      <c r="F1983" s="34" t="n"/>
      <c r="G1983" s="54">
        <f>IF(MID(BD[[#This Row],[Suc - Tipo - Nro]],8,2)="11",LEFT(BD[[#This Row],[REGIMEN]], 1) &amp; LEFT(RIGHT(BD[[#This Row],[REGIMEN]], LEN(BD[[#This Row],[REGIMEN]]) - FIND(" ", BD[[#This Row],[REGIMEN]])), 1),"")</f>
        <v/>
      </c>
      <c r="H1983" s="54">
        <f>IF(MID(BD[[#This Row],[Suc - Tipo - Nro]],8,2)="11",TRIM(RIGHT(SUBSTITUTE(BD[[#This Row],[Glosa / Proveedor]]," ",REPT(" ",LEN(BD[[#This Row],[Glosa / Proveedor]]))),LEN(BD[[#This Row],[Glosa / Proveedor]])*2)),"")</f>
        <v/>
      </c>
      <c r="I1983" s="33" t="n"/>
      <c r="J1983" s="35" t="n"/>
      <c r="K1983" s="36">
        <f>IF('BD6'!J1983=90,"AGUA",IF('BD6'!J1983=91,"ALCANTARILLADO",IF('BD6'!J1983=93,"ALCANTARILLADO",IF('BD6'!J1983=95,"ADMIN",IF('BD6'!J1983=96,"COMERCIAL","G_Finan")))))</f>
        <v/>
      </c>
      <c r="L1983" s="40" t="n"/>
      <c r="M1983" s="37" t="n"/>
      <c r="N1983" s="51" t="n"/>
      <c r="O1983" s="51" t="n"/>
    </row>
    <row r="1984">
      <c r="A1984" s="39">
        <f>IFERROR(VLOOKUP(BD[[#This Row],[BK]],DICT[[EEFF]:[Ppto]],2,FALSE),"No Encontrado")</f>
        <v/>
      </c>
      <c r="B1984">
        <f>MID(BD[[#This Row],[SUC]],2,1)&amp;"-"&amp;BD[[#This Row],[CC]]&amp;"-"&amp;BD[[#This Row],[REGI_RES]]&amp;"-"&amp;MID(BD[[#This Row],[CTA]],1,9)</f>
        <v/>
      </c>
      <c r="D1984">
        <f>TRIM(MID('BD6'!E1984,3,2))</f>
        <v/>
      </c>
      <c r="E1984" s="33" t="n"/>
      <c r="F1984" s="34" t="n"/>
      <c r="G1984">
        <f>IF(MID(BD[[#This Row],[Suc - Tipo - Nro]],8,2)="11",LEFT(BD[[#This Row],[REGIMEN]], 1) &amp; LEFT(RIGHT(BD[[#This Row],[REGIMEN]], LEN(BD[[#This Row],[REGIMEN]]) - FIND(" ", BD[[#This Row],[REGIMEN]])), 1),"")</f>
        <v/>
      </c>
      <c r="H1984">
        <f>IF(MID(BD[[#This Row],[Suc - Tipo - Nro]],8,2)="11",TRIM(RIGHT(SUBSTITUTE(BD[[#This Row],[Glosa / Proveedor]]," ",REPT(" ",LEN(BD[[#This Row],[Glosa / Proveedor]]))),LEN(BD[[#This Row],[Glosa / Proveedor]])*2)),"")</f>
        <v/>
      </c>
      <c r="I1984" s="33" t="n"/>
      <c r="J1984" s="35" t="n"/>
      <c r="K1984" s="22">
        <f>IF('BD6'!J1984=90,"AGUA",IF('BD6'!J1984=91,"ALCANTARILLADO",IF('BD6'!J1984=93,"ALCANTARILLADO",IF('BD6'!J1984=95,"ADMIN",IF('BD6'!J1984=96,"COMERCIAL","G_Finan")))))</f>
        <v/>
      </c>
      <c r="L1984" s="49" t="n"/>
      <c r="M1984" s="37" t="n"/>
      <c r="N1984" s="51" t="n"/>
      <c r="O1984" s="51" t="n"/>
    </row>
    <row r="1985">
      <c r="A1985" s="10">
        <f>IFERROR(VLOOKUP(BD[[#This Row],[BK]],DICT[[EEFF]:[Ppto]],2,FALSE),"No Encontrado")</f>
        <v/>
      </c>
      <c r="B1985" s="54">
        <f>MID(BD[[#This Row],[SUC]],2,1)&amp;"-"&amp;BD[[#This Row],[CC]]&amp;"-"&amp;BD[[#This Row],[REGI_RES]]&amp;"-"&amp;MID(BD[[#This Row],[CTA]],1,9)</f>
        <v/>
      </c>
      <c r="D1985" s="54">
        <f>TRIM(MID('BD6'!E1985,3,2))</f>
        <v/>
      </c>
      <c r="E1985" s="33" t="n"/>
      <c r="F1985" s="34" t="n"/>
      <c r="G1985" s="54">
        <f>IF(MID(BD[[#This Row],[Suc - Tipo - Nro]],8,2)="11",LEFT(BD[[#This Row],[REGIMEN]], 1) &amp; LEFT(RIGHT(BD[[#This Row],[REGIMEN]], LEN(BD[[#This Row],[REGIMEN]]) - FIND(" ", BD[[#This Row],[REGIMEN]])), 1),"")</f>
        <v/>
      </c>
      <c r="H1985" s="54">
        <f>IF(MID(BD[[#This Row],[Suc - Tipo - Nro]],8,2)="11",TRIM(RIGHT(SUBSTITUTE(BD[[#This Row],[Glosa / Proveedor]]," ",REPT(" ",LEN(BD[[#This Row],[Glosa / Proveedor]]))),LEN(BD[[#This Row],[Glosa / Proveedor]])*2)),"")</f>
        <v/>
      </c>
      <c r="I1985" s="33" t="n"/>
      <c r="J1985" s="35" t="n"/>
      <c r="K1985" s="36">
        <f>IF('BD6'!J1985=90,"AGUA",IF('BD6'!J1985=91,"ALCANTARILLADO",IF('BD6'!J1985=93,"ALCANTARILLADO",IF('BD6'!J1985=95,"ADMIN",IF('BD6'!J1985=96,"COMERCIAL","G_Finan")))))</f>
        <v/>
      </c>
      <c r="L1985" s="40" t="n"/>
      <c r="M1985" s="37" t="n"/>
      <c r="N1985" s="51" t="n"/>
      <c r="O1985" s="51" t="n"/>
    </row>
    <row r="1986">
      <c r="A1986" s="39">
        <f>IFERROR(VLOOKUP(BD[[#This Row],[BK]],DICT[[EEFF]:[Ppto]],2,FALSE),"No Encontrado")</f>
        <v/>
      </c>
      <c r="B1986">
        <f>MID(BD[[#This Row],[SUC]],2,1)&amp;"-"&amp;BD[[#This Row],[CC]]&amp;"-"&amp;BD[[#This Row],[REGI_RES]]&amp;"-"&amp;MID(BD[[#This Row],[CTA]],1,9)</f>
        <v/>
      </c>
      <c r="D1986">
        <f>TRIM(MID('BD6'!E1986,3,2))</f>
        <v/>
      </c>
      <c r="E1986" s="33" t="n"/>
      <c r="F1986" s="34" t="n"/>
      <c r="G1986">
        <f>IF(MID(BD[[#This Row],[Suc - Tipo - Nro]],8,2)="11",LEFT(BD[[#This Row],[REGIMEN]], 1) &amp; LEFT(RIGHT(BD[[#This Row],[REGIMEN]], LEN(BD[[#This Row],[REGIMEN]]) - FIND(" ", BD[[#This Row],[REGIMEN]])), 1),"")</f>
        <v/>
      </c>
      <c r="H1986">
        <f>IF(MID(BD[[#This Row],[Suc - Tipo - Nro]],8,2)="11",TRIM(RIGHT(SUBSTITUTE(BD[[#This Row],[Glosa / Proveedor]]," ",REPT(" ",LEN(BD[[#This Row],[Glosa / Proveedor]]))),LEN(BD[[#This Row],[Glosa / Proveedor]])*2)),"")</f>
        <v/>
      </c>
      <c r="I1986" s="33" t="n"/>
      <c r="J1986" s="35" t="n"/>
      <c r="K1986" s="22">
        <f>IF('BD6'!J1986=90,"AGUA",IF('BD6'!J1986=91,"ALCANTARILLADO",IF('BD6'!J1986=93,"ALCANTARILLADO",IF('BD6'!J1986=95,"ADMIN",IF('BD6'!J1986=96,"COMERCIAL","G_Finan")))))</f>
        <v/>
      </c>
      <c r="L1986" s="49" t="n"/>
      <c r="M1986" s="37" t="n"/>
      <c r="N1986" s="51" t="n"/>
      <c r="O1986" s="51" t="n"/>
    </row>
    <row r="1987">
      <c r="A1987" s="10">
        <f>IFERROR(VLOOKUP(BD[[#This Row],[BK]],DICT[[EEFF]:[Ppto]],2,FALSE),"No Encontrado")</f>
        <v/>
      </c>
      <c r="B1987" s="54">
        <f>MID(BD[[#This Row],[SUC]],2,1)&amp;"-"&amp;BD[[#This Row],[CC]]&amp;"-"&amp;BD[[#This Row],[REGI_RES]]&amp;"-"&amp;MID(BD[[#This Row],[CTA]],1,9)</f>
        <v/>
      </c>
      <c r="D1987" s="54">
        <f>TRIM(MID('BD6'!E1987,3,2))</f>
        <v/>
      </c>
      <c r="E1987" s="33" t="n"/>
      <c r="F1987" s="34" t="n"/>
      <c r="G1987" s="54">
        <f>IF(MID(BD[[#This Row],[Suc - Tipo - Nro]],8,2)="11",LEFT(BD[[#This Row],[REGIMEN]], 1) &amp; LEFT(RIGHT(BD[[#This Row],[REGIMEN]], LEN(BD[[#This Row],[REGIMEN]]) - FIND(" ", BD[[#This Row],[REGIMEN]])), 1),"")</f>
        <v/>
      </c>
      <c r="H1987" s="54">
        <f>IF(MID(BD[[#This Row],[Suc - Tipo - Nro]],8,2)="11",TRIM(RIGHT(SUBSTITUTE(BD[[#This Row],[Glosa / Proveedor]]," ",REPT(" ",LEN(BD[[#This Row],[Glosa / Proveedor]]))),LEN(BD[[#This Row],[Glosa / Proveedor]])*2)),"")</f>
        <v/>
      </c>
      <c r="I1987" s="33" t="n"/>
      <c r="J1987" s="35" t="n"/>
      <c r="K1987" s="36">
        <f>IF('BD6'!J1987=90,"AGUA",IF('BD6'!J1987=91,"ALCANTARILLADO",IF('BD6'!J1987=93,"ALCANTARILLADO",IF('BD6'!J1987=95,"ADMIN",IF('BD6'!J1987=96,"COMERCIAL","G_Finan")))))</f>
        <v/>
      </c>
      <c r="L1987" s="40" t="n"/>
      <c r="M1987" s="37" t="n"/>
      <c r="N1987" s="51" t="n"/>
      <c r="O1987" s="51" t="n"/>
    </row>
    <row r="1988">
      <c r="A1988" s="39">
        <f>IFERROR(VLOOKUP(BD[[#This Row],[BK]],DICT[[EEFF]:[Ppto]],2,FALSE),"No Encontrado")</f>
        <v/>
      </c>
      <c r="B1988">
        <f>MID(BD[[#This Row],[SUC]],2,1)&amp;"-"&amp;BD[[#This Row],[CC]]&amp;"-"&amp;BD[[#This Row],[REGI_RES]]&amp;"-"&amp;MID(BD[[#This Row],[CTA]],1,9)</f>
        <v/>
      </c>
      <c r="D1988">
        <f>TRIM(MID('BD6'!E1988,3,2))</f>
        <v/>
      </c>
      <c r="E1988" s="33" t="n"/>
      <c r="F1988" s="34" t="n"/>
      <c r="G1988">
        <f>IF(MID(BD[[#This Row],[Suc - Tipo - Nro]],8,2)="11",LEFT(BD[[#This Row],[REGIMEN]], 1) &amp; LEFT(RIGHT(BD[[#This Row],[REGIMEN]], LEN(BD[[#This Row],[REGIMEN]]) - FIND(" ", BD[[#This Row],[REGIMEN]])), 1),"")</f>
        <v/>
      </c>
      <c r="H1988">
        <f>IF(MID(BD[[#This Row],[Suc - Tipo - Nro]],8,2)="11",TRIM(RIGHT(SUBSTITUTE(BD[[#This Row],[Glosa / Proveedor]]," ",REPT(" ",LEN(BD[[#This Row],[Glosa / Proveedor]]))),LEN(BD[[#This Row],[Glosa / Proveedor]])*2)),"")</f>
        <v/>
      </c>
      <c r="I1988" s="33" t="n"/>
      <c r="J1988" s="35" t="n"/>
      <c r="K1988" s="22">
        <f>IF('BD6'!J1988=90,"AGUA",IF('BD6'!J1988=91,"ALCANTARILLADO",IF('BD6'!J1988=93,"ALCANTARILLADO",IF('BD6'!J1988=95,"ADMIN",IF('BD6'!J1988=96,"COMERCIAL","G_Finan")))))</f>
        <v/>
      </c>
      <c r="L1988" s="49" t="n"/>
      <c r="M1988" s="37" t="n"/>
      <c r="N1988" s="51" t="n"/>
      <c r="O1988" s="51" t="n"/>
    </row>
    <row r="1989">
      <c r="A1989" s="39">
        <f>IFERROR(VLOOKUP(BD[[#This Row],[BK]],DICT[[EEFF]:[Ppto]],2,FALSE),"No Encontrado")</f>
        <v/>
      </c>
      <c r="B1989">
        <f>MID(BD[[#This Row],[SUC]],2,1)&amp;"-"&amp;BD[[#This Row],[CC]]&amp;"-"&amp;BD[[#This Row],[REGI_RES]]&amp;"-"&amp;MID(BD[[#This Row],[CTA]],1,9)</f>
        <v/>
      </c>
      <c r="D1989">
        <f>TRIM(MID('BD6'!E1989,3,2))</f>
        <v/>
      </c>
      <c r="E1989" s="33" t="n"/>
      <c r="F1989" s="34" t="n"/>
      <c r="G1989">
        <f>IF(MID(BD[[#This Row],[Suc - Tipo - Nro]],8,2)="11",LEFT(BD[[#This Row],[REGIMEN]], 1) &amp; LEFT(RIGHT(BD[[#This Row],[REGIMEN]], LEN(BD[[#This Row],[REGIMEN]]) - FIND(" ", BD[[#This Row],[REGIMEN]])), 1),"")</f>
        <v/>
      </c>
      <c r="H1989">
        <f>IF(MID(BD[[#This Row],[Suc - Tipo - Nro]],8,2)="11",TRIM(RIGHT(SUBSTITUTE(BD[[#This Row],[Glosa / Proveedor]]," ",REPT(" ",LEN(BD[[#This Row],[Glosa / Proveedor]]))),LEN(BD[[#This Row],[Glosa / Proveedor]])*2)),"")</f>
        <v/>
      </c>
      <c r="I1989" s="33" t="n"/>
      <c r="J1989" s="35" t="n"/>
      <c r="K1989" s="22">
        <f>IF('BD6'!J1989=90,"AGUA",IF('BD6'!J1989=91,"ALCANTARILLADO",IF('BD6'!J1989=93,"ALCANTARILLADO",IF('BD6'!J1989=95,"ADMIN",IF('BD6'!J1989=96,"COMERCIAL","G_Finan")))))</f>
        <v/>
      </c>
      <c r="L1989" s="49" t="n"/>
      <c r="M1989" s="37" t="n"/>
      <c r="N1989" s="51" t="n"/>
      <c r="O1989" s="51" t="n"/>
    </row>
    <row r="1990">
      <c r="A1990" s="42">
        <f>IFERROR(VLOOKUP(BD[[#This Row],[BK]],DICT[[EEFF]:[Ppto]],2,FALSE),"No Encontrado")</f>
        <v/>
      </c>
      <c r="B1990">
        <f>MID(BD[[#This Row],[SUC]],2,1)&amp;"-"&amp;BD[[#This Row],[CC]]&amp;"-"&amp;BD[[#This Row],[REGI_RES]]&amp;"-"&amp;MID(BD[[#This Row],[CTA]],1,9)</f>
        <v/>
      </c>
      <c r="D1990">
        <f>TRIM(MID('BD6'!E1990,3,2))</f>
        <v/>
      </c>
      <c r="E1990" s="33" t="n"/>
      <c r="F1990" s="32" t="n"/>
      <c r="G1990">
        <f>IF(MID(BD[[#This Row],[Suc - Tipo - Nro]],8,2)="11",LEFT(BD[[#This Row],[REGIMEN]], 1) &amp; LEFT(RIGHT(BD[[#This Row],[REGIMEN]], LEN(BD[[#This Row],[REGIMEN]]) - FIND(" ", BD[[#This Row],[REGIMEN]])), 1),"")</f>
        <v/>
      </c>
      <c r="H1990">
        <f>IF(MID(BD[[#This Row],[Suc - Tipo - Nro]],8,2)="11",TRIM(RIGHT(SUBSTITUTE(BD[[#This Row],[Glosa / Proveedor]]," ",REPT(" ",LEN(BD[[#This Row],[Glosa / Proveedor]]))),LEN(BD[[#This Row],[Glosa / Proveedor]])*2)),"")</f>
        <v/>
      </c>
      <c r="I1990" s="31" t="n"/>
      <c r="J1990" s="38" t="n"/>
      <c r="K1990" s="22">
        <f>IF('BD6'!J1990=90,"AGUA",IF('BD6'!J1990=91,"ALCANTARILLADO",IF('BD6'!J1990=93,"ALCANTARILLADO",IF('BD6'!J1990=95,"ADMIN",IF('BD6'!J1990=96,"COMERCIAL","G_Finan")))))</f>
        <v/>
      </c>
      <c r="L1990" s="49" t="n"/>
      <c r="M1990" s="37" t="n"/>
      <c r="N1990" s="51" t="n"/>
      <c r="O1990" s="51" t="n"/>
    </row>
    <row r="1991">
      <c r="A1991" s="10">
        <f>IFERROR(VLOOKUP(BD[[#This Row],[BK]],DICT[[EEFF]:[Ppto]],2,FALSE),"No Encontrado")</f>
        <v/>
      </c>
      <c r="B1991" s="54">
        <f>MID(BD[[#This Row],[SUC]],2,1)&amp;"-"&amp;BD[[#This Row],[CC]]&amp;"-"&amp;BD[[#This Row],[REGI_RES]]&amp;"-"&amp;MID(BD[[#This Row],[CTA]],1,9)</f>
        <v/>
      </c>
      <c r="D1991" s="54">
        <f>TRIM(MID('BD6'!E1991,3,2))</f>
        <v/>
      </c>
      <c r="E1991" s="33" t="n"/>
      <c r="F1991" s="34" t="n"/>
      <c r="G1991" s="54">
        <f>IF(MID(BD[[#This Row],[Suc - Tipo - Nro]],8,2)="11",LEFT(BD[[#This Row],[REGIMEN]], 1) &amp; LEFT(RIGHT(BD[[#This Row],[REGIMEN]], LEN(BD[[#This Row],[REGIMEN]]) - FIND(" ", BD[[#This Row],[REGIMEN]])), 1),"")</f>
        <v/>
      </c>
      <c r="H1991" s="54">
        <f>IF(MID(BD[[#This Row],[Suc - Tipo - Nro]],8,2)="11",TRIM(RIGHT(SUBSTITUTE(BD[[#This Row],[Glosa / Proveedor]]," ",REPT(" ",LEN(BD[[#This Row],[Glosa / Proveedor]]))),LEN(BD[[#This Row],[Glosa / Proveedor]])*2)),"")</f>
        <v/>
      </c>
      <c r="I1991" s="33" t="n"/>
      <c r="J1991" s="35" t="n"/>
      <c r="K1991" s="36">
        <f>IF('BD6'!J1991=90,"AGUA",IF('BD6'!J1991=91,"ALCANTARILLADO",IF('BD6'!J1991=93,"ALCANTARILLADO",IF('BD6'!J1991=95,"ADMIN",IF('BD6'!J1991=96,"COMERCIAL","G_Finan")))))</f>
        <v/>
      </c>
      <c r="L1991" s="40" t="n"/>
      <c r="M1991" s="37" t="n"/>
      <c r="N1991" s="51" t="n"/>
      <c r="O1991" s="51" t="n"/>
    </row>
    <row r="1992">
      <c r="A1992" s="10">
        <f>IFERROR(VLOOKUP(BD[[#This Row],[BK]],DICT[[EEFF]:[Ppto]],2,FALSE),"No Encontrado")</f>
        <v/>
      </c>
      <c r="B1992" s="54">
        <f>MID(BD[[#This Row],[SUC]],2,1)&amp;"-"&amp;BD[[#This Row],[CC]]&amp;"-"&amp;BD[[#This Row],[REGI_RES]]&amp;"-"&amp;MID(BD[[#This Row],[CTA]],1,9)</f>
        <v/>
      </c>
      <c r="D1992" s="54">
        <f>TRIM(MID('BD6'!E1992,3,2))</f>
        <v/>
      </c>
      <c r="E1992" s="33" t="n"/>
      <c r="F1992" s="34" t="n"/>
      <c r="G1992" s="54">
        <f>IF(MID(BD[[#This Row],[Suc - Tipo - Nro]],8,2)="11",LEFT(BD[[#This Row],[REGIMEN]], 1) &amp; LEFT(RIGHT(BD[[#This Row],[REGIMEN]], LEN(BD[[#This Row],[REGIMEN]]) - FIND(" ", BD[[#This Row],[REGIMEN]])), 1),"")</f>
        <v/>
      </c>
      <c r="H1992" s="54">
        <f>IF(MID(BD[[#This Row],[Suc - Tipo - Nro]],8,2)="11",TRIM(RIGHT(SUBSTITUTE(BD[[#This Row],[Glosa / Proveedor]]," ",REPT(" ",LEN(BD[[#This Row],[Glosa / Proveedor]]))),LEN(BD[[#This Row],[Glosa / Proveedor]])*2)),"")</f>
        <v/>
      </c>
      <c r="I1992" s="33" t="n"/>
      <c r="J1992" s="35" t="n"/>
      <c r="K1992" s="36">
        <f>IF('BD6'!J1992=90,"AGUA",IF('BD6'!J1992=91,"ALCANTARILLADO",IF('BD6'!J1992=93,"ALCANTARILLADO",IF('BD6'!J1992=95,"ADMIN",IF('BD6'!J1992=96,"COMERCIAL","G_Finan")))))</f>
        <v/>
      </c>
      <c r="L1992" s="40" t="n"/>
      <c r="M1992" s="37" t="n"/>
      <c r="N1992" s="51" t="n"/>
      <c r="O1992" s="51" t="n"/>
    </row>
    <row r="1993">
      <c r="A1993" s="39">
        <f>IFERROR(VLOOKUP(BD[[#This Row],[BK]],DICT[[EEFF]:[Ppto]],2,FALSE),"No Encontrado")</f>
        <v/>
      </c>
      <c r="B1993">
        <f>MID(BD[[#This Row],[SUC]],2,1)&amp;"-"&amp;BD[[#This Row],[CC]]&amp;"-"&amp;BD[[#This Row],[REGI_RES]]&amp;"-"&amp;MID(BD[[#This Row],[CTA]],1,9)</f>
        <v/>
      </c>
      <c r="D1993">
        <f>TRIM(MID('BD6'!E1993,3,2))</f>
        <v/>
      </c>
      <c r="E1993" s="33" t="n"/>
      <c r="F1993" s="34" t="n"/>
      <c r="G1993">
        <f>IF(MID(BD[[#This Row],[Suc - Tipo - Nro]],8,2)="11",LEFT(BD[[#This Row],[REGIMEN]], 1) &amp; LEFT(RIGHT(BD[[#This Row],[REGIMEN]], LEN(BD[[#This Row],[REGIMEN]]) - FIND(" ", BD[[#This Row],[REGIMEN]])), 1),"")</f>
        <v/>
      </c>
      <c r="H1993">
        <f>IF(MID(BD[[#This Row],[Suc - Tipo - Nro]],8,2)="11",TRIM(RIGHT(SUBSTITUTE(BD[[#This Row],[Glosa / Proveedor]]," ",REPT(" ",LEN(BD[[#This Row],[Glosa / Proveedor]]))),LEN(BD[[#This Row],[Glosa / Proveedor]])*2)),"")</f>
        <v/>
      </c>
      <c r="I1993" s="33" t="n"/>
      <c r="J1993" s="35" t="n"/>
      <c r="K1993" s="22">
        <f>IF('BD6'!J1993=90,"AGUA",IF('BD6'!J1993=91,"ALCANTARILLADO",IF('BD6'!J1993=93,"ALCANTARILLADO",IF('BD6'!J1993=95,"ADMIN",IF('BD6'!J1993=96,"COMERCIAL","G_Finan")))))</f>
        <v/>
      </c>
      <c r="L1993" s="49" t="n"/>
      <c r="M1993" s="37" t="n"/>
      <c r="N1993" s="51" t="n"/>
      <c r="O1993" s="51" t="n"/>
    </row>
    <row r="1994">
      <c r="A1994" s="10">
        <f>IFERROR(VLOOKUP(BD[[#This Row],[BK]],DICT[[EEFF]:[Ppto]],2,FALSE),"No Encontrado")</f>
        <v/>
      </c>
      <c r="B1994" s="54">
        <f>MID(BD[[#This Row],[SUC]],2,1)&amp;"-"&amp;BD[[#This Row],[CC]]&amp;"-"&amp;BD[[#This Row],[REGI_RES]]&amp;"-"&amp;MID(BD[[#This Row],[CTA]],1,9)</f>
        <v/>
      </c>
      <c r="D1994" s="54">
        <f>TRIM(MID('BD6'!E1994,3,2))</f>
        <v/>
      </c>
      <c r="E1994" s="33" t="n"/>
      <c r="F1994" s="34" t="n"/>
      <c r="G1994" s="54">
        <f>IF(MID(BD[[#This Row],[Suc - Tipo - Nro]],8,2)="11",LEFT(BD[[#This Row],[REGIMEN]], 1) &amp; LEFT(RIGHT(BD[[#This Row],[REGIMEN]], LEN(BD[[#This Row],[REGIMEN]]) - FIND(" ", BD[[#This Row],[REGIMEN]])), 1),"")</f>
        <v/>
      </c>
      <c r="H1994" s="54">
        <f>IF(MID(BD[[#This Row],[Suc - Tipo - Nro]],8,2)="11",TRIM(RIGHT(SUBSTITUTE(BD[[#This Row],[Glosa / Proveedor]]," ",REPT(" ",LEN(BD[[#This Row],[Glosa / Proveedor]]))),LEN(BD[[#This Row],[Glosa / Proveedor]])*2)),"")</f>
        <v/>
      </c>
      <c r="I1994" s="33" t="n"/>
      <c r="J1994" s="35" t="n"/>
      <c r="K1994" s="36">
        <f>IF('BD6'!J1994=90,"AGUA",IF('BD6'!J1994=91,"ALCANTARILLADO",IF('BD6'!J1994=93,"ALCANTARILLADO",IF('BD6'!J1994=95,"ADMIN",IF('BD6'!J1994=96,"COMERCIAL","G_Finan")))))</f>
        <v/>
      </c>
      <c r="L1994" s="40" t="n"/>
      <c r="M1994" s="37" t="n"/>
      <c r="N1994" s="51" t="n"/>
      <c r="O1994" s="51" t="n"/>
    </row>
    <row r="1995">
      <c r="A1995" s="10">
        <f>IFERROR(VLOOKUP(BD[[#This Row],[BK]],DICT[[EEFF]:[Ppto]],2,FALSE),"No Encontrado")</f>
        <v/>
      </c>
      <c r="B1995" s="54">
        <f>MID(BD[[#This Row],[SUC]],2,1)&amp;"-"&amp;BD[[#This Row],[CC]]&amp;"-"&amp;BD[[#This Row],[REGI_RES]]&amp;"-"&amp;MID(BD[[#This Row],[CTA]],1,9)</f>
        <v/>
      </c>
      <c r="D1995" s="54">
        <f>TRIM(MID('BD6'!E1995,3,2))</f>
        <v/>
      </c>
      <c r="E1995" s="33" t="n"/>
      <c r="F1995" s="34" t="n"/>
      <c r="G1995" s="54">
        <f>IF(MID(BD[[#This Row],[Suc - Tipo - Nro]],8,2)="11",LEFT(BD[[#This Row],[REGIMEN]], 1) &amp; LEFT(RIGHT(BD[[#This Row],[REGIMEN]], LEN(BD[[#This Row],[REGIMEN]]) - FIND(" ", BD[[#This Row],[REGIMEN]])), 1),"")</f>
        <v/>
      </c>
      <c r="H1995" s="54">
        <f>IF(MID(BD[[#This Row],[Suc - Tipo - Nro]],8,2)="11",TRIM(RIGHT(SUBSTITUTE(BD[[#This Row],[Glosa / Proveedor]]," ",REPT(" ",LEN(BD[[#This Row],[Glosa / Proveedor]]))),LEN(BD[[#This Row],[Glosa / Proveedor]])*2)),"")</f>
        <v/>
      </c>
      <c r="I1995" s="33" t="n"/>
      <c r="J1995" s="35" t="n"/>
      <c r="K1995" s="36">
        <f>IF('BD6'!J1995=90,"AGUA",IF('BD6'!J1995=91,"ALCANTARILLADO",IF('BD6'!J1995=93,"ALCANTARILLADO",IF('BD6'!J1995=95,"ADMIN",IF('BD6'!J1995=96,"COMERCIAL","G_Finan")))))</f>
        <v/>
      </c>
      <c r="L1995" s="40" t="n"/>
      <c r="M1995" s="37" t="n"/>
      <c r="N1995" s="51" t="n"/>
      <c r="O1995" s="51" t="n"/>
    </row>
    <row r="1996">
      <c r="A1996">
        <f>IFERROR(VLOOKUP(BD[[#This Row],[BK]],DICT[[EEFF]:[Ppto]],2,FALSE),"No Encontrado")</f>
        <v/>
      </c>
      <c r="B1996">
        <f>MID(BD[[#This Row],[SUC]],2,1)&amp;"-"&amp;BD[[#This Row],[CC]]&amp;"-"&amp;BD[[#This Row],[REGI_RES]]&amp;"-"&amp;MID(BD[[#This Row],[CTA]],1,9)</f>
        <v/>
      </c>
      <c r="D1996">
        <f>TRIM(MID('BD6'!E1996,3,2))</f>
        <v/>
      </c>
      <c r="E1996" s="33" t="n"/>
      <c r="F1996" s="32" t="n"/>
      <c r="G1996">
        <f>IF(MID(BD[[#This Row],[Suc - Tipo - Nro]],8,2)="11",LEFT(BD[[#This Row],[REGIMEN]], 1) &amp; LEFT(RIGHT(BD[[#This Row],[REGIMEN]], LEN(BD[[#This Row],[REGIMEN]]) - FIND(" ", BD[[#This Row],[REGIMEN]])), 1),"")</f>
        <v/>
      </c>
      <c r="H1996">
        <f>IF(MID(BD[[#This Row],[Suc - Tipo - Nro]],8,2)="11",TRIM(RIGHT(SUBSTITUTE(BD[[#This Row],[Glosa / Proveedor]]," ",REPT(" ",LEN(BD[[#This Row],[Glosa / Proveedor]]))),LEN(BD[[#This Row],[Glosa / Proveedor]])*2)),"")</f>
        <v/>
      </c>
      <c r="I1996" s="31" t="n"/>
      <c r="J1996" s="38" t="n"/>
      <c r="K1996" s="22">
        <f>IF('BD6'!J1996=90,"AGUA",IF('BD6'!J1996=91,"ALCANTARILLADO",IF('BD6'!J1996=93,"ALCANTARILLADO",IF('BD6'!J1996=95,"ADMIN",IF('BD6'!J1996=96,"COMERCIAL","G_Finan")))))</f>
        <v/>
      </c>
      <c r="L1996" s="49" t="n"/>
      <c r="M1996" s="37" t="n"/>
      <c r="N1996" s="51" t="n"/>
      <c r="O1996" s="51" t="n"/>
    </row>
    <row r="1997">
      <c r="A1997">
        <f>IFERROR(VLOOKUP(BD[[#This Row],[BK]],DICT[[EEFF]:[Ppto]],2,FALSE),"No Encontrado")</f>
        <v/>
      </c>
      <c r="B1997">
        <f>MID(BD[[#This Row],[SUC]],2,1)&amp;"-"&amp;BD[[#This Row],[CC]]&amp;"-"&amp;BD[[#This Row],[REGI_RES]]&amp;"-"&amp;MID(BD[[#This Row],[CTA]],1,9)</f>
        <v/>
      </c>
      <c r="D1997">
        <f>TRIM(MID('BD6'!E1997,3,2))</f>
        <v/>
      </c>
      <c r="E1997" s="33" t="n"/>
      <c r="F1997" s="32" t="n"/>
      <c r="G1997">
        <f>IF(MID(BD[[#This Row],[Suc - Tipo - Nro]],8,2)="11",LEFT(BD[[#This Row],[REGIMEN]], 1) &amp; LEFT(RIGHT(BD[[#This Row],[REGIMEN]], LEN(BD[[#This Row],[REGIMEN]]) - FIND(" ", BD[[#This Row],[REGIMEN]])), 1),"")</f>
        <v/>
      </c>
      <c r="H1997">
        <f>IF(MID(BD[[#This Row],[Suc - Tipo - Nro]],8,2)="11",TRIM(RIGHT(SUBSTITUTE(BD[[#This Row],[Glosa / Proveedor]]," ",REPT(" ",LEN(BD[[#This Row],[Glosa / Proveedor]]))),LEN(BD[[#This Row],[Glosa / Proveedor]])*2)),"")</f>
        <v/>
      </c>
      <c r="I1997" s="31" t="n"/>
      <c r="J1997" s="38" t="n"/>
      <c r="K1997" s="22">
        <f>IF('BD6'!J1997=90,"AGUA",IF('BD6'!J1997=91,"ALCANTARILLADO",IF('BD6'!J1997=93,"ALCANTARILLADO",IF('BD6'!J1997=95,"ADMIN",IF('BD6'!J1997=96,"COMERCIAL","G_Finan")))))</f>
        <v/>
      </c>
      <c r="L1997" s="49" t="n"/>
      <c r="M1997" s="37" t="n"/>
      <c r="N1997" s="51" t="n"/>
      <c r="O1997" s="51" t="n"/>
    </row>
    <row r="1998">
      <c r="A1998" s="10">
        <f>IFERROR(VLOOKUP(BD[[#This Row],[BK]],DICT[[EEFF]:[Ppto]],2,FALSE),"No Encontrado")</f>
        <v/>
      </c>
      <c r="B1998" s="54">
        <f>MID(BD[[#This Row],[SUC]],2,1)&amp;"-"&amp;BD[[#This Row],[CC]]&amp;"-"&amp;BD[[#This Row],[REGI_RES]]&amp;"-"&amp;MID(BD[[#This Row],[CTA]],1,9)</f>
        <v/>
      </c>
      <c r="D1998" s="54">
        <f>TRIM(MID('BD6'!E1998,3,2))</f>
        <v/>
      </c>
      <c r="E1998" s="33" t="n"/>
      <c r="F1998" s="34" t="n"/>
      <c r="G1998" s="54">
        <f>IF(MID(BD[[#This Row],[Suc - Tipo - Nro]],8,2)="11",LEFT(BD[[#This Row],[REGIMEN]], 1) &amp; LEFT(RIGHT(BD[[#This Row],[REGIMEN]], LEN(BD[[#This Row],[REGIMEN]]) - FIND(" ", BD[[#This Row],[REGIMEN]])), 1),"")</f>
        <v/>
      </c>
      <c r="H1998" s="54">
        <f>IF(MID(BD[[#This Row],[Suc - Tipo - Nro]],8,2)="11",TRIM(RIGHT(SUBSTITUTE(BD[[#This Row],[Glosa / Proveedor]]," ",REPT(" ",LEN(BD[[#This Row],[Glosa / Proveedor]]))),LEN(BD[[#This Row],[Glosa / Proveedor]])*2)),"")</f>
        <v/>
      </c>
      <c r="I1998" s="33" t="n"/>
      <c r="J1998" s="35" t="n"/>
      <c r="K1998" s="36">
        <f>IF('BD6'!J1998=90,"AGUA",IF('BD6'!J1998=91,"ALCANTARILLADO",IF('BD6'!J1998=93,"ALCANTARILLADO",IF('BD6'!J1998=95,"ADMIN",IF('BD6'!J1998=96,"COMERCIAL","G_Finan")))))</f>
        <v/>
      </c>
      <c r="L1998" s="40" t="n"/>
      <c r="M1998" s="37" t="n"/>
      <c r="N1998" s="51" t="n"/>
      <c r="O1998" s="51" t="n"/>
    </row>
    <row r="1999">
      <c r="A1999" s="39">
        <f>IFERROR(VLOOKUP(BD[[#This Row],[BK]],DICT[[EEFF]:[Ppto]],2,FALSE),"No Encontrado")</f>
        <v/>
      </c>
      <c r="B1999">
        <f>MID(BD[[#This Row],[SUC]],2,1)&amp;"-"&amp;BD[[#This Row],[CC]]&amp;"-"&amp;BD[[#This Row],[REGI_RES]]&amp;"-"&amp;MID(BD[[#This Row],[CTA]],1,9)</f>
        <v/>
      </c>
      <c r="D1999">
        <f>TRIM(MID('BD6'!E1999,3,2))</f>
        <v/>
      </c>
      <c r="E1999" s="33" t="n"/>
      <c r="F1999" s="34" t="n"/>
      <c r="G1999">
        <f>IF(MID(BD[[#This Row],[Suc - Tipo - Nro]],8,2)="11",LEFT(BD[[#This Row],[REGIMEN]], 1) &amp; LEFT(RIGHT(BD[[#This Row],[REGIMEN]], LEN(BD[[#This Row],[REGIMEN]]) - FIND(" ", BD[[#This Row],[REGIMEN]])), 1),"")</f>
        <v/>
      </c>
      <c r="H1999">
        <f>IF(MID(BD[[#This Row],[Suc - Tipo - Nro]],8,2)="11",TRIM(RIGHT(SUBSTITUTE(BD[[#This Row],[Glosa / Proveedor]]," ",REPT(" ",LEN(BD[[#This Row],[Glosa / Proveedor]]))),LEN(BD[[#This Row],[Glosa / Proveedor]])*2)),"")</f>
        <v/>
      </c>
      <c r="I1999" s="33" t="n"/>
      <c r="J1999" s="35" t="n"/>
      <c r="K1999" s="22">
        <f>IF('BD6'!J1999=90,"AGUA",IF('BD6'!J1999=91,"ALCANTARILLADO",IF('BD6'!J1999=93,"ALCANTARILLADO",IF('BD6'!J1999=95,"ADMIN",IF('BD6'!J1999=96,"COMERCIAL","G_Finan")))))</f>
        <v/>
      </c>
      <c r="L1999" s="49" t="n"/>
      <c r="M1999" s="37" t="n"/>
      <c r="N1999" s="51" t="n"/>
      <c r="O1999" s="51" t="n"/>
    </row>
    <row r="2000">
      <c r="A2000" s="39">
        <f>IFERROR(VLOOKUP(BD[[#This Row],[BK]],DICT[[EEFF]:[Ppto]],2,FALSE),"No Encontrado")</f>
        <v/>
      </c>
      <c r="B2000">
        <f>MID(BD[[#This Row],[SUC]],2,1)&amp;"-"&amp;BD[[#This Row],[CC]]&amp;"-"&amp;BD[[#This Row],[REGI_RES]]&amp;"-"&amp;MID(BD[[#This Row],[CTA]],1,9)</f>
        <v/>
      </c>
      <c r="D2000">
        <f>TRIM(MID('BD6'!E2000,3,2))</f>
        <v/>
      </c>
      <c r="E2000" s="33" t="n"/>
      <c r="F2000" s="34" t="n"/>
      <c r="G2000">
        <f>IF(MID(BD[[#This Row],[Suc - Tipo - Nro]],8,2)="11",LEFT(BD[[#This Row],[REGIMEN]], 1) &amp; LEFT(RIGHT(BD[[#This Row],[REGIMEN]], LEN(BD[[#This Row],[REGIMEN]]) - FIND(" ", BD[[#This Row],[REGIMEN]])), 1),"")</f>
        <v/>
      </c>
      <c r="H2000">
        <f>IF(MID(BD[[#This Row],[Suc - Tipo - Nro]],8,2)="11",TRIM(RIGHT(SUBSTITUTE(BD[[#This Row],[Glosa / Proveedor]]," ",REPT(" ",LEN(BD[[#This Row],[Glosa / Proveedor]]))),LEN(BD[[#This Row],[Glosa / Proveedor]])*2)),"")</f>
        <v/>
      </c>
      <c r="I2000" s="33" t="n"/>
      <c r="J2000" s="35" t="n"/>
      <c r="K2000" s="22">
        <f>IF('BD6'!J2000=90,"AGUA",IF('BD6'!J2000=91,"ALCANTARILLADO",IF('BD6'!J2000=93,"ALCANTARILLADO",IF('BD6'!J2000=95,"ADMIN",IF('BD6'!J2000=96,"COMERCIAL","G_Finan")))))</f>
        <v/>
      </c>
      <c r="L2000" s="49" t="n"/>
      <c r="M2000" s="37" t="n"/>
      <c r="N2000" s="51" t="n"/>
      <c r="O2000" s="51" t="n"/>
    </row>
    <row r="2001">
      <c r="A2001" s="39">
        <f>IFERROR(VLOOKUP(BD[[#This Row],[BK]],DICT[[EEFF]:[Ppto]],2,FALSE),"No Encontrado")</f>
        <v/>
      </c>
      <c r="B2001">
        <f>MID(BD[[#This Row],[SUC]],2,1)&amp;"-"&amp;BD[[#This Row],[CC]]&amp;"-"&amp;BD[[#This Row],[REGI_RES]]&amp;"-"&amp;MID(BD[[#This Row],[CTA]],1,9)</f>
        <v/>
      </c>
      <c r="D2001">
        <f>TRIM(MID('BD6'!E2001,3,2))</f>
        <v/>
      </c>
      <c r="E2001" s="33" t="n"/>
      <c r="F2001" s="34" t="n"/>
      <c r="G2001">
        <f>IF(MID(BD[[#This Row],[Suc - Tipo - Nro]],8,2)="11",LEFT(BD[[#This Row],[REGIMEN]], 1) &amp; LEFT(RIGHT(BD[[#This Row],[REGIMEN]], LEN(BD[[#This Row],[REGIMEN]]) - FIND(" ", BD[[#This Row],[REGIMEN]])), 1),"")</f>
        <v/>
      </c>
      <c r="H2001">
        <f>IF(MID(BD[[#This Row],[Suc - Tipo - Nro]],8,2)="11",TRIM(RIGHT(SUBSTITUTE(BD[[#This Row],[Glosa / Proveedor]]," ",REPT(" ",LEN(BD[[#This Row],[Glosa / Proveedor]]))),LEN(BD[[#This Row],[Glosa / Proveedor]])*2)),"")</f>
        <v/>
      </c>
      <c r="I2001" s="33" t="n"/>
      <c r="J2001" s="35" t="n"/>
      <c r="K2001" s="22">
        <f>IF('BD6'!J2001=90,"AGUA",IF('BD6'!J2001=91,"ALCANTARILLADO",IF('BD6'!J2001=93,"ALCANTARILLADO",IF('BD6'!J2001=95,"ADMIN",IF('BD6'!J2001=96,"COMERCIAL","G_Finan")))))</f>
        <v/>
      </c>
      <c r="L2001" s="49" t="n"/>
      <c r="M2001" s="37" t="n"/>
      <c r="N2001" s="51" t="n"/>
      <c r="O2001" s="51" t="n"/>
    </row>
    <row r="2002">
      <c r="A2002">
        <f>IFERROR(VLOOKUP(BD[[#This Row],[BK]],DICT[[EEFF]:[Ppto]],2,FALSE),"No Encontrado")</f>
        <v/>
      </c>
      <c r="B2002">
        <f>MID(BD[[#This Row],[SUC]],2,1)&amp;"-"&amp;BD[[#This Row],[CC]]&amp;"-"&amp;BD[[#This Row],[REGI_RES]]&amp;"-"&amp;MID(BD[[#This Row],[CTA]],1,9)</f>
        <v/>
      </c>
      <c r="D2002">
        <f>TRIM(MID('BD6'!E2002,3,2))</f>
        <v/>
      </c>
      <c r="E2002" s="33" t="n"/>
      <c r="F2002" s="32" t="n"/>
      <c r="G2002">
        <f>IF(MID(BD[[#This Row],[Suc - Tipo - Nro]],8,2)="11",LEFT(BD[[#This Row],[REGIMEN]], 1) &amp; LEFT(RIGHT(BD[[#This Row],[REGIMEN]], LEN(BD[[#This Row],[REGIMEN]]) - FIND(" ", BD[[#This Row],[REGIMEN]])), 1),"")</f>
        <v/>
      </c>
      <c r="H2002">
        <f>IF(MID(BD[[#This Row],[Suc - Tipo - Nro]],8,2)="11",TRIM(RIGHT(SUBSTITUTE(BD[[#This Row],[Glosa / Proveedor]]," ",REPT(" ",LEN(BD[[#This Row],[Glosa / Proveedor]]))),LEN(BD[[#This Row],[Glosa / Proveedor]])*2)),"")</f>
        <v/>
      </c>
      <c r="I2002" s="31" t="n"/>
      <c r="J2002" s="38" t="n"/>
      <c r="K2002" s="22">
        <f>IF('BD6'!J2002=90,"AGUA",IF('BD6'!J2002=91,"ALCANTARILLADO",IF('BD6'!J2002=93,"ALCANTARILLADO",IF('BD6'!J2002=95,"ADMIN",IF('BD6'!J2002=96,"COMERCIAL","G_Finan")))))</f>
        <v/>
      </c>
      <c r="L2002" s="49" t="n"/>
      <c r="M2002" s="37" t="n"/>
      <c r="N2002" s="51" t="n"/>
      <c r="O2002" s="51" t="n"/>
    </row>
    <row r="2003">
      <c r="A2003" s="42">
        <f>IFERROR(VLOOKUP(BD[[#This Row],[BK]],DICT[[EEFF]:[Ppto]],2,FALSE),"No Encontrado")</f>
        <v/>
      </c>
      <c r="B2003">
        <f>MID(BD[[#This Row],[SUC]],2,1)&amp;"-"&amp;BD[[#This Row],[CC]]&amp;"-"&amp;BD[[#This Row],[REGI_RES]]&amp;"-"&amp;MID(BD[[#This Row],[CTA]],1,9)</f>
        <v/>
      </c>
      <c r="D2003">
        <f>TRIM(MID('BD6'!E2003,3,2))</f>
        <v/>
      </c>
      <c r="E2003" s="33" t="n"/>
      <c r="F2003" s="32" t="n"/>
      <c r="G2003">
        <f>IF(MID(BD[[#This Row],[Suc - Tipo - Nro]],8,2)="11",LEFT(BD[[#This Row],[REGIMEN]], 1) &amp; LEFT(RIGHT(BD[[#This Row],[REGIMEN]], LEN(BD[[#This Row],[REGIMEN]]) - FIND(" ", BD[[#This Row],[REGIMEN]])), 1),"")</f>
        <v/>
      </c>
      <c r="H2003">
        <f>IF(MID(BD[[#This Row],[Suc - Tipo - Nro]],8,2)="11",TRIM(RIGHT(SUBSTITUTE(BD[[#This Row],[Glosa / Proveedor]]," ",REPT(" ",LEN(BD[[#This Row],[Glosa / Proveedor]]))),LEN(BD[[#This Row],[Glosa / Proveedor]])*2)),"")</f>
        <v/>
      </c>
      <c r="I2003" s="31" t="n"/>
      <c r="J2003" s="38" t="n"/>
      <c r="K2003" s="22">
        <f>IF('BD6'!J2003=90,"AGUA",IF('BD6'!J2003=91,"ALCANTARILLADO",IF('BD6'!J2003=93,"ALCANTARILLADO",IF('BD6'!J2003=95,"ADMIN",IF('BD6'!J2003=96,"COMERCIAL","G_Finan")))))</f>
        <v/>
      </c>
      <c r="L2003" s="49" t="n"/>
      <c r="M2003" s="37" t="n"/>
      <c r="N2003" s="51" t="n"/>
      <c r="O2003" s="51" t="n"/>
    </row>
    <row r="2004">
      <c r="A2004" s="42">
        <f>IFERROR(VLOOKUP(BD[[#This Row],[BK]],DICT[[EEFF]:[Ppto]],2,FALSE),"No Encontrado")</f>
        <v/>
      </c>
      <c r="B2004">
        <f>MID(BD[[#This Row],[SUC]],2,1)&amp;"-"&amp;BD[[#This Row],[CC]]&amp;"-"&amp;BD[[#This Row],[REGI_RES]]&amp;"-"&amp;MID(BD[[#This Row],[CTA]],1,9)</f>
        <v/>
      </c>
      <c r="D2004">
        <f>TRIM(MID('BD6'!E2004,3,2))</f>
        <v/>
      </c>
      <c r="E2004" s="33" t="n"/>
      <c r="F2004" s="32" t="n"/>
      <c r="G2004">
        <f>IF(MID(BD[[#This Row],[Suc - Tipo - Nro]],8,2)="11",LEFT(BD[[#This Row],[REGIMEN]], 1) &amp; LEFT(RIGHT(BD[[#This Row],[REGIMEN]], LEN(BD[[#This Row],[REGIMEN]]) - FIND(" ", BD[[#This Row],[REGIMEN]])), 1),"")</f>
        <v/>
      </c>
      <c r="H2004">
        <f>IF(MID(BD[[#This Row],[Suc - Tipo - Nro]],8,2)="11",TRIM(RIGHT(SUBSTITUTE(BD[[#This Row],[Glosa / Proveedor]]," ",REPT(" ",LEN(BD[[#This Row],[Glosa / Proveedor]]))),LEN(BD[[#This Row],[Glosa / Proveedor]])*2)),"")</f>
        <v/>
      </c>
      <c r="I2004" s="31" t="n"/>
      <c r="J2004" s="38" t="n"/>
      <c r="K2004" s="22">
        <f>IF('BD6'!J2004=90,"AGUA",IF('BD6'!J2004=91,"ALCANTARILLADO",IF('BD6'!J2004=93,"ALCANTARILLADO",IF('BD6'!J2004=95,"ADMIN",IF('BD6'!J2004=96,"COMERCIAL","G_Finan")))))</f>
        <v/>
      </c>
      <c r="L2004" s="49" t="n"/>
      <c r="M2004" s="37" t="n"/>
      <c r="N2004" s="51" t="n"/>
      <c r="O2004" s="51" t="n"/>
    </row>
    <row r="2005">
      <c r="A2005" s="10">
        <f>IFERROR(VLOOKUP(BD[[#This Row],[BK]],DICT[[EEFF]:[Ppto]],2,FALSE),"No Encontrado")</f>
        <v/>
      </c>
      <c r="B2005" s="54">
        <f>MID(BD[[#This Row],[SUC]],2,1)&amp;"-"&amp;BD[[#This Row],[CC]]&amp;"-"&amp;BD[[#This Row],[REGI_RES]]&amp;"-"&amp;MID(BD[[#This Row],[CTA]],1,9)</f>
        <v/>
      </c>
      <c r="D2005" s="54">
        <f>TRIM(MID('BD6'!E2005,3,2))</f>
        <v/>
      </c>
      <c r="E2005" s="33" t="n"/>
      <c r="F2005" s="34" t="n"/>
      <c r="G2005" s="54">
        <f>IF(MID(BD[[#This Row],[Suc - Tipo - Nro]],8,2)="11",LEFT(BD[[#This Row],[REGIMEN]], 1) &amp; LEFT(RIGHT(BD[[#This Row],[REGIMEN]], LEN(BD[[#This Row],[REGIMEN]]) - FIND(" ", BD[[#This Row],[REGIMEN]])), 1),"")</f>
        <v/>
      </c>
      <c r="H2005" s="54">
        <f>IF(MID(BD[[#This Row],[Suc - Tipo - Nro]],8,2)="11",TRIM(RIGHT(SUBSTITUTE(BD[[#This Row],[Glosa / Proveedor]]," ",REPT(" ",LEN(BD[[#This Row],[Glosa / Proveedor]]))),LEN(BD[[#This Row],[Glosa / Proveedor]])*2)),"")</f>
        <v/>
      </c>
      <c r="I2005" s="33" t="n"/>
      <c r="J2005" s="35" t="n"/>
      <c r="K2005" s="36">
        <f>IF('BD6'!J2005=90,"AGUA",IF('BD6'!J2005=91,"ALCANTARILLADO",IF('BD6'!J2005=93,"ALCANTARILLADO",IF('BD6'!J2005=95,"ADMIN",IF('BD6'!J2005=96,"COMERCIAL","G_Finan")))))</f>
        <v/>
      </c>
      <c r="L2005" s="40" t="n"/>
      <c r="M2005" s="37" t="n"/>
      <c r="N2005" s="51" t="n"/>
      <c r="O2005" s="51" t="n"/>
    </row>
    <row r="2006">
      <c r="A2006" s="39">
        <f>IFERROR(VLOOKUP(BD[[#This Row],[BK]],DICT[[EEFF]:[Ppto]],2,FALSE),"No Encontrado")</f>
        <v/>
      </c>
      <c r="B2006">
        <f>MID(BD[[#This Row],[SUC]],2,1)&amp;"-"&amp;BD[[#This Row],[CC]]&amp;"-"&amp;BD[[#This Row],[REGI_RES]]&amp;"-"&amp;MID(BD[[#This Row],[CTA]],1,9)</f>
        <v/>
      </c>
      <c r="D2006">
        <f>TRIM(MID('BD6'!E2006,3,2))</f>
        <v/>
      </c>
      <c r="E2006" s="33" t="n"/>
      <c r="F2006" s="34" t="n"/>
      <c r="G2006">
        <f>IF(MID(BD[[#This Row],[Suc - Tipo - Nro]],8,2)="11",LEFT(BD[[#This Row],[REGIMEN]], 1) &amp; LEFT(RIGHT(BD[[#This Row],[REGIMEN]], LEN(BD[[#This Row],[REGIMEN]]) - FIND(" ", BD[[#This Row],[REGIMEN]])), 1),"")</f>
        <v/>
      </c>
      <c r="H2006">
        <f>IF(MID(BD[[#This Row],[Suc - Tipo - Nro]],8,2)="11",TRIM(RIGHT(SUBSTITUTE(BD[[#This Row],[Glosa / Proveedor]]," ",REPT(" ",LEN(BD[[#This Row],[Glosa / Proveedor]]))),LEN(BD[[#This Row],[Glosa / Proveedor]])*2)),"")</f>
        <v/>
      </c>
      <c r="I2006" s="33" t="n"/>
      <c r="J2006" s="35" t="n"/>
      <c r="K2006" s="22">
        <f>IF('BD6'!J2006=90,"AGUA",IF('BD6'!J2006=91,"ALCANTARILLADO",IF('BD6'!J2006=93,"ALCANTARILLADO",IF('BD6'!J2006=95,"ADMIN",IF('BD6'!J2006=96,"COMERCIAL","G_Finan")))))</f>
        <v/>
      </c>
      <c r="L2006" s="49" t="n"/>
      <c r="M2006" s="37" t="n"/>
      <c r="N2006" s="51" t="n"/>
      <c r="O2006" s="51" t="n"/>
    </row>
    <row r="2007">
      <c r="A2007" s="10">
        <f>IFERROR(VLOOKUP(BD[[#This Row],[BK]],DICT[[EEFF]:[Ppto]],2,FALSE),"No Encontrado")</f>
        <v/>
      </c>
      <c r="B2007" s="54">
        <f>MID(BD[[#This Row],[SUC]],2,1)&amp;"-"&amp;BD[[#This Row],[CC]]&amp;"-"&amp;BD[[#This Row],[REGI_RES]]&amp;"-"&amp;MID(BD[[#This Row],[CTA]],1,9)</f>
        <v/>
      </c>
      <c r="D2007" s="54">
        <f>TRIM(MID('BD6'!E2007,3,2))</f>
        <v/>
      </c>
      <c r="E2007" s="33" t="n"/>
      <c r="F2007" s="34" t="n"/>
      <c r="G2007" s="54">
        <f>IF(MID(BD[[#This Row],[Suc - Tipo - Nro]],8,2)="11",LEFT(BD[[#This Row],[REGIMEN]], 1) &amp; LEFT(RIGHT(BD[[#This Row],[REGIMEN]], LEN(BD[[#This Row],[REGIMEN]]) - FIND(" ", BD[[#This Row],[REGIMEN]])), 1),"")</f>
        <v/>
      </c>
      <c r="H2007" s="54">
        <f>IF(MID(BD[[#This Row],[Suc - Tipo - Nro]],8,2)="11",TRIM(RIGHT(SUBSTITUTE(BD[[#This Row],[Glosa / Proveedor]]," ",REPT(" ",LEN(BD[[#This Row],[Glosa / Proveedor]]))),LEN(BD[[#This Row],[Glosa / Proveedor]])*2)),"")</f>
        <v/>
      </c>
      <c r="I2007" s="33" t="n"/>
      <c r="J2007" s="35" t="n"/>
      <c r="K2007" s="36">
        <f>IF('BD6'!J2007=90,"AGUA",IF('BD6'!J2007=91,"ALCANTARILLADO",IF('BD6'!J2007=93,"ALCANTARILLADO",IF('BD6'!J2007=95,"ADMIN",IF('BD6'!J2007=96,"COMERCIAL","G_Finan")))))</f>
        <v/>
      </c>
      <c r="L2007" s="40" t="n"/>
      <c r="M2007" s="37" t="n"/>
      <c r="N2007" s="51" t="n"/>
      <c r="O2007" s="51" t="n"/>
    </row>
    <row r="2008">
      <c r="A2008">
        <f>IFERROR(VLOOKUP(BD[[#This Row],[BK]],DICT[[EEFF]:[Ppto]],2,FALSE),"No Encontrado")</f>
        <v/>
      </c>
      <c r="B2008">
        <f>MID(BD[[#This Row],[SUC]],2,1)&amp;"-"&amp;BD[[#This Row],[CC]]&amp;"-"&amp;BD[[#This Row],[REGI_RES]]&amp;"-"&amp;MID(BD[[#This Row],[CTA]],1,9)</f>
        <v/>
      </c>
      <c r="D2008">
        <f>TRIM(MID('BD6'!E2008,3,2))</f>
        <v/>
      </c>
      <c r="E2008" s="33" t="n"/>
      <c r="F2008" s="32" t="n"/>
      <c r="G2008">
        <f>IF(MID(BD[[#This Row],[Suc - Tipo - Nro]],8,2)="11",LEFT(BD[[#This Row],[REGIMEN]], 1) &amp; LEFT(RIGHT(BD[[#This Row],[REGIMEN]], LEN(BD[[#This Row],[REGIMEN]]) - FIND(" ", BD[[#This Row],[REGIMEN]])), 1),"")</f>
        <v/>
      </c>
      <c r="H2008">
        <f>IF(MID(BD[[#This Row],[Suc - Tipo - Nro]],8,2)="11",TRIM(RIGHT(SUBSTITUTE(BD[[#This Row],[Glosa / Proveedor]]," ",REPT(" ",LEN(BD[[#This Row],[Glosa / Proveedor]]))),LEN(BD[[#This Row],[Glosa / Proveedor]])*2)),"")</f>
        <v/>
      </c>
      <c r="I2008" s="31" t="n"/>
      <c r="J2008" s="38" t="n"/>
      <c r="K2008" s="22">
        <f>IF('BD6'!J2008=90,"AGUA",IF('BD6'!J2008=91,"ALCANTARILLADO",IF('BD6'!J2008=93,"ALCANTARILLADO",IF('BD6'!J2008=95,"ADMIN",IF('BD6'!J2008=96,"COMERCIAL","G_Finan")))))</f>
        <v/>
      </c>
      <c r="L2008" s="49" t="n"/>
      <c r="M2008" s="37" t="n"/>
      <c r="N2008" s="51" t="n"/>
      <c r="O2008" s="51" t="n"/>
    </row>
    <row r="2009">
      <c r="A2009" s="39">
        <f>IFERROR(VLOOKUP(BD[[#This Row],[BK]],DICT[[EEFF]:[Ppto]],2,FALSE),"No Encontrado")</f>
        <v/>
      </c>
      <c r="B2009">
        <f>MID(BD[[#This Row],[SUC]],2,1)&amp;"-"&amp;BD[[#This Row],[CC]]&amp;"-"&amp;BD[[#This Row],[REGI_RES]]&amp;"-"&amp;MID(BD[[#This Row],[CTA]],1,9)</f>
        <v/>
      </c>
      <c r="D2009">
        <f>TRIM(MID('BD6'!E2009,3,2))</f>
        <v/>
      </c>
      <c r="E2009" s="33" t="n"/>
      <c r="F2009" s="34" t="n"/>
      <c r="G2009">
        <f>IF(MID(BD[[#This Row],[Suc - Tipo - Nro]],8,2)="11",LEFT(BD[[#This Row],[REGIMEN]], 1) &amp; LEFT(RIGHT(BD[[#This Row],[REGIMEN]], LEN(BD[[#This Row],[REGIMEN]]) - FIND(" ", BD[[#This Row],[REGIMEN]])), 1),"")</f>
        <v/>
      </c>
      <c r="H2009">
        <f>IF(MID(BD[[#This Row],[Suc - Tipo - Nro]],8,2)="11",TRIM(RIGHT(SUBSTITUTE(BD[[#This Row],[Glosa / Proveedor]]," ",REPT(" ",LEN(BD[[#This Row],[Glosa / Proveedor]]))),LEN(BD[[#This Row],[Glosa / Proveedor]])*2)),"")</f>
        <v/>
      </c>
      <c r="I2009" s="33" t="n"/>
      <c r="J2009" s="35" t="n"/>
      <c r="K2009" s="22">
        <f>IF('BD6'!J2009=90,"AGUA",IF('BD6'!J2009=91,"ALCANTARILLADO",IF('BD6'!J2009=93,"ALCANTARILLADO",IF('BD6'!J2009=95,"ADMIN",IF('BD6'!J2009=96,"COMERCIAL","G_Finan")))))</f>
        <v/>
      </c>
      <c r="L2009" s="49" t="n"/>
      <c r="M2009" s="37" t="n"/>
      <c r="N2009" s="51" t="n"/>
      <c r="O2009" s="51" t="n"/>
    </row>
    <row r="2010">
      <c r="A2010">
        <f>IFERROR(VLOOKUP(BD[[#This Row],[BK]],DICT[[EEFF]:[Ppto]],2,FALSE),"No Encontrado")</f>
        <v/>
      </c>
      <c r="B2010">
        <f>MID(BD[[#This Row],[SUC]],2,1)&amp;"-"&amp;BD[[#This Row],[CC]]&amp;"-"&amp;BD[[#This Row],[REGI_RES]]&amp;"-"&amp;MID(BD[[#This Row],[CTA]],1,9)</f>
        <v/>
      </c>
      <c r="D2010">
        <f>TRIM(MID('BD6'!E2010,3,2))</f>
        <v/>
      </c>
      <c r="E2010" s="33" t="n"/>
      <c r="F2010" s="32" t="n"/>
      <c r="G2010">
        <f>IF(MID(BD[[#This Row],[Suc - Tipo - Nro]],8,2)="11",LEFT(BD[[#This Row],[REGIMEN]], 1) &amp; LEFT(RIGHT(BD[[#This Row],[REGIMEN]], LEN(BD[[#This Row],[REGIMEN]]) - FIND(" ", BD[[#This Row],[REGIMEN]])), 1),"")</f>
        <v/>
      </c>
      <c r="H2010">
        <f>IF(MID(BD[[#This Row],[Suc - Tipo - Nro]],8,2)="11",TRIM(RIGHT(SUBSTITUTE(BD[[#This Row],[Glosa / Proveedor]]," ",REPT(" ",LEN(BD[[#This Row],[Glosa / Proveedor]]))),LEN(BD[[#This Row],[Glosa / Proveedor]])*2)),"")</f>
        <v/>
      </c>
      <c r="I2010" s="31" t="n"/>
      <c r="J2010" s="38" t="n"/>
      <c r="K2010" s="22">
        <f>IF('BD6'!J2010=90,"AGUA",IF('BD6'!J2010=91,"ALCANTARILLADO",IF('BD6'!J2010=93,"ALCANTARILLADO",IF('BD6'!J2010=95,"ADMIN",IF('BD6'!J2010=96,"COMERCIAL","G_Finan")))))</f>
        <v/>
      </c>
      <c r="L2010" s="49" t="n"/>
      <c r="M2010" s="37" t="n"/>
      <c r="N2010" s="51" t="n"/>
      <c r="O2010" s="51" t="n"/>
    </row>
    <row r="2011">
      <c r="A2011">
        <f>IFERROR(VLOOKUP(BD[[#This Row],[BK]],DICT[[EEFF]:[Ppto]],2,FALSE),"No Encontrado")</f>
        <v/>
      </c>
      <c r="B2011">
        <f>MID(BD[[#This Row],[SUC]],2,1)&amp;"-"&amp;BD[[#This Row],[CC]]&amp;"-"&amp;BD[[#This Row],[REGI_RES]]&amp;"-"&amp;MID(BD[[#This Row],[CTA]],1,9)</f>
        <v/>
      </c>
      <c r="D2011">
        <f>TRIM(MID('BD6'!E2011,3,2))</f>
        <v/>
      </c>
      <c r="E2011" s="33" t="n"/>
      <c r="F2011" s="32" t="n"/>
      <c r="G2011">
        <f>IF(MID(BD[[#This Row],[Suc - Tipo - Nro]],8,2)="11",LEFT(BD[[#This Row],[REGIMEN]], 1) &amp; LEFT(RIGHT(BD[[#This Row],[REGIMEN]], LEN(BD[[#This Row],[REGIMEN]]) - FIND(" ", BD[[#This Row],[REGIMEN]])), 1),"")</f>
        <v/>
      </c>
      <c r="H2011">
        <f>IF(MID(BD[[#This Row],[Suc - Tipo - Nro]],8,2)="11",TRIM(RIGHT(SUBSTITUTE(BD[[#This Row],[Glosa / Proveedor]]," ",REPT(" ",LEN(BD[[#This Row],[Glosa / Proveedor]]))),LEN(BD[[#This Row],[Glosa / Proveedor]])*2)),"")</f>
        <v/>
      </c>
      <c r="I2011" s="31" t="n"/>
      <c r="J2011" s="38" t="n"/>
      <c r="K2011" s="22">
        <f>IF('BD6'!J2011=90,"AGUA",IF('BD6'!J2011=91,"ALCANTARILLADO",IF('BD6'!J2011=93,"ALCANTARILLADO",IF('BD6'!J2011=95,"ADMIN",IF('BD6'!J2011=96,"COMERCIAL","G_Finan")))))</f>
        <v/>
      </c>
      <c r="L2011" s="49" t="n"/>
      <c r="M2011" s="37" t="n"/>
      <c r="N2011" s="51" t="n"/>
      <c r="O2011" s="51" t="n"/>
    </row>
    <row r="2012">
      <c r="A2012" s="39">
        <f>IFERROR(VLOOKUP(BD[[#This Row],[BK]],DICT[[EEFF]:[Ppto]],2,FALSE),"No Encontrado")</f>
        <v/>
      </c>
      <c r="B2012">
        <f>MID(BD[[#This Row],[SUC]],2,1)&amp;"-"&amp;BD[[#This Row],[CC]]&amp;"-"&amp;BD[[#This Row],[REGI_RES]]&amp;"-"&amp;MID(BD[[#This Row],[CTA]],1,9)</f>
        <v/>
      </c>
      <c r="D2012">
        <f>TRIM(MID('BD6'!E2012,3,2))</f>
        <v/>
      </c>
      <c r="E2012" s="33" t="n"/>
      <c r="F2012" s="34" t="n"/>
      <c r="G2012">
        <f>IF(MID(BD[[#This Row],[Suc - Tipo - Nro]],8,2)="11",LEFT(BD[[#This Row],[REGIMEN]], 1) &amp; LEFT(RIGHT(BD[[#This Row],[REGIMEN]], LEN(BD[[#This Row],[REGIMEN]]) - FIND(" ", BD[[#This Row],[REGIMEN]])), 1),"")</f>
        <v/>
      </c>
      <c r="H2012">
        <f>IF(MID(BD[[#This Row],[Suc - Tipo - Nro]],8,2)="11",TRIM(RIGHT(SUBSTITUTE(BD[[#This Row],[Glosa / Proveedor]]," ",REPT(" ",LEN(BD[[#This Row],[Glosa / Proveedor]]))),LEN(BD[[#This Row],[Glosa / Proveedor]])*2)),"")</f>
        <v/>
      </c>
      <c r="I2012" s="33" t="n"/>
      <c r="J2012" s="35" t="n"/>
      <c r="K2012" s="22">
        <f>IF('BD6'!J2012=90,"AGUA",IF('BD6'!J2012=91,"ALCANTARILLADO",IF('BD6'!J2012=93,"ALCANTARILLADO",IF('BD6'!J2012=95,"ADMIN",IF('BD6'!J2012=96,"COMERCIAL","G_Finan")))))</f>
        <v/>
      </c>
      <c r="L2012" s="49" t="n"/>
      <c r="M2012" s="37" t="n"/>
      <c r="N2012" s="51" t="n"/>
      <c r="O2012" s="51" t="n"/>
    </row>
    <row r="2013">
      <c r="A2013">
        <f>IFERROR(VLOOKUP(BD[[#This Row],[BK]],DICT[[EEFF]:[Ppto]],2,FALSE),"No Encontrado")</f>
        <v/>
      </c>
      <c r="B2013">
        <f>MID(BD[[#This Row],[SUC]],2,1)&amp;"-"&amp;BD[[#This Row],[CC]]&amp;"-"&amp;BD[[#This Row],[REGI_RES]]&amp;"-"&amp;MID(BD[[#This Row],[CTA]],1,9)</f>
        <v/>
      </c>
      <c r="D2013">
        <f>TRIM(MID('BD6'!E2013,3,2))</f>
        <v/>
      </c>
      <c r="E2013" s="33" t="n"/>
      <c r="F2013" s="32" t="n"/>
      <c r="G2013">
        <f>IF(MID(BD[[#This Row],[Suc - Tipo - Nro]],8,2)="11",LEFT(BD[[#This Row],[REGIMEN]], 1) &amp; LEFT(RIGHT(BD[[#This Row],[REGIMEN]], LEN(BD[[#This Row],[REGIMEN]]) - FIND(" ", BD[[#This Row],[REGIMEN]])), 1),"")</f>
        <v/>
      </c>
      <c r="H2013">
        <f>IF(MID(BD[[#This Row],[Suc - Tipo - Nro]],8,2)="11",TRIM(RIGHT(SUBSTITUTE(BD[[#This Row],[Glosa / Proveedor]]," ",REPT(" ",LEN(BD[[#This Row],[Glosa / Proveedor]]))),LEN(BD[[#This Row],[Glosa / Proveedor]])*2)),"")</f>
        <v/>
      </c>
      <c r="I2013" s="31" t="n"/>
      <c r="J2013" s="38" t="n"/>
      <c r="K2013" s="22">
        <f>IF('BD6'!J2013=90,"AGUA",IF('BD6'!J2013=91,"ALCANTARILLADO",IF('BD6'!J2013=93,"ALCANTARILLADO",IF('BD6'!J2013=95,"ADMIN",IF('BD6'!J2013=96,"COMERCIAL","G_Finan")))))</f>
        <v/>
      </c>
      <c r="L2013" s="49" t="n"/>
      <c r="M2013" s="37" t="n"/>
      <c r="N2013" s="51" t="n"/>
      <c r="O2013" s="51" t="n"/>
    </row>
    <row r="2014">
      <c r="A2014" s="10">
        <f>IFERROR(VLOOKUP(BD[[#This Row],[BK]],DICT[[EEFF]:[Ppto]],2,FALSE),"No Encontrado")</f>
        <v/>
      </c>
      <c r="B2014" s="54">
        <f>MID(BD[[#This Row],[SUC]],2,1)&amp;"-"&amp;BD[[#This Row],[CC]]&amp;"-"&amp;BD[[#This Row],[REGI_RES]]&amp;"-"&amp;MID(BD[[#This Row],[CTA]],1,9)</f>
        <v/>
      </c>
      <c r="D2014" s="54">
        <f>TRIM(MID('BD6'!E2014,3,2))</f>
        <v/>
      </c>
      <c r="E2014" s="33" t="n"/>
      <c r="F2014" s="34" t="n"/>
      <c r="G2014" s="54">
        <f>IF(MID(BD[[#This Row],[Suc - Tipo - Nro]],8,2)="11",LEFT(BD[[#This Row],[REGIMEN]], 1) &amp; LEFT(RIGHT(BD[[#This Row],[REGIMEN]], LEN(BD[[#This Row],[REGIMEN]]) - FIND(" ", BD[[#This Row],[REGIMEN]])), 1),"")</f>
        <v/>
      </c>
      <c r="H2014" s="54">
        <f>IF(MID(BD[[#This Row],[Suc - Tipo - Nro]],8,2)="11",TRIM(RIGHT(SUBSTITUTE(BD[[#This Row],[Glosa / Proveedor]]," ",REPT(" ",LEN(BD[[#This Row],[Glosa / Proveedor]]))),LEN(BD[[#This Row],[Glosa / Proveedor]])*2)),"")</f>
        <v/>
      </c>
      <c r="I2014" s="33" t="n"/>
      <c r="J2014" s="35" t="n"/>
      <c r="K2014" s="36">
        <f>IF('BD6'!J2014=90,"AGUA",IF('BD6'!J2014=91,"ALCANTARILLADO",IF('BD6'!J2014=93,"ALCANTARILLADO",IF('BD6'!J2014=95,"ADMIN",IF('BD6'!J2014=96,"COMERCIAL","G_Finan")))))</f>
        <v/>
      </c>
      <c r="L2014" s="40" t="n"/>
      <c r="M2014" s="37" t="n"/>
      <c r="N2014" s="51" t="n"/>
      <c r="O2014" s="51" t="n"/>
    </row>
    <row r="2015">
      <c r="A2015" s="10">
        <f>IFERROR(VLOOKUP(BD[[#This Row],[BK]],DICT[[EEFF]:[Ppto]],2,FALSE),"No Encontrado")</f>
        <v/>
      </c>
      <c r="B2015" s="54">
        <f>MID(BD[[#This Row],[SUC]],2,1)&amp;"-"&amp;BD[[#This Row],[CC]]&amp;"-"&amp;BD[[#This Row],[REGI_RES]]&amp;"-"&amp;MID(BD[[#This Row],[CTA]],1,9)</f>
        <v/>
      </c>
      <c r="D2015" s="54">
        <f>TRIM(MID('BD6'!E2015,3,2))</f>
        <v/>
      </c>
      <c r="E2015" s="33" t="n"/>
      <c r="F2015" s="34" t="n"/>
      <c r="G2015" s="54">
        <f>IF(MID(BD[[#This Row],[Suc - Tipo - Nro]],8,2)="11",LEFT(BD[[#This Row],[REGIMEN]], 1) &amp; LEFT(RIGHT(BD[[#This Row],[REGIMEN]], LEN(BD[[#This Row],[REGIMEN]]) - FIND(" ", BD[[#This Row],[REGIMEN]])), 1),"")</f>
        <v/>
      </c>
      <c r="H2015" s="54">
        <f>IF(MID(BD[[#This Row],[Suc - Tipo - Nro]],8,2)="11",TRIM(RIGHT(SUBSTITUTE(BD[[#This Row],[Glosa / Proveedor]]," ",REPT(" ",LEN(BD[[#This Row],[Glosa / Proveedor]]))),LEN(BD[[#This Row],[Glosa / Proveedor]])*2)),"")</f>
        <v/>
      </c>
      <c r="I2015" s="33" t="n"/>
      <c r="J2015" s="35" t="n"/>
      <c r="K2015" s="36">
        <f>IF('BD6'!J2015=90,"AGUA",IF('BD6'!J2015=91,"ALCANTARILLADO",IF('BD6'!J2015=93,"ALCANTARILLADO",IF('BD6'!J2015=95,"ADMIN",IF('BD6'!J2015=96,"COMERCIAL","G_Finan")))))</f>
        <v/>
      </c>
      <c r="L2015" s="40" t="n"/>
      <c r="M2015" s="37" t="n"/>
      <c r="N2015" s="51" t="n"/>
      <c r="O2015" s="51" t="n"/>
    </row>
    <row r="2016">
      <c r="A2016" s="10">
        <f>IFERROR(VLOOKUP(BD[[#This Row],[BK]],DICT[[EEFF]:[Ppto]],2,FALSE),"No Encontrado")</f>
        <v/>
      </c>
      <c r="B2016" s="54">
        <f>MID(BD[[#This Row],[SUC]],2,1)&amp;"-"&amp;BD[[#This Row],[CC]]&amp;"-"&amp;BD[[#This Row],[REGI_RES]]&amp;"-"&amp;MID(BD[[#This Row],[CTA]],1,9)</f>
        <v/>
      </c>
      <c r="D2016" s="54">
        <f>TRIM(MID('BD6'!E2016,3,2))</f>
        <v/>
      </c>
      <c r="E2016" s="33" t="n"/>
      <c r="F2016" s="34" t="n"/>
      <c r="G2016" s="54">
        <f>IF(MID(BD[[#This Row],[Suc - Tipo - Nro]],8,2)="11",LEFT(BD[[#This Row],[REGIMEN]], 1) &amp; LEFT(RIGHT(BD[[#This Row],[REGIMEN]], LEN(BD[[#This Row],[REGIMEN]]) - FIND(" ", BD[[#This Row],[REGIMEN]])), 1),"")</f>
        <v/>
      </c>
      <c r="H2016" s="54">
        <f>IF(MID(BD[[#This Row],[Suc - Tipo - Nro]],8,2)="11",TRIM(RIGHT(SUBSTITUTE(BD[[#This Row],[Glosa / Proveedor]]," ",REPT(" ",LEN(BD[[#This Row],[Glosa / Proveedor]]))),LEN(BD[[#This Row],[Glosa / Proveedor]])*2)),"")</f>
        <v/>
      </c>
      <c r="I2016" s="33" t="n"/>
      <c r="J2016" s="35" t="n"/>
      <c r="K2016" s="36">
        <f>IF('BD6'!J2016=90,"AGUA",IF('BD6'!J2016=91,"ALCANTARILLADO",IF('BD6'!J2016=93,"ALCANTARILLADO",IF('BD6'!J2016=95,"ADMIN",IF('BD6'!J2016=96,"COMERCIAL","G_Finan")))))</f>
        <v/>
      </c>
      <c r="L2016" s="40" t="n"/>
      <c r="M2016" s="37" t="n"/>
      <c r="N2016" s="51" t="n"/>
      <c r="O2016" s="51" t="n"/>
    </row>
    <row r="2017">
      <c r="A2017" s="10">
        <f>IFERROR(VLOOKUP(BD[[#This Row],[BK]],DICT[[EEFF]:[Ppto]],2,FALSE),"No Encontrado")</f>
        <v/>
      </c>
      <c r="B2017" s="54">
        <f>MID(BD[[#This Row],[SUC]],2,1)&amp;"-"&amp;BD[[#This Row],[CC]]&amp;"-"&amp;BD[[#This Row],[REGI_RES]]&amp;"-"&amp;MID(BD[[#This Row],[CTA]],1,9)</f>
        <v/>
      </c>
      <c r="D2017" s="54">
        <f>TRIM(MID('BD6'!E2017,3,2))</f>
        <v/>
      </c>
      <c r="E2017" s="33" t="n"/>
      <c r="F2017" s="34" t="n"/>
      <c r="G2017" s="54">
        <f>IF(MID(BD[[#This Row],[Suc - Tipo - Nro]],8,2)="11",LEFT(BD[[#This Row],[REGIMEN]], 1) &amp; LEFT(RIGHT(BD[[#This Row],[REGIMEN]], LEN(BD[[#This Row],[REGIMEN]]) - FIND(" ", BD[[#This Row],[REGIMEN]])), 1),"")</f>
        <v/>
      </c>
      <c r="H2017" s="54">
        <f>IF(MID(BD[[#This Row],[Suc - Tipo - Nro]],8,2)="11",TRIM(RIGHT(SUBSTITUTE(BD[[#This Row],[Glosa / Proveedor]]," ",REPT(" ",LEN(BD[[#This Row],[Glosa / Proveedor]]))),LEN(BD[[#This Row],[Glosa / Proveedor]])*2)),"")</f>
        <v/>
      </c>
      <c r="I2017" s="33" t="n"/>
      <c r="J2017" s="35" t="n"/>
      <c r="K2017" s="36">
        <f>IF('BD6'!J2017=90,"AGUA",IF('BD6'!J2017=91,"ALCANTARILLADO",IF('BD6'!J2017=93,"ALCANTARILLADO",IF('BD6'!J2017=95,"ADMIN",IF('BD6'!J2017=96,"COMERCIAL","G_Finan")))))</f>
        <v/>
      </c>
      <c r="L2017" s="40" t="n"/>
      <c r="M2017" s="37" t="n"/>
      <c r="N2017" s="51" t="n"/>
      <c r="O2017" s="51" t="n"/>
    </row>
    <row r="2018">
      <c r="A2018" s="10">
        <f>IFERROR(VLOOKUP(BD[[#This Row],[BK]],DICT[[EEFF]:[Ppto]],2,FALSE),"No Encontrado")</f>
        <v/>
      </c>
      <c r="B2018" s="54">
        <f>MID(BD[[#This Row],[SUC]],2,1)&amp;"-"&amp;BD[[#This Row],[CC]]&amp;"-"&amp;BD[[#This Row],[REGI_RES]]&amp;"-"&amp;MID(BD[[#This Row],[CTA]],1,9)</f>
        <v/>
      </c>
      <c r="D2018" s="54">
        <f>TRIM(MID('BD6'!E2018,3,2))</f>
        <v/>
      </c>
      <c r="E2018" s="33" t="n"/>
      <c r="F2018" s="34" t="n"/>
      <c r="G2018" s="54">
        <f>IF(MID(BD[[#This Row],[Suc - Tipo - Nro]],8,2)="11",LEFT(BD[[#This Row],[REGIMEN]], 1) &amp; LEFT(RIGHT(BD[[#This Row],[REGIMEN]], LEN(BD[[#This Row],[REGIMEN]]) - FIND(" ", BD[[#This Row],[REGIMEN]])), 1),"")</f>
        <v/>
      </c>
      <c r="H2018" s="54">
        <f>IF(MID(BD[[#This Row],[Suc - Tipo - Nro]],8,2)="11",TRIM(RIGHT(SUBSTITUTE(BD[[#This Row],[Glosa / Proveedor]]," ",REPT(" ",LEN(BD[[#This Row],[Glosa / Proveedor]]))),LEN(BD[[#This Row],[Glosa / Proveedor]])*2)),"")</f>
        <v/>
      </c>
      <c r="I2018" s="33" t="n"/>
      <c r="J2018" s="35" t="n"/>
      <c r="K2018" s="36">
        <f>IF('BD6'!J2018=90,"AGUA",IF('BD6'!J2018=91,"ALCANTARILLADO",IF('BD6'!J2018=93,"ALCANTARILLADO",IF('BD6'!J2018=95,"ADMIN",IF('BD6'!J2018=96,"COMERCIAL","G_Finan")))))</f>
        <v/>
      </c>
      <c r="L2018" s="40" t="n"/>
      <c r="M2018" s="37" t="n"/>
      <c r="N2018" s="51" t="n"/>
      <c r="O2018" s="51" t="n"/>
    </row>
    <row r="2019">
      <c r="A2019" s="42">
        <f>IFERROR(VLOOKUP(BD[[#This Row],[BK]],DICT[[EEFF]:[Ppto]],2,FALSE),"No Encontrado")</f>
        <v/>
      </c>
      <c r="B2019">
        <f>MID(BD[[#This Row],[SUC]],2,1)&amp;"-"&amp;BD[[#This Row],[CC]]&amp;"-"&amp;BD[[#This Row],[REGI_RES]]&amp;"-"&amp;MID(BD[[#This Row],[CTA]],1,9)</f>
        <v/>
      </c>
      <c r="D2019">
        <f>TRIM(MID('BD6'!E2019,3,2))</f>
        <v/>
      </c>
      <c r="E2019" s="33" t="n"/>
      <c r="F2019" s="32" t="n"/>
      <c r="G2019">
        <f>IF(MID(BD[[#This Row],[Suc - Tipo - Nro]],8,2)="11",LEFT(BD[[#This Row],[REGIMEN]], 1) &amp; LEFT(RIGHT(BD[[#This Row],[REGIMEN]], LEN(BD[[#This Row],[REGIMEN]]) - FIND(" ", BD[[#This Row],[REGIMEN]])), 1),"")</f>
        <v/>
      </c>
      <c r="H2019">
        <f>IF(MID(BD[[#This Row],[Suc - Tipo - Nro]],8,2)="11",TRIM(RIGHT(SUBSTITUTE(BD[[#This Row],[Glosa / Proveedor]]," ",REPT(" ",LEN(BD[[#This Row],[Glosa / Proveedor]]))),LEN(BD[[#This Row],[Glosa / Proveedor]])*2)),"")</f>
        <v/>
      </c>
      <c r="I2019" s="31" t="n"/>
      <c r="J2019" s="38" t="n"/>
      <c r="K2019" s="22">
        <f>IF('BD6'!J2019=90,"AGUA",IF('BD6'!J2019=91,"ALCANTARILLADO",IF('BD6'!J2019=93,"ALCANTARILLADO",IF('BD6'!J2019=95,"ADMIN",IF('BD6'!J2019=96,"COMERCIAL","G_Finan")))))</f>
        <v/>
      </c>
      <c r="L2019" s="49" t="n"/>
      <c r="M2019" s="37" t="n"/>
      <c r="N2019" s="51" t="n"/>
      <c r="O2019" s="51" t="n"/>
    </row>
    <row r="2020">
      <c r="A2020" s="10">
        <f>IFERROR(VLOOKUP(BD[[#This Row],[BK]],DICT[[EEFF]:[Ppto]],2,FALSE),"No Encontrado")</f>
        <v/>
      </c>
      <c r="B2020" s="54">
        <f>MID(BD[[#This Row],[SUC]],2,1)&amp;"-"&amp;BD[[#This Row],[CC]]&amp;"-"&amp;BD[[#This Row],[REGI_RES]]&amp;"-"&amp;MID(BD[[#This Row],[CTA]],1,9)</f>
        <v/>
      </c>
      <c r="D2020" s="54">
        <f>TRIM(MID('BD6'!E2020,3,2))</f>
        <v/>
      </c>
      <c r="E2020" s="33" t="n"/>
      <c r="F2020" s="34" t="n"/>
      <c r="G2020" s="54">
        <f>IF(MID(BD[[#This Row],[Suc - Tipo - Nro]],8,2)="11",LEFT(BD[[#This Row],[REGIMEN]], 1) &amp; LEFT(RIGHT(BD[[#This Row],[REGIMEN]], LEN(BD[[#This Row],[REGIMEN]]) - FIND(" ", BD[[#This Row],[REGIMEN]])), 1),"")</f>
        <v/>
      </c>
      <c r="H2020" s="54">
        <f>IF(MID(BD[[#This Row],[Suc - Tipo - Nro]],8,2)="11",TRIM(RIGHT(SUBSTITUTE(BD[[#This Row],[Glosa / Proveedor]]," ",REPT(" ",LEN(BD[[#This Row],[Glosa / Proveedor]]))),LEN(BD[[#This Row],[Glosa / Proveedor]])*2)),"")</f>
        <v/>
      </c>
      <c r="I2020" s="33" t="n"/>
      <c r="J2020" s="35" t="n"/>
      <c r="K2020" s="36">
        <f>IF('BD6'!J2020=90,"AGUA",IF('BD6'!J2020=91,"ALCANTARILLADO",IF('BD6'!J2020=93,"ALCANTARILLADO",IF('BD6'!J2020=95,"ADMIN",IF('BD6'!J2020=96,"COMERCIAL","G_Finan")))))</f>
        <v/>
      </c>
      <c r="L2020" s="40" t="n"/>
      <c r="M2020" s="37" t="n"/>
      <c r="N2020" s="51" t="n"/>
      <c r="O2020" s="51" t="n"/>
    </row>
    <row r="2021">
      <c r="A2021" s="39">
        <f>IFERROR(VLOOKUP(BD[[#This Row],[BK]],DICT[[EEFF]:[Ppto]],2,FALSE),"No Encontrado")</f>
        <v/>
      </c>
      <c r="B2021">
        <f>MID(BD[[#This Row],[SUC]],2,1)&amp;"-"&amp;BD[[#This Row],[CC]]&amp;"-"&amp;BD[[#This Row],[REGI_RES]]&amp;"-"&amp;MID(BD[[#This Row],[CTA]],1,9)</f>
        <v/>
      </c>
      <c r="D2021">
        <f>TRIM(MID('BD6'!E2021,3,2))</f>
        <v/>
      </c>
      <c r="E2021" s="33" t="n"/>
      <c r="F2021" s="34" t="n"/>
      <c r="G2021">
        <f>IF(MID(BD[[#This Row],[Suc - Tipo - Nro]],8,2)="11",LEFT(BD[[#This Row],[REGIMEN]], 1) &amp; LEFT(RIGHT(BD[[#This Row],[REGIMEN]], LEN(BD[[#This Row],[REGIMEN]]) - FIND(" ", BD[[#This Row],[REGIMEN]])), 1),"")</f>
        <v/>
      </c>
      <c r="H2021">
        <f>IF(MID(BD[[#This Row],[Suc - Tipo - Nro]],8,2)="11",TRIM(RIGHT(SUBSTITUTE(BD[[#This Row],[Glosa / Proveedor]]," ",REPT(" ",LEN(BD[[#This Row],[Glosa / Proveedor]]))),LEN(BD[[#This Row],[Glosa / Proveedor]])*2)),"")</f>
        <v/>
      </c>
      <c r="I2021" s="33" t="n"/>
      <c r="J2021" s="35" t="n"/>
      <c r="K2021" s="22">
        <f>IF('BD6'!J2021=90,"AGUA",IF('BD6'!J2021=91,"ALCANTARILLADO",IF('BD6'!J2021=93,"ALCANTARILLADO",IF('BD6'!J2021=95,"ADMIN",IF('BD6'!J2021=96,"COMERCIAL","G_Finan")))))</f>
        <v/>
      </c>
      <c r="L2021" s="49" t="n"/>
      <c r="M2021" s="37" t="n"/>
      <c r="N2021" s="51" t="n"/>
      <c r="O2021" s="51" t="n"/>
    </row>
    <row r="2022">
      <c r="A2022" s="42">
        <f>IFERROR(VLOOKUP(BD[[#This Row],[BK]],DICT[[EEFF]:[Ppto]],2,FALSE),"No Encontrado")</f>
        <v/>
      </c>
      <c r="B2022">
        <f>MID(BD[[#This Row],[SUC]],2,1)&amp;"-"&amp;BD[[#This Row],[CC]]&amp;"-"&amp;BD[[#This Row],[REGI_RES]]&amp;"-"&amp;MID(BD[[#This Row],[CTA]],1,9)</f>
        <v/>
      </c>
      <c r="D2022">
        <f>TRIM(MID('BD6'!E2022,3,2))</f>
        <v/>
      </c>
      <c r="E2022" s="33" t="n"/>
      <c r="F2022" s="32" t="n"/>
      <c r="G2022">
        <f>IF(MID(BD[[#This Row],[Suc - Tipo - Nro]],8,2)="11",LEFT(BD[[#This Row],[REGIMEN]], 1) &amp; LEFT(RIGHT(BD[[#This Row],[REGIMEN]], LEN(BD[[#This Row],[REGIMEN]]) - FIND(" ", BD[[#This Row],[REGIMEN]])), 1),"")</f>
        <v/>
      </c>
      <c r="H2022">
        <f>IF(MID(BD[[#This Row],[Suc - Tipo - Nro]],8,2)="11",TRIM(RIGHT(SUBSTITUTE(BD[[#This Row],[Glosa / Proveedor]]," ",REPT(" ",LEN(BD[[#This Row],[Glosa / Proveedor]]))),LEN(BD[[#This Row],[Glosa / Proveedor]])*2)),"")</f>
        <v/>
      </c>
      <c r="I2022" s="31" t="n"/>
      <c r="J2022" s="38" t="n"/>
      <c r="K2022" s="22">
        <f>IF('BD6'!J2022=90,"AGUA",IF('BD6'!J2022=91,"ALCANTARILLADO",IF('BD6'!J2022=93,"ALCANTARILLADO",IF('BD6'!J2022=95,"ADMIN",IF('BD6'!J2022=96,"COMERCIAL","G_Finan")))))</f>
        <v/>
      </c>
      <c r="L2022" s="49" t="n"/>
      <c r="M2022" s="37" t="n"/>
      <c r="N2022" s="51" t="n"/>
      <c r="O2022" s="51" t="n"/>
    </row>
    <row r="2023">
      <c r="A2023" s="10">
        <f>IFERROR(VLOOKUP(BD[[#This Row],[BK]],DICT[[EEFF]:[Ppto]],2,FALSE),"No Encontrado")</f>
        <v/>
      </c>
      <c r="B2023" s="54">
        <f>MID(BD[[#This Row],[SUC]],2,1)&amp;"-"&amp;BD[[#This Row],[CC]]&amp;"-"&amp;BD[[#This Row],[REGI_RES]]&amp;"-"&amp;MID(BD[[#This Row],[CTA]],1,9)</f>
        <v/>
      </c>
      <c r="D2023" s="54">
        <f>TRIM(MID('BD6'!E2023,3,2))</f>
        <v/>
      </c>
      <c r="E2023" s="33" t="n"/>
      <c r="F2023" s="34" t="n"/>
      <c r="G2023" s="54">
        <f>IF(MID(BD[[#This Row],[Suc - Tipo - Nro]],8,2)="11",LEFT(BD[[#This Row],[REGIMEN]], 1) &amp; LEFT(RIGHT(BD[[#This Row],[REGIMEN]], LEN(BD[[#This Row],[REGIMEN]]) - FIND(" ", BD[[#This Row],[REGIMEN]])), 1),"")</f>
        <v/>
      </c>
      <c r="H2023" s="54">
        <f>IF(MID(BD[[#This Row],[Suc - Tipo - Nro]],8,2)="11",TRIM(RIGHT(SUBSTITUTE(BD[[#This Row],[Glosa / Proveedor]]," ",REPT(" ",LEN(BD[[#This Row],[Glosa / Proveedor]]))),LEN(BD[[#This Row],[Glosa / Proveedor]])*2)),"")</f>
        <v/>
      </c>
      <c r="I2023" s="33" t="n"/>
      <c r="J2023" s="35" t="n"/>
      <c r="K2023" s="36">
        <f>IF('BD6'!J2023=90,"AGUA",IF('BD6'!J2023=91,"ALCANTARILLADO",IF('BD6'!J2023=93,"ALCANTARILLADO",IF('BD6'!J2023=95,"ADMIN",IF('BD6'!J2023=96,"COMERCIAL","G_Finan")))))</f>
        <v/>
      </c>
      <c r="L2023" s="40" t="n"/>
      <c r="M2023" s="37" t="n"/>
      <c r="N2023" s="51" t="n"/>
      <c r="O2023" s="51" t="n"/>
    </row>
    <row r="2024">
      <c r="A2024" s="10">
        <f>IFERROR(VLOOKUP(BD[[#This Row],[BK]],DICT[[EEFF]:[Ppto]],2,FALSE),"No Encontrado")</f>
        <v/>
      </c>
      <c r="B2024" s="54">
        <f>MID(BD[[#This Row],[SUC]],2,1)&amp;"-"&amp;BD[[#This Row],[CC]]&amp;"-"&amp;BD[[#This Row],[REGI_RES]]&amp;"-"&amp;MID(BD[[#This Row],[CTA]],1,9)</f>
        <v/>
      </c>
      <c r="D2024" s="54">
        <f>TRIM(MID('BD6'!E2024,3,2))</f>
        <v/>
      </c>
      <c r="E2024" s="33" t="n"/>
      <c r="F2024" s="34" t="n"/>
      <c r="G2024" s="54">
        <f>IF(MID(BD[[#This Row],[Suc - Tipo - Nro]],8,2)="11",LEFT(BD[[#This Row],[REGIMEN]], 1) &amp; LEFT(RIGHT(BD[[#This Row],[REGIMEN]], LEN(BD[[#This Row],[REGIMEN]]) - FIND(" ", BD[[#This Row],[REGIMEN]])), 1),"")</f>
        <v/>
      </c>
      <c r="H2024" s="54">
        <f>IF(MID(BD[[#This Row],[Suc - Tipo - Nro]],8,2)="11",TRIM(RIGHT(SUBSTITUTE(BD[[#This Row],[Glosa / Proveedor]]," ",REPT(" ",LEN(BD[[#This Row],[Glosa / Proveedor]]))),LEN(BD[[#This Row],[Glosa / Proveedor]])*2)),"")</f>
        <v/>
      </c>
      <c r="I2024" s="33" t="n"/>
      <c r="J2024" s="35" t="n"/>
      <c r="K2024" s="36">
        <f>IF('BD6'!J2024=90,"AGUA",IF('BD6'!J2024=91,"ALCANTARILLADO",IF('BD6'!J2024=93,"ALCANTARILLADO",IF('BD6'!J2024=95,"ADMIN",IF('BD6'!J2024=96,"COMERCIAL","G_Finan")))))</f>
        <v/>
      </c>
      <c r="L2024" s="40" t="n"/>
      <c r="M2024" s="37" t="n"/>
      <c r="N2024" s="51" t="n"/>
      <c r="O2024" s="51" t="n"/>
    </row>
    <row r="2025">
      <c r="A2025" s="10">
        <f>IFERROR(VLOOKUP(BD[[#This Row],[BK]],DICT[[EEFF]:[Ppto]],2,FALSE),"No Encontrado")</f>
        <v/>
      </c>
      <c r="B2025" s="54">
        <f>MID(BD[[#This Row],[SUC]],2,1)&amp;"-"&amp;BD[[#This Row],[CC]]&amp;"-"&amp;BD[[#This Row],[REGI_RES]]&amp;"-"&amp;MID(BD[[#This Row],[CTA]],1,9)</f>
        <v/>
      </c>
      <c r="D2025" s="54">
        <f>TRIM(MID('BD6'!E2025,3,2))</f>
        <v/>
      </c>
      <c r="E2025" s="33" t="n"/>
      <c r="F2025" s="34" t="n"/>
      <c r="G2025" s="54">
        <f>IF(MID(BD[[#This Row],[Suc - Tipo - Nro]],8,2)="11",LEFT(BD[[#This Row],[REGIMEN]], 1) &amp; LEFT(RIGHT(BD[[#This Row],[REGIMEN]], LEN(BD[[#This Row],[REGIMEN]]) - FIND(" ", BD[[#This Row],[REGIMEN]])), 1),"")</f>
        <v/>
      </c>
      <c r="H2025" s="54">
        <f>IF(MID(BD[[#This Row],[Suc - Tipo - Nro]],8,2)="11",TRIM(RIGHT(SUBSTITUTE(BD[[#This Row],[Glosa / Proveedor]]," ",REPT(" ",LEN(BD[[#This Row],[Glosa / Proveedor]]))),LEN(BD[[#This Row],[Glosa / Proveedor]])*2)),"")</f>
        <v/>
      </c>
      <c r="I2025" s="33" t="n"/>
      <c r="J2025" s="35" t="n"/>
      <c r="K2025" s="36">
        <f>IF('BD6'!J2025=90,"AGUA",IF('BD6'!J2025=91,"ALCANTARILLADO",IF('BD6'!J2025=93,"ALCANTARILLADO",IF('BD6'!J2025=95,"ADMIN",IF('BD6'!J2025=96,"COMERCIAL","G_Finan")))))</f>
        <v/>
      </c>
      <c r="L2025" s="40" t="n"/>
      <c r="M2025" s="37" t="n"/>
      <c r="N2025" s="51" t="n"/>
      <c r="O2025" s="51" t="n"/>
    </row>
    <row r="2026">
      <c r="A2026">
        <f>IFERROR(VLOOKUP(BD[[#This Row],[BK]],DICT[[EEFF]:[Ppto]],2,FALSE),"No Encontrado")</f>
        <v/>
      </c>
      <c r="B2026">
        <f>MID(BD[[#This Row],[SUC]],2,1)&amp;"-"&amp;BD[[#This Row],[CC]]&amp;"-"&amp;BD[[#This Row],[REGI_RES]]&amp;"-"&amp;MID(BD[[#This Row],[CTA]],1,9)</f>
        <v/>
      </c>
      <c r="D2026">
        <f>TRIM(MID('BD6'!E2026,3,2))</f>
        <v/>
      </c>
      <c r="E2026" s="33" t="n"/>
      <c r="F2026" s="32" t="n"/>
      <c r="G2026">
        <f>IF(MID(BD[[#This Row],[Suc - Tipo - Nro]],8,2)="11",LEFT(BD[[#This Row],[REGIMEN]], 1) &amp; LEFT(RIGHT(BD[[#This Row],[REGIMEN]], LEN(BD[[#This Row],[REGIMEN]]) - FIND(" ", BD[[#This Row],[REGIMEN]])), 1),"")</f>
        <v/>
      </c>
      <c r="H2026">
        <f>IF(MID(BD[[#This Row],[Suc - Tipo - Nro]],8,2)="11",TRIM(RIGHT(SUBSTITUTE(BD[[#This Row],[Glosa / Proveedor]]," ",REPT(" ",LEN(BD[[#This Row],[Glosa / Proveedor]]))),LEN(BD[[#This Row],[Glosa / Proveedor]])*2)),"")</f>
        <v/>
      </c>
      <c r="I2026" s="31" t="n"/>
      <c r="J2026" s="38" t="n"/>
      <c r="K2026" s="22">
        <f>IF('BD6'!J2026=90,"AGUA",IF('BD6'!J2026=91,"ALCANTARILLADO",IF('BD6'!J2026=93,"ALCANTARILLADO",IF('BD6'!J2026=95,"ADMIN",IF('BD6'!J2026=96,"COMERCIAL","G_Finan")))))</f>
        <v/>
      </c>
      <c r="L2026" s="49" t="n"/>
      <c r="M2026" s="37" t="n"/>
      <c r="N2026" s="51" t="n"/>
      <c r="O2026" s="51" t="n"/>
    </row>
    <row r="2027">
      <c r="A2027" s="39">
        <f>IFERROR(VLOOKUP(BD[[#This Row],[BK]],DICT[[EEFF]:[Ppto]],2,FALSE),"No Encontrado")</f>
        <v/>
      </c>
      <c r="B2027">
        <f>MID(BD[[#This Row],[SUC]],2,1)&amp;"-"&amp;BD[[#This Row],[CC]]&amp;"-"&amp;BD[[#This Row],[REGI_RES]]&amp;"-"&amp;MID(BD[[#This Row],[CTA]],1,9)</f>
        <v/>
      </c>
      <c r="D2027">
        <f>TRIM(MID('BD6'!E2027,3,2))</f>
        <v/>
      </c>
      <c r="E2027" s="33" t="n"/>
      <c r="F2027" s="34" t="n"/>
      <c r="G2027">
        <f>IF(MID(BD[[#This Row],[Suc - Tipo - Nro]],8,2)="11",LEFT(BD[[#This Row],[REGIMEN]], 1) &amp; LEFT(RIGHT(BD[[#This Row],[REGIMEN]], LEN(BD[[#This Row],[REGIMEN]]) - FIND(" ", BD[[#This Row],[REGIMEN]])), 1),"")</f>
        <v/>
      </c>
      <c r="H2027">
        <f>IF(MID(BD[[#This Row],[Suc - Tipo - Nro]],8,2)="11",TRIM(RIGHT(SUBSTITUTE(BD[[#This Row],[Glosa / Proveedor]]," ",REPT(" ",LEN(BD[[#This Row],[Glosa / Proveedor]]))),LEN(BD[[#This Row],[Glosa / Proveedor]])*2)),"")</f>
        <v/>
      </c>
      <c r="I2027" s="33" t="n"/>
      <c r="J2027" s="35" t="n"/>
      <c r="K2027" s="22">
        <f>IF('BD6'!J2027=90,"AGUA",IF('BD6'!J2027=91,"ALCANTARILLADO",IF('BD6'!J2027=93,"ALCANTARILLADO",IF('BD6'!J2027=95,"ADMIN",IF('BD6'!J2027=96,"COMERCIAL","G_Finan")))))</f>
        <v/>
      </c>
      <c r="L2027" s="49" t="n"/>
      <c r="M2027" s="37" t="n"/>
      <c r="N2027" s="51" t="n"/>
      <c r="O2027" s="51" t="n"/>
    </row>
    <row r="2028">
      <c r="A2028" s="10">
        <f>IFERROR(VLOOKUP(BD[[#This Row],[BK]],DICT[[EEFF]:[Ppto]],2,FALSE),"No Encontrado")</f>
        <v/>
      </c>
      <c r="B2028" s="54">
        <f>MID(BD[[#This Row],[SUC]],2,1)&amp;"-"&amp;BD[[#This Row],[CC]]&amp;"-"&amp;BD[[#This Row],[REGI_RES]]&amp;"-"&amp;MID(BD[[#This Row],[CTA]],1,9)</f>
        <v/>
      </c>
      <c r="D2028" s="54">
        <f>TRIM(MID('BD6'!E2028,3,2))</f>
        <v/>
      </c>
      <c r="E2028" s="33" t="n"/>
      <c r="F2028" s="34" t="n"/>
      <c r="G2028" s="54">
        <f>IF(MID(BD[[#This Row],[Suc - Tipo - Nro]],8,2)="11",LEFT(BD[[#This Row],[REGIMEN]], 1) &amp; LEFT(RIGHT(BD[[#This Row],[REGIMEN]], LEN(BD[[#This Row],[REGIMEN]]) - FIND(" ", BD[[#This Row],[REGIMEN]])), 1),"")</f>
        <v/>
      </c>
      <c r="H2028" s="54">
        <f>IF(MID(BD[[#This Row],[Suc - Tipo - Nro]],8,2)="11",TRIM(RIGHT(SUBSTITUTE(BD[[#This Row],[Glosa / Proveedor]]," ",REPT(" ",LEN(BD[[#This Row],[Glosa / Proveedor]]))),LEN(BD[[#This Row],[Glosa / Proveedor]])*2)),"")</f>
        <v/>
      </c>
      <c r="I2028" s="33" t="n"/>
      <c r="J2028" s="35" t="n"/>
      <c r="K2028" s="36">
        <f>IF('BD6'!J2028=90,"AGUA",IF('BD6'!J2028=91,"ALCANTARILLADO",IF('BD6'!J2028=93,"ALCANTARILLADO",IF('BD6'!J2028=95,"ADMIN",IF('BD6'!J2028=96,"COMERCIAL","G_Finan")))))</f>
        <v/>
      </c>
      <c r="L2028" s="40" t="n"/>
      <c r="M2028" s="37" t="n"/>
      <c r="N2028" s="51" t="n"/>
      <c r="O2028" s="51" t="n"/>
    </row>
    <row r="2029">
      <c r="A2029">
        <f>IFERROR(VLOOKUP(BD[[#This Row],[BK]],DICT[[EEFF]:[Ppto]],2,FALSE),"No Encontrado")</f>
        <v/>
      </c>
      <c r="B2029">
        <f>MID(BD[[#This Row],[SUC]],2,1)&amp;"-"&amp;BD[[#This Row],[CC]]&amp;"-"&amp;BD[[#This Row],[REGI_RES]]&amp;"-"&amp;MID(BD[[#This Row],[CTA]],1,9)</f>
        <v/>
      </c>
      <c r="D2029">
        <f>TRIM(MID('BD6'!E2029,3,2))</f>
        <v/>
      </c>
      <c r="E2029" s="33" t="n"/>
      <c r="F2029" s="32" t="n"/>
      <c r="G2029">
        <f>IF(MID(BD[[#This Row],[Suc - Tipo - Nro]],8,2)="11",LEFT(BD[[#This Row],[REGIMEN]], 1) &amp; LEFT(RIGHT(BD[[#This Row],[REGIMEN]], LEN(BD[[#This Row],[REGIMEN]]) - FIND(" ", BD[[#This Row],[REGIMEN]])), 1),"")</f>
        <v/>
      </c>
      <c r="H2029">
        <f>IF(MID(BD[[#This Row],[Suc - Tipo - Nro]],8,2)="11",TRIM(RIGHT(SUBSTITUTE(BD[[#This Row],[Glosa / Proveedor]]," ",REPT(" ",LEN(BD[[#This Row],[Glosa / Proveedor]]))),LEN(BD[[#This Row],[Glosa / Proveedor]])*2)),"")</f>
        <v/>
      </c>
      <c r="I2029" s="31" t="n"/>
      <c r="J2029" s="38" t="n"/>
      <c r="K2029" s="22">
        <f>IF('BD6'!J2029=90,"AGUA",IF('BD6'!J2029=91,"ALCANTARILLADO",IF('BD6'!J2029=93,"ALCANTARILLADO",IF('BD6'!J2029=95,"ADMIN",IF('BD6'!J2029=96,"COMERCIAL","G_Finan")))))</f>
        <v/>
      </c>
      <c r="L2029" s="49" t="n"/>
      <c r="M2029" s="37" t="n"/>
      <c r="N2029" s="51" t="n"/>
      <c r="O2029" s="51" t="n"/>
    </row>
    <row r="2030">
      <c r="A2030">
        <f>IFERROR(VLOOKUP(BD[[#This Row],[BK]],DICT[[EEFF]:[Ppto]],2,FALSE),"No Encontrado")</f>
        <v/>
      </c>
      <c r="B2030">
        <f>MID(BD[[#This Row],[SUC]],2,1)&amp;"-"&amp;BD[[#This Row],[CC]]&amp;"-"&amp;BD[[#This Row],[REGI_RES]]&amp;"-"&amp;MID(BD[[#This Row],[CTA]],1,9)</f>
        <v/>
      </c>
      <c r="D2030">
        <f>TRIM(MID('BD6'!E2030,3,2))</f>
        <v/>
      </c>
      <c r="E2030" s="33" t="n"/>
      <c r="F2030" s="32" t="n"/>
      <c r="G2030">
        <f>IF(MID(BD[[#This Row],[Suc - Tipo - Nro]],8,2)="11",LEFT(BD[[#This Row],[REGIMEN]], 1) &amp; LEFT(RIGHT(BD[[#This Row],[REGIMEN]], LEN(BD[[#This Row],[REGIMEN]]) - FIND(" ", BD[[#This Row],[REGIMEN]])), 1),"")</f>
        <v/>
      </c>
      <c r="H2030">
        <f>IF(MID(BD[[#This Row],[Suc - Tipo - Nro]],8,2)="11",TRIM(RIGHT(SUBSTITUTE(BD[[#This Row],[Glosa / Proveedor]]," ",REPT(" ",LEN(BD[[#This Row],[Glosa / Proveedor]]))),LEN(BD[[#This Row],[Glosa / Proveedor]])*2)),"")</f>
        <v/>
      </c>
      <c r="I2030" s="31" t="n"/>
      <c r="J2030" s="38" t="n"/>
      <c r="K2030" s="22">
        <f>IF('BD6'!J2030=90,"AGUA",IF('BD6'!J2030=91,"ALCANTARILLADO",IF('BD6'!J2030=93,"ALCANTARILLADO",IF('BD6'!J2030=95,"ADMIN",IF('BD6'!J2030=96,"COMERCIAL","G_Finan")))))</f>
        <v/>
      </c>
      <c r="L2030" s="49" t="n"/>
      <c r="M2030" s="37" t="n"/>
      <c r="N2030" s="51" t="n"/>
      <c r="O2030" s="51" t="n"/>
    </row>
    <row r="2031">
      <c r="A2031" s="39">
        <f>IFERROR(VLOOKUP(BD[[#This Row],[BK]],DICT[[EEFF]:[Ppto]],2,FALSE),"No Encontrado")</f>
        <v/>
      </c>
      <c r="B2031">
        <f>MID(BD[[#This Row],[SUC]],2,1)&amp;"-"&amp;BD[[#This Row],[CC]]&amp;"-"&amp;BD[[#This Row],[REGI_RES]]&amp;"-"&amp;MID(BD[[#This Row],[CTA]],1,9)</f>
        <v/>
      </c>
      <c r="D2031">
        <f>TRIM(MID('BD6'!E2031,3,2))</f>
        <v/>
      </c>
      <c r="E2031" s="33" t="n"/>
      <c r="F2031" s="34" t="n"/>
      <c r="G2031">
        <f>IF(MID(BD[[#This Row],[Suc - Tipo - Nro]],8,2)="11",LEFT(BD[[#This Row],[REGIMEN]], 1) &amp; LEFT(RIGHT(BD[[#This Row],[REGIMEN]], LEN(BD[[#This Row],[REGIMEN]]) - FIND(" ", BD[[#This Row],[REGIMEN]])), 1),"")</f>
        <v/>
      </c>
      <c r="H2031">
        <f>IF(MID(BD[[#This Row],[Suc - Tipo - Nro]],8,2)="11",TRIM(RIGHT(SUBSTITUTE(BD[[#This Row],[Glosa / Proveedor]]," ",REPT(" ",LEN(BD[[#This Row],[Glosa / Proveedor]]))),LEN(BD[[#This Row],[Glosa / Proveedor]])*2)),"")</f>
        <v/>
      </c>
      <c r="I2031" s="33" t="n"/>
      <c r="J2031" s="35" t="n"/>
      <c r="K2031" s="22">
        <f>IF('BD6'!J2031=90,"AGUA",IF('BD6'!J2031=91,"ALCANTARILLADO",IF('BD6'!J2031=93,"ALCANTARILLADO",IF('BD6'!J2031=95,"ADMIN",IF('BD6'!J2031=96,"COMERCIAL","G_Finan")))))</f>
        <v/>
      </c>
      <c r="L2031" s="49" t="n"/>
      <c r="M2031" s="37" t="n"/>
      <c r="N2031" s="51" t="n"/>
      <c r="O2031" s="51" t="n"/>
    </row>
    <row r="2032">
      <c r="A2032" s="42">
        <f>IFERROR(VLOOKUP(BD[[#This Row],[BK]],DICT[[EEFF]:[Ppto]],2,FALSE),"No Encontrado")</f>
        <v/>
      </c>
      <c r="B2032">
        <f>MID(BD[[#This Row],[SUC]],2,1)&amp;"-"&amp;BD[[#This Row],[CC]]&amp;"-"&amp;BD[[#This Row],[REGI_RES]]&amp;"-"&amp;MID(BD[[#This Row],[CTA]],1,9)</f>
        <v/>
      </c>
      <c r="D2032">
        <f>TRIM(MID('BD6'!E2032,3,2))</f>
        <v/>
      </c>
      <c r="E2032" s="33" t="n"/>
      <c r="F2032" s="32" t="n"/>
      <c r="G2032">
        <f>IF(MID(BD[[#This Row],[Suc - Tipo - Nro]],8,2)="11",LEFT(BD[[#This Row],[REGIMEN]], 1) &amp; LEFT(RIGHT(BD[[#This Row],[REGIMEN]], LEN(BD[[#This Row],[REGIMEN]]) - FIND(" ", BD[[#This Row],[REGIMEN]])), 1),"")</f>
        <v/>
      </c>
      <c r="H2032">
        <f>IF(MID(BD[[#This Row],[Suc - Tipo - Nro]],8,2)="11",TRIM(RIGHT(SUBSTITUTE(BD[[#This Row],[Glosa / Proveedor]]," ",REPT(" ",LEN(BD[[#This Row],[Glosa / Proveedor]]))),LEN(BD[[#This Row],[Glosa / Proveedor]])*2)),"")</f>
        <v/>
      </c>
      <c r="I2032" s="31" t="n"/>
      <c r="J2032" s="38" t="n"/>
      <c r="K2032" s="22">
        <f>IF('BD6'!J2032=90,"AGUA",IF('BD6'!J2032=91,"ALCANTARILLADO",IF('BD6'!J2032=93,"ALCANTARILLADO",IF('BD6'!J2032=95,"ADMIN",IF('BD6'!J2032=96,"COMERCIAL","G_Finan")))))</f>
        <v/>
      </c>
      <c r="L2032" s="49" t="n"/>
      <c r="M2032" s="37" t="n"/>
      <c r="N2032" s="51" t="n"/>
      <c r="O2032" s="51" t="n"/>
    </row>
    <row r="2033">
      <c r="A2033" s="10">
        <f>IFERROR(VLOOKUP(BD[[#This Row],[BK]],DICT[[EEFF]:[Ppto]],2,FALSE),"No Encontrado")</f>
        <v/>
      </c>
      <c r="B2033" s="54">
        <f>MID(BD[[#This Row],[SUC]],2,1)&amp;"-"&amp;BD[[#This Row],[CC]]&amp;"-"&amp;BD[[#This Row],[REGI_RES]]&amp;"-"&amp;MID(BD[[#This Row],[CTA]],1,9)</f>
        <v/>
      </c>
      <c r="D2033" s="54">
        <f>TRIM(MID('BD6'!E2033,3,2))</f>
        <v/>
      </c>
      <c r="E2033" s="33" t="n"/>
      <c r="F2033" s="34" t="n"/>
      <c r="G2033" s="54">
        <f>IF(MID(BD[[#This Row],[Suc - Tipo - Nro]],8,2)="11",LEFT(BD[[#This Row],[REGIMEN]], 1) &amp; LEFT(RIGHT(BD[[#This Row],[REGIMEN]], LEN(BD[[#This Row],[REGIMEN]]) - FIND(" ", BD[[#This Row],[REGIMEN]])), 1),"")</f>
        <v/>
      </c>
      <c r="H2033" s="54">
        <f>IF(MID(BD[[#This Row],[Suc - Tipo - Nro]],8,2)="11",TRIM(RIGHT(SUBSTITUTE(BD[[#This Row],[Glosa / Proveedor]]," ",REPT(" ",LEN(BD[[#This Row],[Glosa / Proveedor]]))),LEN(BD[[#This Row],[Glosa / Proveedor]])*2)),"")</f>
        <v/>
      </c>
      <c r="I2033" s="33" t="n"/>
      <c r="J2033" s="35" t="n"/>
      <c r="K2033" s="36">
        <f>IF('BD6'!J2033=90,"AGUA",IF('BD6'!J2033=91,"ALCANTARILLADO",IF('BD6'!J2033=93,"ALCANTARILLADO",IF('BD6'!J2033=95,"ADMIN",IF('BD6'!J2033=96,"COMERCIAL","G_Finan")))))</f>
        <v/>
      </c>
      <c r="L2033" s="40" t="n"/>
      <c r="M2033" s="37" t="n"/>
      <c r="N2033" s="51" t="n"/>
      <c r="O2033" s="51" t="n"/>
    </row>
    <row r="2034">
      <c r="A2034" s="10">
        <f>IFERROR(VLOOKUP(BD[[#This Row],[BK]],DICT[[EEFF]:[Ppto]],2,FALSE),"No Encontrado")</f>
        <v/>
      </c>
      <c r="B2034" s="54">
        <f>MID(BD[[#This Row],[SUC]],2,1)&amp;"-"&amp;BD[[#This Row],[CC]]&amp;"-"&amp;BD[[#This Row],[REGI_RES]]&amp;"-"&amp;MID(BD[[#This Row],[CTA]],1,9)</f>
        <v/>
      </c>
      <c r="D2034" s="54">
        <f>TRIM(MID('BD6'!E2034,3,2))</f>
        <v/>
      </c>
      <c r="E2034" s="33" t="n"/>
      <c r="F2034" s="34" t="n"/>
      <c r="G2034" s="54">
        <f>IF(MID(BD[[#This Row],[Suc - Tipo - Nro]],8,2)="11",LEFT(BD[[#This Row],[REGIMEN]], 1) &amp; LEFT(RIGHT(BD[[#This Row],[REGIMEN]], LEN(BD[[#This Row],[REGIMEN]]) - FIND(" ", BD[[#This Row],[REGIMEN]])), 1),"")</f>
        <v/>
      </c>
      <c r="H2034" s="54">
        <f>IF(MID(BD[[#This Row],[Suc - Tipo - Nro]],8,2)="11",TRIM(RIGHT(SUBSTITUTE(BD[[#This Row],[Glosa / Proveedor]]," ",REPT(" ",LEN(BD[[#This Row],[Glosa / Proveedor]]))),LEN(BD[[#This Row],[Glosa / Proveedor]])*2)),"")</f>
        <v/>
      </c>
      <c r="I2034" s="33" t="n"/>
      <c r="J2034" s="35" t="n"/>
      <c r="K2034" s="36">
        <f>IF('BD6'!J2034=90,"AGUA",IF('BD6'!J2034=91,"ALCANTARILLADO",IF('BD6'!J2034=93,"ALCANTARILLADO",IF('BD6'!J2034=95,"ADMIN",IF('BD6'!J2034=96,"COMERCIAL","G_Finan")))))</f>
        <v/>
      </c>
      <c r="L2034" s="40" t="n"/>
      <c r="M2034" s="37" t="n"/>
      <c r="N2034" s="51" t="n"/>
      <c r="O2034" s="51" t="n"/>
    </row>
    <row r="2035">
      <c r="A2035">
        <f>IFERROR(VLOOKUP(BD[[#This Row],[BK]],DICT[[EEFF]:[Ppto]],2,FALSE),"No Encontrado")</f>
        <v/>
      </c>
      <c r="B2035">
        <f>MID(BD[[#This Row],[SUC]],2,1)&amp;"-"&amp;BD[[#This Row],[CC]]&amp;"-"&amp;BD[[#This Row],[REGI_RES]]&amp;"-"&amp;MID(BD[[#This Row],[CTA]],1,9)</f>
        <v/>
      </c>
      <c r="D2035">
        <f>TRIM(MID('BD6'!E2035,3,2))</f>
        <v/>
      </c>
      <c r="E2035" s="33" t="n"/>
      <c r="F2035" s="32" t="n"/>
      <c r="G2035">
        <f>IF(MID(BD[[#This Row],[Suc - Tipo - Nro]],8,2)="11",LEFT(BD[[#This Row],[REGIMEN]], 1) &amp; LEFT(RIGHT(BD[[#This Row],[REGIMEN]], LEN(BD[[#This Row],[REGIMEN]]) - FIND(" ", BD[[#This Row],[REGIMEN]])), 1),"")</f>
        <v/>
      </c>
      <c r="H2035">
        <f>IF(MID(BD[[#This Row],[Suc - Tipo - Nro]],8,2)="11",TRIM(RIGHT(SUBSTITUTE(BD[[#This Row],[Glosa / Proveedor]]," ",REPT(" ",LEN(BD[[#This Row],[Glosa / Proveedor]]))),LEN(BD[[#This Row],[Glosa / Proveedor]])*2)),"")</f>
        <v/>
      </c>
      <c r="I2035" s="31" t="n"/>
      <c r="J2035" s="38" t="n"/>
      <c r="K2035" s="22">
        <f>IF('BD6'!J2035=90,"AGUA",IF('BD6'!J2035=91,"ALCANTARILLADO",IF('BD6'!J2035=93,"ALCANTARILLADO",IF('BD6'!J2035=95,"ADMIN",IF('BD6'!J2035=96,"COMERCIAL","G_Finan")))))</f>
        <v/>
      </c>
      <c r="L2035" s="49" t="n"/>
      <c r="M2035" s="37" t="n"/>
      <c r="N2035" s="51" t="n"/>
      <c r="O2035" s="51" t="n"/>
    </row>
    <row r="2036">
      <c r="A2036" s="39">
        <f>IFERROR(VLOOKUP(BD[[#This Row],[BK]],DICT[[EEFF]:[Ppto]],2,FALSE),"No Encontrado")</f>
        <v/>
      </c>
      <c r="B2036">
        <f>MID(BD[[#This Row],[SUC]],2,1)&amp;"-"&amp;BD[[#This Row],[CC]]&amp;"-"&amp;BD[[#This Row],[REGI_RES]]&amp;"-"&amp;MID(BD[[#This Row],[CTA]],1,9)</f>
        <v/>
      </c>
      <c r="D2036">
        <f>TRIM(MID('BD6'!E2036,3,2))</f>
        <v/>
      </c>
      <c r="E2036" s="33" t="n"/>
      <c r="F2036" s="34" t="n"/>
      <c r="G2036">
        <f>IF(MID(BD[[#This Row],[Suc - Tipo - Nro]],8,2)="11",LEFT(BD[[#This Row],[REGIMEN]], 1) &amp; LEFT(RIGHT(BD[[#This Row],[REGIMEN]], LEN(BD[[#This Row],[REGIMEN]]) - FIND(" ", BD[[#This Row],[REGIMEN]])), 1),"")</f>
        <v/>
      </c>
      <c r="H2036">
        <f>IF(MID(BD[[#This Row],[Suc - Tipo - Nro]],8,2)="11",TRIM(RIGHT(SUBSTITUTE(BD[[#This Row],[Glosa / Proveedor]]," ",REPT(" ",LEN(BD[[#This Row],[Glosa / Proveedor]]))),LEN(BD[[#This Row],[Glosa / Proveedor]])*2)),"")</f>
        <v/>
      </c>
      <c r="I2036" s="33" t="n"/>
      <c r="J2036" s="35" t="n"/>
      <c r="K2036" s="22">
        <f>IF('BD6'!J2036=90,"AGUA",IF('BD6'!J2036=91,"ALCANTARILLADO",IF('BD6'!J2036=93,"ALCANTARILLADO",IF('BD6'!J2036=95,"ADMIN",IF('BD6'!J2036=96,"COMERCIAL","G_Finan")))))</f>
        <v/>
      </c>
      <c r="L2036" s="49" t="n"/>
      <c r="M2036" s="37" t="n"/>
      <c r="N2036" s="51" t="n"/>
      <c r="O2036" s="51" t="n"/>
    </row>
    <row r="2037">
      <c r="A2037" s="39">
        <f>IFERROR(VLOOKUP(BD[[#This Row],[BK]],DICT[[EEFF]:[Ppto]],2,FALSE),"No Encontrado")</f>
        <v/>
      </c>
      <c r="B2037">
        <f>MID(BD[[#This Row],[SUC]],2,1)&amp;"-"&amp;BD[[#This Row],[CC]]&amp;"-"&amp;BD[[#This Row],[REGI_RES]]&amp;"-"&amp;MID(BD[[#This Row],[CTA]],1,9)</f>
        <v/>
      </c>
      <c r="D2037">
        <f>TRIM(MID('BD6'!E2037,3,2))</f>
        <v/>
      </c>
      <c r="E2037" s="33" t="n"/>
      <c r="F2037" s="34" t="n"/>
      <c r="G2037">
        <f>IF(MID(BD[[#This Row],[Suc - Tipo - Nro]],8,2)="11",LEFT(BD[[#This Row],[REGIMEN]], 1) &amp; LEFT(RIGHT(BD[[#This Row],[REGIMEN]], LEN(BD[[#This Row],[REGIMEN]]) - FIND(" ", BD[[#This Row],[REGIMEN]])), 1),"")</f>
        <v/>
      </c>
      <c r="H2037">
        <f>IF(MID(BD[[#This Row],[Suc - Tipo - Nro]],8,2)="11",TRIM(RIGHT(SUBSTITUTE(BD[[#This Row],[Glosa / Proveedor]]," ",REPT(" ",LEN(BD[[#This Row],[Glosa / Proveedor]]))),LEN(BD[[#This Row],[Glosa / Proveedor]])*2)),"")</f>
        <v/>
      </c>
      <c r="I2037" s="33" t="n"/>
      <c r="J2037" s="35" t="n"/>
      <c r="K2037" s="22">
        <f>IF('BD6'!J2037=90,"AGUA",IF('BD6'!J2037=91,"ALCANTARILLADO",IF('BD6'!J2037=93,"ALCANTARILLADO",IF('BD6'!J2037=95,"ADMIN",IF('BD6'!J2037=96,"COMERCIAL","G_Finan")))))</f>
        <v/>
      </c>
      <c r="L2037" s="49" t="n"/>
      <c r="M2037" s="37" t="n"/>
      <c r="N2037" s="51" t="n"/>
      <c r="O2037" s="51" t="n"/>
    </row>
    <row r="2038">
      <c r="A2038" s="10">
        <f>IFERROR(VLOOKUP(BD[[#This Row],[BK]],DICT[[EEFF]:[Ppto]],2,FALSE),"No Encontrado")</f>
        <v/>
      </c>
      <c r="B2038" s="54">
        <f>MID(BD[[#This Row],[SUC]],2,1)&amp;"-"&amp;BD[[#This Row],[CC]]&amp;"-"&amp;BD[[#This Row],[REGI_RES]]&amp;"-"&amp;MID(BD[[#This Row],[CTA]],1,9)</f>
        <v/>
      </c>
      <c r="D2038" s="54">
        <f>TRIM(MID('BD6'!E2038,3,2))</f>
        <v/>
      </c>
      <c r="E2038" s="33" t="n"/>
      <c r="F2038" s="34" t="n"/>
      <c r="G2038" s="54">
        <f>IF(MID(BD[[#This Row],[Suc - Tipo - Nro]],8,2)="11",LEFT(BD[[#This Row],[REGIMEN]], 1) &amp; LEFT(RIGHT(BD[[#This Row],[REGIMEN]], LEN(BD[[#This Row],[REGIMEN]]) - FIND(" ", BD[[#This Row],[REGIMEN]])), 1),"")</f>
        <v/>
      </c>
      <c r="H2038" s="54">
        <f>IF(MID(BD[[#This Row],[Suc - Tipo - Nro]],8,2)="11",TRIM(RIGHT(SUBSTITUTE(BD[[#This Row],[Glosa / Proveedor]]," ",REPT(" ",LEN(BD[[#This Row],[Glosa / Proveedor]]))),LEN(BD[[#This Row],[Glosa / Proveedor]])*2)),"")</f>
        <v/>
      </c>
      <c r="I2038" s="33" t="n"/>
      <c r="J2038" s="35" t="n"/>
      <c r="K2038" s="36">
        <f>IF('BD6'!J2038=90,"AGUA",IF('BD6'!J2038=91,"ALCANTARILLADO",IF('BD6'!J2038=93,"ALCANTARILLADO",IF('BD6'!J2038=95,"ADMIN",IF('BD6'!J2038=96,"COMERCIAL","G_Finan")))))</f>
        <v/>
      </c>
      <c r="L2038" s="40" t="n"/>
      <c r="M2038" s="37" t="n"/>
      <c r="N2038" s="51" t="n"/>
      <c r="O2038" s="51" t="n"/>
    </row>
    <row r="2039">
      <c r="A2039" s="10">
        <f>IFERROR(VLOOKUP(BD[[#This Row],[BK]],DICT[[EEFF]:[Ppto]],2,FALSE),"No Encontrado")</f>
        <v/>
      </c>
      <c r="B2039" s="54">
        <f>MID(BD[[#This Row],[SUC]],2,1)&amp;"-"&amp;BD[[#This Row],[CC]]&amp;"-"&amp;BD[[#This Row],[REGI_RES]]&amp;"-"&amp;MID(BD[[#This Row],[CTA]],1,9)</f>
        <v/>
      </c>
      <c r="D2039" s="54">
        <f>TRIM(MID('BD6'!E2039,3,2))</f>
        <v/>
      </c>
      <c r="E2039" s="33" t="n"/>
      <c r="F2039" s="34" t="n"/>
      <c r="G2039" s="54">
        <f>IF(MID(BD[[#This Row],[Suc - Tipo - Nro]],8,2)="11",LEFT(BD[[#This Row],[REGIMEN]], 1) &amp; LEFT(RIGHT(BD[[#This Row],[REGIMEN]], LEN(BD[[#This Row],[REGIMEN]]) - FIND(" ", BD[[#This Row],[REGIMEN]])), 1),"")</f>
        <v/>
      </c>
      <c r="H2039" s="54">
        <f>IF(MID(BD[[#This Row],[Suc - Tipo - Nro]],8,2)="11",TRIM(RIGHT(SUBSTITUTE(BD[[#This Row],[Glosa / Proveedor]]," ",REPT(" ",LEN(BD[[#This Row],[Glosa / Proveedor]]))),LEN(BD[[#This Row],[Glosa / Proveedor]])*2)),"")</f>
        <v/>
      </c>
      <c r="I2039" s="33" t="n"/>
      <c r="J2039" s="35" t="n"/>
      <c r="K2039" s="36">
        <f>IF('BD6'!J2039=90,"AGUA",IF('BD6'!J2039=91,"ALCANTARILLADO",IF('BD6'!J2039=93,"ALCANTARILLADO",IF('BD6'!J2039=95,"ADMIN",IF('BD6'!J2039=96,"COMERCIAL","G_Finan")))))</f>
        <v/>
      </c>
      <c r="L2039" s="40" t="n"/>
      <c r="M2039" s="37" t="n"/>
      <c r="N2039" s="51" t="n"/>
      <c r="O2039" s="51" t="n"/>
    </row>
    <row r="2040">
      <c r="A2040">
        <f>IFERROR(VLOOKUP(BD[[#This Row],[BK]],DICT[[EEFF]:[Ppto]],2,FALSE),"No Encontrado")</f>
        <v/>
      </c>
      <c r="B2040">
        <f>MID(BD[[#This Row],[SUC]],2,1)&amp;"-"&amp;BD[[#This Row],[CC]]&amp;"-"&amp;BD[[#This Row],[REGI_RES]]&amp;"-"&amp;MID(BD[[#This Row],[CTA]],1,9)</f>
        <v/>
      </c>
      <c r="D2040">
        <f>TRIM(MID('BD6'!E2040,3,2))</f>
        <v/>
      </c>
      <c r="E2040" s="33" t="n"/>
      <c r="F2040" s="32" t="n"/>
      <c r="G2040">
        <f>IF(MID(BD[[#This Row],[Suc - Tipo - Nro]],8,2)="11",LEFT(BD[[#This Row],[REGIMEN]], 1) &amp; LEFT(RIGHT(BD[[#This Row],[REGIMEN]], LEN(BD[[#This Row],[REGIMEN]]) - FIND(" ", BD[[#This Row],[REGIMEN]])), 1),"")</f>
        <v/>
      </c>
      <c r="H2040">
        <f>IF(MID(BD[[#This Row],[Suc - Tipo - Nro]],8,2)="11",TRIM(RIGHT(SUBSTITUTE(BD[[#This Row],[Glosa / Proveedor]]," ",REPT(" ",LEN(BD[[#This Row],[Glosa / Proveedor]]))),LEN(BD[[#This Row],[Glosa / Proveedor]])*2)),"")</f>
        <v/>
      </c>
      <c r="I2040" s="31" t="n"/>
      <c r="J2040" s="38" t="n"/>
      <c r="K2040" s="22">
        <f>IF('BD6'!J2040=90,"AGUA",IF('BD6'!J2040=91,"ALCANTARILLADO",IF('BD6'!J2040=93,"ALCANTARILLADO",IF('BD6'!J2040=95,"ADMIN",IF('BD6'!J2040=96,"COMERCIAL","G_Finan")))))</f>
        <v/>
      </c>
      <c r="L2040" s="49" t="n"/>
      <c r="M2040" s="37" t="n"/>
      <c r="N2040" s="51" t="n"/>
      <c r="O2040" s="51" t="n"/>
    </row>
    <row r="2041">
      <c r="A2041" s="10">
        <f>IFERROR(VLOOKUP(BD[[#This Row],[BK]],DICT[[EEFF]:[Ppto]],2,FALSE),"No Encontrado")</f>
        <v/>
      </c>
      <c r="B2041" s="54">
        <f>MID(BD[[#This Row],[SUC]],2,1)&amp;"-"&amp;BD[[#This Row],[CC]]&amp;"-"&amp;BD[[#This Row],[REGI_RES]]&amp;"-"&amp;MID(BD[[#This Row],[CTA]],1,9)</f>
        <v/>
      </c>
      <c r="D2041" s="54">
        <f>TRIM(MID('BD6'!E2041,3,2))</f>
        <v/>
      </c>
      <c r="E2041" s="33" t="n"/>
      <c r="F2041" s="34" t="n"/>
      <c r="G2041" s="54">
        <f>IF(MID(BD[[#This Row],[Suc - Tipo - Nro]],8,2)="11",LEFT(BD[[#This Row],[REGIMEN]], 1) &amp; LEFT(RIGHT(BD[[#This Row],[REGIMEN]], LEN(BD[[#This Row],[REGIMEN]]) - FIND(" ", BD[[#This Row],[REGIMEN]])), 1),"")</f>
        <v/>
      </c>
      <c r="H2041" s="54">
        <f>IF(MID(BD[[#This Row],[Suc - Tipo - Nro]],8,2)="11",TRIM(RIGHT(SUBSTITUTE(BD[[#This Row],[Glosa / Proveedor]]," ",REPT(" ",LEN(BD[[#This Row],[Glosa / Proveedor]]))),LEN(BD[[#This Row],[Glosa / Proveedor]])*2)),"")</f>
        <v/>
      </c>
      <c r="I2041" s="33" t="n"/>
      <c r="J2041" s="35" t="n"/>
      <c r="K2041" s="36">
        <f>IF('BD6'!J2041=90,"AGUA",IF('BD6'!J2041=91,"ALCANTARILLADO",IF('BD6'!J2041=93,"ALCANTARILLADO",IF('BD6'!J2041=95,"ADMIN",IF('BD6'!J2041=96,"COMERCIAL","G_Finan")))))</f>
        <v/>
      </c>
      <c r="L2041" s="40" t="n"/>
      <c r="M2041" s="37" t="n"/>
      <c r="N2041" s="51" t="n"/>
      <c r="O2041" s="51" t="n"/>
    </row>
    <row r="2042">
      <c r="A2042" s="42">
        <f>IFERROR(VLOOKUP(BD[[#This Row],[BK]],DICT[[EEFF]:[Ppto]],2,FALSE),"No Encontrado")</f>
        <v/>
      </c>
      <c r="B2042">
        <f>MID(BD[[#This Row],[SUC]],2,1)&amp;"-"&amp;BD[[#This Row],[CC]]&amp;"-"&amp;BD[[#This Row],[REGI_RES]]&amp;"-"&amp;MID(BD[[#This Row],[CTA]],1,9)</f>
        <v/>
      </c>
      <c r="D2042">
        <f>TRIM(MID('BD6'!E2042,3,2))</f>
        <v/>
      </c>
      <c r="E2042" s="33" t="n"/>
      <c r="F2042" s="32" t="n"/>
      <c r="G2042">
        <f>IF(MID(BD[[#This Row],[Suc - Tipo - Nro]],8,2)="11",LEFT(BD[[#This Row],[REGIMEN]], 1) &amp; LEFT(RIGHT(BD[[#This Row],[REGIMEN]], LEN(BD[[#This Row],[REGIMEN]]) - FIND(" ", BD[[#This Row],[REGIMEN]])), 1),"")</f>
        <v/>
      </c>
      <c r="H2042">
        <f>IF(MID(BD[[#This Row],[Suc - Tipo - Nro]],8,2)="11",TRIM(RIGHT(SUBSTITUTE(BD[[#This Row],[Glosa / Proveedor]]," ",REPT(" ",LEN(BD[[#This Row],[Glosa / Proveedor]]))),LEN(BD[[#This Row],[Glosa / Proveedor]])*2)),"")</f>
        <v/>
      </c>
      <c r="I2042" s="31" t="n"/>
      <c r="J2042" s="38" t="n"/>
      <c r="K2042" s="22">
        <f>IF('BD6'!J2042=90,"AGUA",IF('BD6'!J2042=91,"ALCANTARILLADO",IF('BD6'!J2042=93,"ALCANTARILLADO",IF('BD6'!J2042=95,"ADMIN",IF('BD6'!J2042=96,"COMERCIAL","G_Finan")))))</f>
        <v/>
      </c>
      <c r="L2042" s="49" t="n"/>
      <c r="M2042" s="37" t="n"/>
      <c r="N2042" s="51" t="n"/>
      <c r="O2042" s="51" t="n"/>
    </row>
    <row r="2043">
      <c r="A2043" s="10">
        <f>IFERROR(VLOOKUP(BD[[#This Row],[BK]],DICT[[EEFF]:[Ppto]],2,FALSE),"No Encontrado")</f>
        <v/>
      </c>
      <c r="B2043" s="54">
        <f>MID(BD[[#This Row],[SUC]],2,1)&amp;"-"&amp;BD[[#This Row],[CC]]&amp;"-"&amp;BD[[#This Row],[REGI_RES]]&amp;"-"&amp;MID(BD[[#This Row],[CTA]],1,9)</f>
        <v/>
      </c>
      <c r="D2043" s="54">
        <f>TRIM(MID('BD6'!E2043,3,2))</f>
        <v/>
      </c>
      <c r="E2043" s="33" t="n"/>
      <c r="F2043" s="34" t="n"/>
      <c r="G2043" s="54">
        <f>IF(MID(BD[[#This Row],[Suc - Tipo - Nro]],8,2)="11",LEFT(BD[[#This Row],[REGIMEN]], 1) &amp; LEFT(RIGHT(BD[[#This Row],[REGIMEN]], LEN(BD[[#This Row],[REGIMEN]]) - FIND(" ", BD[[#This Row],[REGIMEN]])), 1),"")</f>
        <v/>
      </c>
      <c r="H2043" s="54">
        <f>IF(MID(BD[[#This Row],[Suc - Tipo - Nro]],8,2)="11",TRIM(RIGHT(SUBSTITUTE(BD[[#This Row],[Glosa / Proveedor]]," ",REPT(" ",LEN(BD[[#This Row],[Glosa / Proveedor]]))),LEN(BD[[#This Row],[Glosa / Proveedor]])*2)),"")</f>
        <v/>
      </c>
      <c r="I2043" s="33" t="n"/>
      <c r="J2043" s="35" t="n"/>
      <c r="K2043" s="36">
        <f>IF('BD6'!J2043=90,"AGUA",IF('BD6'!J2043=91,"ALCANTARILLADO",IF('BD6'!J2043=93,"ALCANTARILLADO",IF('BD6'!J2043=95,"ADMIN",IF('BD6'!J2043=96,"COMERCIAL","G_Finan")))))</f>
        <v/>
      </c>
      <c r="L2043" s="40" t="n"/>
      <c r="M2043" s="37" t="n"/>
      <c r="N2043" s="51" t="n"/>
      <c r="O2043" s="51" t="n"/>
    </row>
    <row r="2044">
      <c r="A2044" s="10">
        <f>IFERROR(VLOOKUP(BD[[#This Row],[BK]],DICT[[EEFF]:[Ppto]],2,FALSE),"No Encontrado")</f>
        <v/>
      </c>
      <c r="B2044" s="54">
        <f>MID(BD[[#This Row],[SUC]],2,1)&amp;"-"&amp;BD[[#This Row],[CC]]&amp;"-"&amp;BD[[#This Row],[REGI_RES]]&amp;"-"&amp;MID(BD[[#This Row],[CTA]],1,9)</f>
        <v/>
      </c>
      <c r="D2044" s="54">
        <f>TRIM(MID('BD6'!E2044,3,2))</f>
        <v/>
      </c>
      <c r="E2044" s="33" t="n"/>
      <c r="F2044" s="34" t="n"/>
      <c r="G2044" s="54">
        <f>IF(MID(BD[[#This Row],[Suc - Tipo - Nro]],8,2)="11",LEFT(BD[[#This Row],[REGIMEN]], 1) &amp; LEFT(RIGHT(BD[[#This Row],[REGIMEN]], LEN(BD[[#This Row],[REGIMEN]]) - FIND(" ", BD[[#This Row],[REGIMEN]])), 1),"")</f>
        <v/>
      </c>
      <c r="H2044" s="54">
        <f>IF(MID(BD[[#This Row],[Suc - Tipo - Nro]],8,2)="11",TRIM(RIGHT(SUBSTITUTE(BD[[#This Row],[Glosa / Proveedor]]," ",REPT(" ",LEN(BD[[#This Row],[Glosa / Proveedor]]))),LEN(BD[[#This Row],[Glosa / Proveedor]])*2)),"")</f>
        <v/>
      </c>
      <c r="I2044" s="33" t="n"/>
      <c r="J2044" s="35" t="n"/>
      <c r="K2044" s="36">
        <f>IF('BD6'!J2044=90,"AGUA",IF('BD6'!J2044=91,"ALCANTARILLADO",IF('BD6'!J2044=93,"ALCANTARILLADO",IF('BD6'!J2044=95,"ADMIN",IF('BD6'!J2044=96,"COMERCIAL","G_Finan")))))</f>
        <v/>
      </c>
      <c r="L2044" s="40" t="n"/>
      <c r="M2044" s="37" t="n"/>
      <c r="N2044" s="51" t="n"/>
      <c r="O2044" s="51" t="n"/>
    </row>
    <row r="2045">
      <c r="A2045" s="39">
        <f>IFERROR(VLOOKUP(BD[[#This Row],[BK]],DICT[[EEFF]:[Ppto]],2,FALSE),"No Encontrado")</f>
        <v/>
      </c>
      <c r="B2045">
        <f>MID(BD[[#This Row],[SUC]],2,1)&amp;"-"&amp;BD[[#This Row],[CC]]&amp;"-"&amp;BD[[#This Row],[REGI_RES]]&amp;"-"&amp;MID(BD[[#This Row],[CTA]],1,9)</f>
        <v/>
      </c>
      <c r="D2045">
        <f>TRIM(MID('BD6'!E2045,3,2))</f>
        <v/>
      </c>
      <c r="E2045" s="33" t="n"/>
      <c r="F2045" s="34" t="n"/>
      <c r="G2045">
        <f>IF(MID(BD[[#This Row],[Suc - Tipo - Nro]],8,2)="11",LEFT(BD[[#This Row],[REGIMEN]], 1) &amp; LEFT(RIGHT(BD[[#This Row],[REGIMEN]], LEN(BD[[#This Row],[REGIMEN]]) - FIND(" ", BD[[#This Row],[REGIMEN]])), 1),"")</f>
        <v/>
      </c>
      <c r="H2045">
        <f>IF(MID(BD[[#This Row],[Suc - Tipo - Nro]],8,2)="11",TRIM(RIGHT(SUBSTITUTE(BD[[#This Row],[Glosa / Proveedor]]," ",REPT(" ",LEN(BD[[#This Row],[Glosa / Proveedor]]))),LEN(BD[[#This Row],[Glosa / Proveedor]])*2)),"")</f>
        <v/>
      </c>
      <c r="I2045" s="33" t="n"/>
      <c r="J2045" s="35" t="n"/>
      <c r="K2045" s="22">
        <f>IF('BD6'!J2045=90,"AGUA",IF('BD6'!J2045=91,"ALCANTARILLADO",IF('BD6'!J2045=93,"ALCANTARILLADO",IF('BD6'!J2045=95,"ADMIN",IF('BD6'!J2045=96,"COMERCIAL","G_Finan")))))</f>
        <v/>
      </c>
      <c r="L2045" s="49" t="n"/>
      <c r="M2045" s="37" t="n"/>
      <c r="N2045" s="51" t="n"/>
      <c r="O2045" s="51" t="n"/>
    </row>
    <row r="2046">
      <c r="A2046" s="10">
        <f>IFERROR(VLOOKUP(BD[[#This Row],[BK]],DICT[[EEFF]:[Ppto]],2,FALSE),"No Encontrado")</f>
        <v/>
      </c>
      <c r="B2046" s="54">
        <f>MID(BD[[#This Row],[SUC]],2,1)&amp;"-"&amp;BD[[#This Row],[CC]]&amp;"-"&amp;BD[[#This Row],[REGI_RES]]&amp;"-"&amp;MID(BD[[#This Row],[CTA]],1,9)</f>
        <v/>
      </c>
      <c r="D2046" s="54">
        <f>TRIM(MID('BD6'!E2046,3,2))</f>
        <v/>
      </c>
      <c r="E2046" s="33" t="n"/>
      <c r="F2046" s="34" t="n"/>
      <c r="G2046" s="54">
        <f>IF(MID(BD[[#This Row],[Suc - Tipo - Nro]],8,2)="11",LEFT(BD[[#This Row],[REGIMEN]], 1) &amp; LEFT(RIGHT(BD[[#This Row],[REGIMEN]], LEN(BD[[#This Row],[REGIMEN]]) - FIND(" ", BD[[#This Row],[REGIMEN]])), 1),"")</f>
        <v/>
      </c>
      <c r="H2046" s="54">
        <f>IF(MID(BD[[#This Row],[Suc - Tipo - Nro]],8,2)="11",TRIM(RIGHT(SUBSTITUTE(BD[[#This Row],[Glosa / Proveedor]]," ",REPT(" ",LEN(BD[[#This Row],[Glosa / Proveedor]]))),LEN(BD[[#This Row],[Glosa / Proveedor]])*2)),"")</f>
        <v/>
      </c>
      <c r="I2046" s="33" t="n"/>
      <c r="J2046" s="35" t="n"/>
      <c r="K2046" s="36">
        <f>IF('BD6'!J2046=90,"AGUA",IF('BD6'!J2046=91,"ALCANTARILLADO",IF('BD6'!J2046=93,"ALCANTARILLADO",IF('BD6'!J2046=95,"ADMIN",IF('BD6'!J2046=96,"COMERCIAL","G_Finan")))))</f>
        <v/>
      </c>
      <c r="L2046" s="40" t="n"/>
      <c r="M2046" s="37" t="n"/>
      <c r="N2046" s="51" t="n"/>
      <c r="O2046" s="51" t="n"/>
    </row>
    <row r="2047">
      <c r="A2047" s="42">
        <f>IFERROR(VLOOKUP(BD[[#This Row],[BK]],DICT[[EEFF]:[Ppto]],2,FALSE),"No Encontrado")</f>
        <v/>
      </c>
      <c r="B2047">
        <f>MID(BD[[#This Row],[SUC]],2,1)&amp;"-"&amp;BD[[#This Row],[CC]]&amp;"-"&amp;BD[[#This Row],[REGI_RES]]&amp;"-"&amp;MID(BD[[#This Row],[CTA]],1,9)</f>
        <v/>
      </c>
      <c r="D2047">
        <f>TRIM(MID('BD6'!E2047,3,2))</f>
        <v/>
      </c>
      <c r="E2047" s="33" t="n"/>
      <c r="F2047" s="32" t="n"/>
      <c r="G2047">
        <f>IF(MID(BD[[#This Row],[Suc - Tipo - Nro]],8,2)="11",LEFT(BD[[#This Row],[REGIMEN]], 1) &amp; LEFT(RIGHT(BD[[#This Row],[REGIMEN]], LEN(BD[[#This Row],[REGIMEN]]) - FIND(" ", BD[[#This Row],[REGIMEN]])), 1),"")</f>
        <v/>
      </c>
      <c r="H2047">
        <f>IF(MID(BD[[#This Row],[Suc - Tipo - Nro]],8,2)="11",TRIM(RIGHT(SUBSTITUTE(BD[[#This Row],[Glosa / Proveedor]]," ",REPT(" ",LEN(BD[[#This Row],[Glosa / Proveedor]]))),LEN(BD[[#This Row],[Glosa / Proveedor]])*2)),"")</f>
        <v/>
      </c>
      <c r="I2047" s="31" t="n"/>
      <c r="J2047" s="38" t="n"/>
      <c r="K2047" s="22">
        <f>IF('BD6'!J2047=90,"AGUA",IF('BD6'!J2047=91,"ALCANTARILLADO",IF('BD6'!J2047=93,"ALCANTARILLADO",IF('BD6'!J2047=95,"ADMIN",IF('BD6'!J2047=96,"COMERCIAL","G_Finan")))))</f>
        <v/>
      </c>
      <c r="L2047" s="49" t="n"/>
      <c r="M2047" s="37" t="n"/>
      <c r="N2047" s="51" t="n"/>
      <c r="O2047" s="51" t="n"/>
    </row>
    <row r="2048">
      <c r="A2048" s="42">
        <f>IFERROR(VLOOKUP(BD[[#This Row],[BK]],DICT[[EEFF]:[Ppto]],2,FALSE),"No Encontrado")</f>
        <v/>
      </c>
      <c r="B2048">
        <f>MID(BD[[#This Row],[SUC]],2,1)&amp;"-"&amp;BD[[#This Row],[CC]]&amp;"-"&amp;BD[[#This Row],[REGI_RES]]&amp;"-"&amp;MID(BD[[#This Row],[CTA]],1,9)</f>
        <v/>
      </c>
      <c r="D2048">
        <f>TRIM(MID('BD6'!E2048,3,2))</f>
        <v/>
      </c>
      <c r="E2048" s="33" t="n"/>
      <c r="F2048" s="32" t="n"/>
      <c r="G2048">
        <f>IF(MID(BD[[#This Row],[Suc - Tipo - Nro]],8,2)="11",LEFT(BD[[#This Row],[REGIMEN]], 1) &amp; LEFT(RIGHT(BD[[#This Row],[REGIMEN]], LEN(BD[[#This Row],[REGIMEN]]) - FIND(" ", BD[[#This Row],[REGIMEN]])), 1),"")</f>
        <v/>
      </c>
      <c r="H2048">
        <f>IF(MID(BD[[#This Row],[Suc - Tipo - Nro]],8,2)="11",TRIM(RIGHT(SUBSTITUTE(BD[[#This Row],[Glosa / Proveedor]]," ",REPT(" ",LEN(BD[[#This Row],[Glosa / Proveedor]]))),LEN(BD[[#This Row],[Glosa / Proveedor]])*2)),"")</f>
        <v/>
      </c>
      <c r="I2048" s="31" t="n"/>
      <c r="J2048" s="38" t="n"/>
      <c r="K2048" s="22">
        <f>IF('BD6'!J2048=90,"AGUA",IF('BD6'!J2048=91,"ALCANTARILLADO",IF('BD6'!J2048=93,"ALCANTARILLADO",IF('BD6'!J2048=95,"ADMIN",IF('BD6'!J2048=96,"COMERCIAL","G_Finan")))))</f>
        <v/>
      </c>
      <c r="L2048" s="49" t="n"/>
      <c r="M2048" s="37" t="n"/>
      <c r="N2048" s="51" t="n"/>
      <c r="O2048" s="51" t="n"/>
    </row>
    <row r="2049">
      <c r="A2049" s="42">
        <f>IFERROR(VLOOKUP(BD[[#This Row],[BK]],DICT[[EEFF]:[Ppto]],2,FALSE),"No Encontrado")</f>
        <v/>
      </c>
      <c r="B2049">
        <f>MID(BD[[#This Row],[SUC]],2,1)&amp;"-"&amp;BD[[#This Row],[CC]]&amp;"-"&amp;BD[[#This Row],[REGI_RES]]&amp;"-"&amp;MID(BD[[#This Row],[CTA]],1,9)</f>
        <v/>
      </c>
      <c r="D2049">
        <f>TRIM(MID('BD6'!E2049,3,2))</f>
        <v/>
      </c>
      <c r="E2049" s="33" t="n"/>
      <c r="F2049" s="32" t="n"/>
      <c r="G2049">
        <f>IF(MID(BD[[#This Row],[Suc - Tipo - Nro]],8,2)="11",LEFT(BD[[#This Row],[REGIMEN]], 1) &amp; LEFT(RIGHT(BD[[#This Row],[REGIMEN]], LEN(BD[[#This Row],[REGIMEN]]) - FIND(" ", BD[[#This Row],[REGIMEN]])), 1),"")</f>
        <v/>
      </c>
      <c r="H2049">
        <f>IF(MID(BD[[#This Row],[Suc - Tipo - Nro]],8,2)="11",TRIM(RIGHT(SUBSTITUTE(BD[[#This Row],[Glosa / Proveedor]]," ",REPT(" ",LEN(BD[[#This Row],[Glosa / Proveedor]]))),LEN(BD[[#This Row],[Glosa / Proveedor]])*2)),"")</f>
        <v/>
      </c>
      <c r="I2049" s="31" t="n"/>
      <c r="J2049" s="38" t="n"/>
      <c r="K2049" s="22">
        <f>IF('BD6'!J2049=90,"AGUA",IF('BD6'!J2049=91,"ALCANTARILLADO",IF('BD6'!J2049=93,"ALCANTARILLADO",IF('BD6'!J2049=95,"ADMIN",IF('BD6'!J2049=96,"COMERCIAL","G_Finan")))))</f>
        <v/>
      </c>
      <c r="L2049" s="49" t="n"/>
      <c r="M2049" s="37" t="n"/>
      <c r="N2049" s="51" t="n"/>
      <c r="O2049" s="51" t="n"/>
    </row>
    <row r="2050">
      <c r="A2050" s="42">
        <f>IFERROR(VLOOKUP(BD[[#This Row],[BK]],DICT[[EEFF]:[Ppto]],2,FALSE),"No Encontrado")</f>
        <v/>
      </c>
      <c r="B2050">
        <f>MID(BD[[#This Row],[SUC]],2,1)&amp;"-"&amp;BD[[#This Row],[CC]]&amp;"-"&amp;BD[[#This Row],[REGI_RES]]&amp;"-"&amp;MID(BD[[#This Row],[CTA]],1,9)</f>
        <v/>
      </c>
      <c r="D2050">
        <f>TRIM(MID('BD6'!E2050,3,2))</f>
        <v/>
      </c>
      <c r="E2050" s="33" t="n"/>
      <c r="F2050" s="32" t="n"/>
      <c r="G2050">
        <f>IF(MID(BD[[#This Row],[Suc - Tipo - Nro]],8,2)="11",LEFT(BD[[#This Row],[REGIMEN]], 1) &amp; LEFT(RIGHT(BD[[#This Row],[REGIMEN]], LEN(BD[[#This Row],[REGIMEN]]) - FIND(" ", BD[[#This Row],[REGIMEN]])), 1),"")</f>
        <v/>
      </c>
      <c r="H2050">
        <f>IF(MID(BD[[#This Row],[Suc - Tipo - Nro]],8,2)="11",TRIM(RIGHT(SUBSTITUTE(BD[[#This Row],[Glosa / Proveedor]]," ",REPT(" ",LEN(BD[[#This Row],[Glosa / Proveedor]]))),LEN(BD[[#This Row],[Glosa / Proveedor]])*2)),"")</f>
        <v/>
      </c>
      <c r="I2050" s="31" t="n"/>
      <c r="J2050" s="38" t="n"/>
      <c r="K2050" s="22">
        <f>IF('BD6'!J2050=90,"AGUA",IF('BD6'!J2050=91,"ALCANTARILLADO",IF('BD6'!J2050=93,"ALCANTARILLADO",IF('BD6'!J2050=95,"ADMIN",IF('BD6'!J2050=96,"COMERCIAL","G_Finan")))))</f>
        <v/>
      </c>
      <c r="L2050" s="49" t="n"/>
      <c r="M2050" s="37" t="n"/>
      <c r="N2050" s="51" t="n"/>
      <c r="O2050" s="51" t="n"/>
    </row>
    <row r="2051">
      <c r="A2051" s="42">
        <f>IFERROR(VLOOKUP(BD[[#This Row],[BK]],DICT[[EEFF]:[Ppto]],2,FALSE),"No Encontrado")</f>
        <v/>
      </c>
      <c r="B2051">
        <f>MID(BD[[#This Row],[SUC]],2,1)&amp;"-"&amp;BD[[#This Row],[CC]]&amp;"-"&amp;BD[[#This Row],[REGI_RES]]&amp;"-"&amp;MID(BD[[#This Row],[CTA]],1,9)</f>
        <v/>
      </c>
      <c r="D2051">
        <f>TRIM(MID('BD6'!E2051,3,2))</f>
        <v/>
      </c>
      <c r="E2051" s="33" t="n"/>
      <c r="F2051" s="32" t="n"/>
      <c r="G2051">
        <f>IF(MID(BD[[#This Row],[Suc - Tipo - Nro]],8,2)="11",LEFT(BD[[#This Row],[REGIMEN]], 1) &amp; LEFT(RIGHT(BD[[#This Row],[REGIMEN]], LEN(BD[[#This Row],[REGIMEN]]) - FIND(" ", BD[[#This Row],[REGIMEN]])), 1),"")</f>
        <v/>
      </c>
      <c r="H2051">
        <f>IF(MID(BD[[#This Row],[Suc - Tipo - Nro]],8,2)="11",TRIM(RIGHT(SUBSTITUTE(BD[[#This Row],[Glosa / Proveedor]]," ",REPT(" ",LEN(BD[[#This Row],[Glosa / Proveedor]]))),LEN(BD[[#This Row],[Glosa / Proveedor]])*2)),"")</f>
        <v/>
      </c>
      <c r="I2051" s="31" t="n"/>
      <c r="J2051" s="38" t="n"/>
      <c r="K2051" s="22">
        <f>IF('BD6'!J2051=90,"AGUA",IF('BD6'!J2051=91,"ALCANTARILLADO",IF('BD6'!J2051=93,"ALCANTARILLADO",IF('BD6'!J2051=95,"ADMIN",IF('BD6'!J2051=96,"COMERCIAL","G_Finan")))))</f>
        <v/>
      </c>
      <c r="L2051" s="49" t="n"/>
      <c r="M2051" s="37" t="n"/>
      <c r="N2051" s="51" t="n"/>
      <c r="O2051" s="51" t="n"/>
    </row>
    <row r="2052">
      <c r="A2052" s="42">
        <f>IFERROR(VLOOKUP(BD[[#This Row],[BK]],DICT[[EEFF]:[Ppto]],2,FALSE),"No Encontrado")</f>
        <v/>
      </c>
      <c r="B2052">
        <f>MID(BD[[#This Row],[SUC]],2,1)&amp;"-"&amp;BD[[#This Row],[CC]]&amp;"-"&amp;BD[[#This Row],[REGI_RES]]&amp;"-"&amp;MID(BD[[#This Row],[CTA]],1,9)</f>
        <v/>
      </c>
      <c r="D2052">
        <f>TRIM(MID('BD6'!E2052,3,2))</f>
        <v/>
      </c>
      <c r="E2052" s="33" t="n"/>
      <c r="F2052" s="32" t="n"/>
      <c r="G2052">
        <f>IF(MID(BD[[#This Row],[Suc - Tipo - Nro]],8,2)="11",LEFT(BD[[#This Row],[REGIMEN]], 1) &amp; LEFT(RIGHT(BD[[#This Row],[REGIMEN]], LEN(BD[[#This Row],[REGIMEN]]) - FIND(" ", BD[[#This Row],[REGIMEN]])), 1),"")</f>
        <v/>
      </c>
      <c r="H2052">
        <f>IF(MID(BD[[#This Row],[Suc - Tipo - Nro]],8,2)="11",TRIM(RIGHT(SUBSTITUTE(BD[[#This Row],[Glosa / Proveedor]]," ",REPT(" ",LEN(BD[[#This Row],[Glosa / Proveedor]]))),LEN(BD[[#This Row],[Glosa / Proveedor]])*2)),"")</f>
        <v/>
      </c>
      <c r="I2052" s="31" t="n"/>
      <c r="J2052" s="38" t="n"/>
      <c r="K2052" s="22">
        <f>IF('BD6'!J2052=90,"AGUA",IF('BD6'!J2052=91,"ALCANTARILLADO",IF('BD6'!J2052=93,"ALCANTARILLADO",IF('BD6'!J2052=95,"ADMIN",IF('BD6'!J2052=96,"COMERCIAL","G_Finan")))))</f>
        <v/>
      </c>
      <c r="L2052" s="49" t="n"/>
      <c r="M2052" s="37" t="n"/>
      <c r="N2052" s="51" t="n"/>
      <c r="O2052" s="51" t="n"/>
    </row>
    <row r="2053">
      <c r="A2053" s="42">
        <f>IFERROR(VLOOKUP(BD[[#This Row],[BK]],DICT[[EEFF]:[Ppto]],2,FALSE),"No Encontrado")</f>
        <v/>
      </c>
      <c r="B2053">
        <f>MID(BD[[#This Row],[SUC]],2,1)&amp;"-"&amp;BD[[#This Row],[CC]]&amp;"-"&amp;BD[[#This Row],[REGI_RES]]&amp;"-"&amp;MID(BD[[#This Row],[CTA]],1,9)</f>
        <v/>
      </c>
      <c r="D2053">
        <f>TRIM(MID('BD6'!E2053,3,2))</f>
        <v/>
      </c>
      <c r="E2053" s="33" t="n"/>
      <c r="F2053" s="32" t="n"/>
      <c r="G2053">
        <f>IF(MID(BD[[#This Row],[Suc - Tipo - Nro]],8,2)="11",LEFT(BD[[#This Row],[REGIMEN]], 1) &amp; LEFT(RIGHT(BD[[#This Row],[REGIMEN]], LEN(BD[[#This Row],[REGIMEN]]) - FIND(" ", BD[[#This Row],[REGIMEN]])), 1),"")</f>
        <v/>
      </c>
      <c r="H2053">
        <f>IF(MID(BD[[#This Row],[Suc - Tipo - Nro]],8,2)="11",TRIM(RIGHT(SUBSTITUTE(BD[[#This Row],[Glosa / Proveedor]]," ",REPT(" ",LEN(BD[[#This Row],[Glosa / Proveedor]]))),LEN(BD[[#This Row],[Glosa / Proveedor]])*2)),"")</f>
        <v/>
      </c>
      <c r="I2053" s="31" t="n"/>
      <c r="J2053" s="38" t="n"/>
      <c r="K2053" s="22">
        <f>IF('BD6'!J2053=90,"AGUA",IF('BD6'!J2053=91,"ALCANTARILLADO",IF('BD6'!J2053=93,"ALCANTARILLADO",IF('BD6'!J2053=95,"ADMIN",IF('BD6'!J2053=96,"COMERCIAL","G_Finan")))))</f>
        <v/>
      </c>
      <c r="L2053" s="49" t="n"/>
      <c r="M2053" s="37" t="n"/>
      <c r="N2053" s="51" t="n"/>
      <c r="O2053" s="51" t="n"/>
    </row>
    <row r="2054">
      <c r="A2054" s="42">
        <f>IFERROR(VLOOKUP(BD[[#This Row],[BK]],DICT[[EEFF]:[Ppto]],2,FALSE),"No Encontrado")</f>
        <v/>
      </c>
      <c r="B2054">
        <f>MID(BD[[#This Row],[SUC]],2,1)&amp;"-"&amp;BD[[#This Row],[CC]]&amp;"-"&amp;BD[[#This Row],[REGI_RES]]&amp;"-"&amp;MID(BD[[#This Row],[CTA]],1,9)</f>
        <v/>
      </c>
      <c r="D2054">
        <f>TRIM(MID('BD6'!E2054,3,2))</f>
        <v/>
      </c>
      <c r="E2054" s="33" t="n"/>
      <c r="F2054" s="32" t="n"/>
      <c r="G2054">
        <f>IF(MID(BD[[#This Row],[Suc - Tipo - Nro]],8,2)="11",LEFT(BD[[#This Row],[REGIMEN]], 1) &amp; LEFT(RIGHT(BD[[#This Row],[REGIMEN]], LEN(BD[[#This Row],[REGIMEN]]) - FIND(" ", BD[[#This Row],[REGIMEN]])), 1),"")</f>
        <v/>
      </c>
      <c r="H2054">
        <f>IF(MID(BD[[#This Row],[Suc - Tipo - Nro]],8,2)="11",TRIM(RIGHT(SUBSTITUTE(BD[[#This Row],[Glosa / Proveedor]]," ",REPT(" ",LEN(BD[[#This Row],[Glosa / Proveedor]]))),LEN(BD[[#This Row],[Glosa / Proveedor]])*2)),"")</f>
        <v/>
      </c>
      <c r="I2054" s="31" t="n"/>
      <c r="J2054" s="38" t="n"/>
      <c r="K2054" s="22">
        <f>IF('BD6'!J2054=90,"AGUA",IF('BD6'!J2054=91,"ALCANTARILLADO",IF('BD6'!J2054=93,"ALCANTARILLADO",IF('BD6'!J2054=95,"ADMIN",IF('BD6'!J2054=96,"COMERCIAL","G_Finan")))))</f>
        <v/>
      </c>
      <c r="L2054" s="49" t="n"/>
      <c r="M2054" s="37" t="n"/>
      <c r="N2054" s="51" t="n"/>
      <c r="O2054" s="51" t="n"/>
    </row>
    <row r="2055">
      <c r="A2055" s="10">
        <f>IFERROR(VLOOKUP(BD[[#This Row],[BK]],DICT[[EEFF]:[Ppto]],2,FALSE),"No Encontrado")</f>
        <v/>
      </c>
      <c r="B2055" s="54">
        <f>MID(BD[[#This Row],[SUC]],2,1)&amp;"-"&amp;BD[[#This Row],[CC]]&amp;"-"&amp;BD[[#This Row],[REGI_RES]]&amp;"-"&amp;MID(BD[[#This Row],[CTA]],1,9)</f>
        <v/>
      </c>
      <c r="D2055" s="54">
        <f>TRIM(MID('BD6'!E2055,3,2))</f>
        <v/>
      </c>
      <c r="E2055" s="33" t="n"/>
      <c r="F2055" s="34" t="n"/>
      <c r="G2055" s="54">
        <f>IF(MID(BD[[#This Row],[Suc - Tipo - Nro]],8,2)="11",LEFT(BD[[#This Row],[REGIMEN]], 1) &amp; LEFT(RIGHT(BD[[#This Row],[REGIMEN]], LEN(BD[[#This Row],[REGIMEN]]) - FIND(" ", BD[[#This Row],[REGIMEN]])), 1),"")</f>
        <v/>
      </c>
      <c r="H2055" s="54">
        <f>IF(MID(BD[[#This Row],[Suc - Tipo - Nro]],8,2)="11",TRIM(RIGHT(SUBSTITUTE(BD[[#This Row],[Glosa / Proveedor]]," ",REPT(" ",LEN(BD[[#This Row],[Glosa / Proveedor]]))),LEN(BD[[#This Row],[Glosa / Proveedor]])*2)),"")</f>
        <v/>
      </c>
      <c r="I2055" s="33" t="n"/>
      <c r="J2055" s="35" t="n"/>
      <c r="K2055" s="36">
        <f>IF('BD6'!J2055=90,"AGUA",IF('BD6'!J2055=91,"ALCANTARILLADO",IF('BD6'!J2055=93,"ALCANTARILLADO",IF('BD6'!J2055=95,"ADMIN",IF('BD6'!J2055=96,"COMERCIAL","G_Finan")))))</f>
        <v/>
      </c>
      <c r="L2055" s="40" t="n"/>
      <c r="M2055" s="37" t="n"/>
      <c r="N2055" s="51" t="n"/>
      <c r="O2055" s="51" t="n"/>
    </row>
    <row r="2056">
      <c r="A2056" s="10">
        <f>IFERROR(VLOOKUP(BD[[#This Row],[BK]],DICT[[EEFF]:[Ppto]],2,FALSE),"No Encontrado")</f>
        <v/>
      </c>
      <c r="B2056" s="54">
        <f>MID(BD[[#This Row],[SUC]],2,1)&amp;"-"&amp;BD[[#This Row],[CC]]&amp;"-"&amp;BD[[#This Row],[REGI_RES]]&amp;"-"&amp;MID(BD[[#This Row],[CTA]],1,9)</f>
        <v/>
      </c>
      <c r="D2056" s="54">
        <f>TRIM(MID('BD6'!E2056,3,2))</f>
        <v/>
      </c>
      <c r="E2056" s="33" t="n"/>
      <c r="F2056" s="34" t="n"/>
      <c r="G2056" s="54">
        <f>IF(MID(BD[[#This Row],[Suc - Tipo - Nro]],8,2)="11",LEFT(BD[[#This Row],[REGIMEN]], 1) &amp; LEFT(RIGHT(BD[[#This Row],[REGIMEN]], LEN(BD[[#This Row],[REGIMEN]]) - FIND(" ", BD[[#This Row],[REGIMEN]])), 1),"")</f>
        <v/>
      </c>
      <c r="H2056" s="54">
        <f>IF(MID(BD[[#This Row],[Suc - Tipo - Nro]],8,2)="11",TRIM(RIGHT(SUBSTITUTE(BD[[#This Row],[Glosa / Proveedor]]," ",REPT(" ",LEN(BD[[#This Row],[Glosa / Proveedor]]))),LEN(BD[[#This Row],[Glosa / Proveedor]])*2)),"")</f>
        <v/>
      </c>
      <c r="I2056" s="33" t="n"/>
      <c r="J2056" s="35" t="n"/>
      <c r="K2056" s="36">
        <f>IF('BD6'!J2056=90,"AGUA",IF('BD6'!J2056=91,"ALCANTARILLADO",IF('BD6'!J2056=93,"ALCANTARILLADO",IF('BD6'!J2056=95,"ADMIN",IF('BD6'!J2056=96,"COMERCIAL","G_Finan")))))</f>
        <v/>
      </c>
      <c r="L2056" s="40" t="n"/>
      <c r="M2056" s="37" t="n"/>
      <c r="N2056" s="51" t="n"/>
      <c r="O2056" s="51" t="n"/>
    </row>
    <row r="2057">
      <c r="A2057" s="42">
        <f>IFERROR(VLOOKUP(BD[[#This Row],[BK]],DICT[[EEFF]:[Ppto]],2,FALSE),"No Encontrado")</f>
        <v/>
      </c>
      <c r="B2057">
        <f>MID(BD[[#This Row],[SUC]],2,1)&amp;"-"&amp;BD[[#This Row],[CC]]&amp;"-"&amp;BD[[#This Row],[REGI_RES]]&amp;"-"&amp;MID(BD[[#This Row],[CTA]],1,9)</f>
        <v/>
      </c>
      <c r="D2057">
        <f>TRIM(MID('BD6'!E2057,3,2))</f>
        <v/>
      </c>
      <c r="E2057" s="33" t="n"/>
      <c r="F2057" s="32" t="n"/>
      <c r="G2057">
        <f>IF(MID(BD[[#This Row],[Suc - Tipo - Nro]],8,2)="11",LEFT(BD[[#This Row],[REGIMEN]], 1) &amp; LEFT(RIGHT(BD[[#This Row],[REGIMEN]], LEN(BD[[#This Row],[REGIMEN]]) - FIND(" ", BD[[#This Row],[REGIMEN]])), 1),"")</f>
        <v/>
      </c>
      <c r="H2057">
        <f>IF(MID(BD[[#This Row],[Suc - Tipo - Nro]],8,2)="11",TRIM(RIGHT(SUBSTITUTE(BD[[#This Row],[Glosa / Proveedor]]," ",REPT(" ",LEN(BD[[#This Row],[Glosa / Proveedor]]))),LEN(BD[[#This Row],[Glosa / Proveedor]])*2)),"")</f>
        <v/>
      </c>
      <c r="I2057" s="31" t="n"/>
      <c r="J2057" s="38" t="n"/>
      <c r="K2057" s="22">
        <f>IF('BD6'!J2057=90,"AGUA",IF('BD6'!J2057=91,"ALCANTARILLADO",IF('BD6'!J2057=93,"ALCANTARILLADO",IF('BD6'!J2057=95,"ADMIN",IF('BD6'!J2057=96,"COMERCIAL","G_Finan")))))</f>
        <v/>
      </c>
      <c r="L2057" s="49" t="n"/>
      <c r="M2057" s="37" t="n"/>
      <c r="N2057" s="51" t="n"/>
      <c r="O2057" s="51" t="n"/>
    </row>
    <row r="2058">
      <c r="A2058" s="10">
        <f>IFERROR(VLOOKUP(BD[[#This Row],[BK]],DICT[[EEFF]:[Ppto]],2,FALSE),"No Encontrado")</f>
        <v/>
      </c>
      <c r="B2058" s="54">
        <f>MID(BD[[#This Row],[SUC]],2,1)&amp;"-"&amp;BD[[#This Row],[CC]]&amp;"-"&amp;BD[[#This Row],[REGI_RES]]&amp;"-"&amp;MID(BD[[#This Row],[CTA]],1,9)</f>
        <v/>
      </c>
      <c r="D2058" s="54">
        <f>TRIM(MID('BD6'!E2058,3,2))</f>
        <v/>
      </c>
      <c r="E2058" s="33" t="n"/>
      <c r="F2058" s="34" t="n"/>
      <c r="G2058" s="54">
        <f>IF(MID(BD[[#This Row],[Suc - Tipo - Nro]],8,2)="11",LEFT(BD[[#This Row],[REGIMEN]], 1) &amp; LEFT(RIGHT(BD[[#This Row],[REGIMEN]], LEN(BD[[#This Row],[REGIMEN]]) - FIND(" ", BD[[#This Row],[REGIMEN]])), 1),"")</f>
        <v/>
      </c>
      <c r="H2058" s="54">
        <f>IF(MID(BD[[#This Row],[Suc - Tipo - Nro]],8,2)="11",TRIM(RIGHT(SUBSTITUTE(BD[[#This Row],[Glosa / Proveedor]]," ",REPT(" ",LEN(BD[[#This Row],[Glosa / Proveedor]]))),LEN(BD[[#This Row],[Glosa / Proveedor]])*2)),"")</f>
        <v/>
      </c>
      <c r="I2058" s="33" t="n"/>
      <c r="J2058" s="35" t="n"/>
      <c r="K2058" s="36">
        <f>IF('BD6'!J2058=90,"AGUA",IF('BD6'!J2058=91,"ALCANTARILLADO",IF('BD6'!J2058=93,"ALCANTARILLADO",IF('BD6'!J2058=95,"ADMIN",IF('BD6'!J2058=96,"COMERCIAL","G_Finan")))))</f>
        <v/>
      </c>
      <c r="L2058" s="40" t="n"/>
      <c r="M2058" s="37" t="n"/>
      <c r="N2058" s="51" t="n"/>
      <c r="O2058" s="51" t="n"/>
    </row>
    <row r="2059">
      <c r="A2059" s="39">
        <f>IFERROR(VLOOKUP(BD[[#This Row],[BK]],DICT[[EEFF]:[Ppto]],2,FALSE),"No Encontrado")</f>
        <v/>
      </c>
      <c r="B2059">
        <f>MID(BD[[#This Row],[SUC]],2,1)&amp;"-"&amp;BD[[#This Row],[CC]]&amp;"-"&amp;BD[[#This Row],[REGI_RES]]&amp;"-"&amp;MID(BD[[#This Row],[CTA]],1,9)</f>
        <v/>
      </c>
      <c r="D2059">
        <f>TRIM(MID('BD6'!E2059,3,2))</f>
        <v/>
      </c>
      <c r="E2059" s="33" t="n"/>
      <c r="F2059" s="34" t="n"/>
      <c r="G2059">
        <f>IF(MID(BD[[#This Row],[Suc - Tipo - Nro]],8,2)="11",LEFT(BD[[#This Row],[REGIMEN]], 1) &amp; LEFT(RIGHT(BD[[#This Row],[REGIMEN]], LEN(BD[[#This Row],[REGIMEN]]) - FIND(" ", BD[[#This Row],[REGIMEN]])), 1),"")</f>
        <v/>
      </c>
      <c r="H2059">
        <f>IF(MID(BD[[#This Row],[Suc - Tipo - Nro]],8,2)="11",TRIM(RIGHT(SUBSTITUTE(BD[[#This Row],[Glosa / Proveedor]]," ",REPT(" ",LEN(BD[[#This Row],[Glosa / Proveedor]]))),LEN(BD[[#This Row],[Glosa / Proveedor]])*2)),"")</f>
        <v/>
      </c>
      <c r="I2059" s="33" t="n"/>
      <c r="J2059" s="35" t="n"/>
      <c r="K2059" s="22">
        <f>IF('BD6'!J2059=90,"AGUA",IF('BD6'!J2059=91,"ALCANTARILLADO",IF('BD6'!J2059=93,"ALCANTARILLADO",IF('BD6'!J2059=95,"ADMIN",IF('BD6'!J2059=96,"COMERCIAL","G_Finan")))))</f>
        <v/>
      </c>
      <c r="L2059" s="49" t="n"/>
      <c r="M2059" s="37" t="n"/>
      <c r="N2059" s="51" t="n"/>
      <c r="O2059" s="51" t="n"/>
    </row>
    <row r="2060">
      <c r="A2060" s="42">
        <f>IFERROR(VLOOKUP(BD[[#This Row],[BK]],DICT[[EEFF]:[Ppto]],2,FALSE),"No Encontrado")</f>
        <v/>
      </c>
      <c r="B2060">
        <f>MID(BD[[#This Row],[SUC]],2,1)&amp;"-"&amp;BD[[#This Row],[CC]]&amp;"-"&amp;BD[[#This Row],[REGI_RES]]&amp;"-"&amp;MID(BD[[#This Row],[CTA]],1,9)</f>
        <v/>
      </c>
      <c r="D2060">
        <f>TRIM(MID('BD6'!E2060,3,2))</f>
        <v/>
      </c>
      <c r="E2060" s="33" t="n"/>
      <c r="F2060" s="32" t="n"/>
      <c r="G2060">
        <f>IF(MID(BD[[#This Row],[Suc - Tipo - Nro]],8,2)="11",LEFT(BD[[#This Row],[REGIMEN]], 1) &amp; LEFT(RIGHT(BD[[#This Row],[REGIMEN]], LEN(BD[[#This Row],[REGIMEN]]) - FIND(" ", BD[[#This Row],[REGIMEN]])), 1),"")</f>
        <v/>
      </c>
      <c r="H2060">
        <f>IF(MID(BD[[#This Row],[Suc - Tipo - Nro]],8,2)="11",TRIM(RIGHT(SUBSTITUTE(BD[[#This Row],[Glosa / Proveedor]]," ",REPT(" ",LEN(BD[[#This Row],[Glosa / Proveedor]]))),LEN(BD[[#This Row],[Glosa / Proveedor]])*2)),"")</f>
        <v/>
      </c>
      <c r="I2060" s="31" t="n"/>
      <c r="J2060" s="38" t="n"/>
      <c r="K2060" s="22">
        <f>IF('BD6'!J2060=90,"AGUA",IF('BD6'!J2060=91,"ALCANTARILLADO",IF('BD6'!J2060=93,"ALCANTARILLADO",IF('BD6'!J2060=95,"ADMIN",IF('BD6'!J2060=96,"COMERCIAL","G_Finan")))))</f>
        <v/>
      </c>
      <c r="L2060" s="49" t="n"/>
      <c r="M2060" s="37" t="n"/>
      <c r="N2060" s="51" t="n"/>
      <c r="O2060" s="51" t="n"/>
    </row>
    <row r="2061">
      <c r="A2061" s="10">
        <f>IFERROR(VLOOKUP(BD[[#This Row],[BK]],DICT[[EEFF]:[Ppto]],2,FALSE),"No Encontrado")</f>
        <v/>
      </c>
      <c r="B2061" s="54">
        <f>MID(BD[[#This Row],[SUC]],2,1)&amp;"-"&amp;BD[[#This Row],[CC]]&amp;"-"&amp;BD[[#This Row],[REGI_RES]]&amp;"-"&amp;MID(BD[[#This Row],[CTA]],1,9)</f>
        <v/>
      </c>
      <c r="D2061" s="54">
        <f>TRIM(MID('BD6'!E2061,3,2))</f>
        <v/>
      </c>
      <c r="E2061" s="33" t="n"/>
      <c r="F2061" s="34" t="n"/>
      <c r="G2061" s="54">
        <f>IF(MID(BD[[#This Row],[Suc - Tipo - Nro]],8,2)="11",LEFT(BD[[#This Row],[REGIMEN]], 1) &amp; LEFT(RIGHT(BD[[#This Row],[REGIMEN]], LEN(BD[[#This Row],[REGIMEN]]) - FIND(" ", BD[[#This Row],[REGIMEN]])), 1),"")</f>
        <v/>
      </c>
      <c r="H2061" s="54">
        <f>IF(MID(BD[[#This Row],[Suc - Tipo - Nro]],8,2)="11",TRIM(RIGHT(SUBSTITUTE(BD[[#This Row],[Glosa / Proveedor]]," ",REPT(" ",LEN(BD[[#This Row],[Glosa / Proveedor]]))),LEN(BD[[#This Row],[Glosa / Proveedor]])*2)),"")</f>
        <v/>
      </c>
      <c r="I2061" s="33" t="n"/>
      <c r="J2061" s="35" t="n"/>
      <c r="K2061" s="36">
        <f>IF('BD6'!J2061=90,"AGUA",IF('BD6'!J2061=91,"ALCANTARILLADO",IF('BD6'!J2061=93,"ALCANTARILLADO",IF('BD6'!J2061=95,"ADMIN",IF('BD6'!J2061=96,"COMERCIAL","G_Finan")))))</f>
        <v/>
      </c>
      <c r="L2061" s="40" t="n"/>
      <c r="M2061" s="37" t="n"/>
      <c r="N2061" s="51" t="n"/>
      <c r="O2061" s="51" t="n"/>
    </row>
    <row r="2062">
      <c r="A2062">
        <f>IFERROR(VLOOKUP(BD[[#This Row],[BK]],DICT[[EEFF]:[Ppto]],2,FALSE),"No Encontrado")</f>
        <v/>
      </c>
      <c r="B2062">
        <f>MID(BD[[#This Row],[SUC]],2,1)&amp;"-"&amp;BD[[#This Row],[CC]]&amp;"-"&amp;BD[[#This Row],[REGI_RES]]&amp;"-"&amp;MID(BD[[#This Row],[CTA]],1,9)</f>
        <v/>
      </c>
      <c r="D2062">
        <f>TRIM(MID('BD6'!E2062,3,2))</f>
        <v/>
      </c>
      <c r="E2062" s="33" t="n"/>
      <c r="F2062" s="32" t="n"/>
      <c r="G2062">
        <f>IF(MID(BD[[#This Row],[Suc - Tipo - Nro]],8,2)="11",LEFT(BD[[#This Row],[REGIMEN]], 1) &amp; LEFT(RIGHT(BD[[#This Row],[REGIMEN]], LEN(BD[[#This Row],[REGIMEN]]) - FIND(" ", BD[[#This Row],[REGIMEN]])), 1),"")</f>
        <v/>
      </c>
      <c r="H2062">
        <f>IF(MID(BD[[#This Row],[Suc - Tipo - Nro]],8,2)="11",TRIM(RIGHT(SUBSTITUTE(BD[[#This Row],[Glosa / Proveedor]]," ",REPT(" ",LEN(BD[[#This Row],[Glosa / Proveedor]]))),LEN(BD[[#This Row],[Glosa / Proveedor]])*2)),"")</f>
        <v/>
      </c>
      <c r="I2062" s="31" t="n"/>
      <c r="J2062" s="38" t="n"/>
      <c r="K2062" s="22">
        <f>IF('BD6'!J2062=90,"AGUA",IF('BD6'!J2062=91,"ALCANTARILLADO",IF('BD6'!J2062=93,"ALCANTARILLADO",IF('BD6'!J2062=95,"ADMIN",IF('BD6'!J2062=96,"COMERCIAL","G_Finan")))))</f>
        <v/>
      </c>
      <c r="L2062" s="49" t="n"/>
      <c r="M2062" s="37" t="n"/>
      <c r="N2062" s="51" t="n"/>
      <c r="O2062" s="51" t="n"/>
    </row>
    <row r="2063">
      <c r="A2063" s="42">
        <f>IFERROR(VLOOKUP(BD[[#This Row],[BK]],DICT[[EEFF]:[Ppto]],2,FALSE),"No Encontrado")</f>
        <v/>
      </c>
      <c r="B2063">
        <f>MID(BD[[#This Row],[SUC]],2,1)&amp;"-"&amp;BD[[#This Row],[CC]]&amp;"-"&amp;BD[[#This Row],[REGI_RES]]&amp;"-"&amp;MID(BD[[#This Row],[CTA]],1,9)</f>
        <v/>
      </c>
      <c r="D2063">
        <f>TRIM(MID('BD6'!E2063,3,2))</f>
        <v/>
      </c>
      <c r="E2063" s="33" t="n"/>
      <c r="F2063" s="32" t="n"/>
      <c r="G2063">
        <f>IF(MID(BD[[#This Row],[Suc - Tipo - Nro]],8,2)="11",LEFT(BD[[#This Row],[REGIMEN]], 1) &amp; LEFT(RIGHT(BD[[#This Row],[REGIMEN]], LEN(BD[[#This Row],[REGIMEN]]) - FIND(" ", BD[[#This Row],[REGIMEN]])), 1),"")</f>
        <v/>
      </c>
      <c r="H2063">
        <f>IF(MID(BD[[#This Row],[Suc - Tipo - Nro]],8,2)="11",TRIM(RIGHT(SUBSTITUTE(BD[[#This Row],[Glosa / Proveedor]]," ",REPT(" ",LEN(BD[[#This Row],[Glosa / Proveedor]]))),LEN(BD[[#This Row],[Glosa / Proveedor]])*2)),"")</f>
        <v/>
      </c>
      <c r="I2063" s="31" t="n"/>
      <c r="J2063" s="38" t="n"/>
      <c r="K2063" s="22">
        <f>IF('BD6'!J2063=90,"AGUA",IF('BD6'!J2063=91,"ALCANTARILLADO",IF('BD6'!J2063=93,"ALCANTARILLADO",IF('BD6'!J2063=95,"ADMIN",IF('BD6'!J2063=96,"COMERCIAL","G_Finan")))))</f>
        <v/>
      </c>
      <c r="L2063" s="49" t="n"/>
      <c r="M2063" s="37" t="n"/>
      <c r="N2063" s="51" t="n"/>
      <c r="O2063" s="51" t="n"/>
    </row>
    <row r="2064">
      <c r="A2064" s="42">
        <f>IFERROR(VLOOKUP(BD[[#This Row],[BK]],DICT[[EEFF]:[Ppto]],2,FALSE),"No Encontrado")</f>
        <v/>
      </c>
      <c r="B2064">
        <f>MID(BD[[#This Row],[SUC]],2,1)&amp;"-"&amp;BD[[#This Row],[CC]]&amp;"-"&amp;BD[[#This Row],[REGI_RES]]&amp;"-"&amp;MID(BD[[#This Row],[CTA]],1,9)</f>
        <v/>
      </c>
      <c r="D2064">
        <f>TRIM(MID('BD6'!E2064,3,2))</f>
        <v/>
      </c>
      <c r="E2064" s="33" t="n"/>
      <c r="F2064" s="32" t="n"/>
      <c r="G2064">
        <f>IF(MID(BD[[#This Row],[Suc - Tipo - Nro]],8,2)="11",LEFT(BD[[#This Row],[REGIMEN]], 1) &amp; LEFT(RIGHT(BD[[#This Row],[REGIMEN]], LEN(BD[[#This Row],[REGIMEN]]) - FIND(" ", BD[[#This Row],[REGIMEN]])), 1),"")</f>
        <v/>
      </c>
      <c r="H2064">
        <f>IF(MID(BD[[#This Row],[Suc - Tipo - Nro]],8,2)="11",TRIM(RIGHT(SUBSTITUTE(BD[[#This Row],[Glosa / Proveedor]]," ",REPT(" ",LEN(BD[[#This Row],[Glosa / Proveedor]]))),LEN(BD[[#This Row],[Glosa / Proveedor]])*2)),"")</f>
        <v/>
      </c>
      <c r="I2064" s="31" t="n"/>
      <c r="J2064" s="38" t="n"/>
      <c r="K2064" s="22">
        <f>IF('BD6'!J2064=90,"AGUA",IF('BD6'!J2064=91,"ALCANTARILLADO",IF('BD6'!J2064=93,"ALCANTARILLADO",IF('BD6'!J2064=95,"ADMIN",IF('BD6'!J2064=96,"COMERCIAL","G_Finan")))))</f>
        <v/>
      </c>
      <c r="L2064" s="49" t="n"/>
      <c r="M2064" s="37" t="n"/>
      <c r="N2064" s="51" t="n"/>
      <c r="O2064" s="51" t="n"/>
    </row>
    <row r="2065">
      <c r="A2065" s="39">
        <f>IFERROR(VLOOKUP(BD[[#This Row],[BK]],DICT[[EEFF]:[Ppto]],2,FALSE),"No Encontrado")</f>
        <v/>
      </c>
      <c r="B2065">
        <f>MID(BD[[#This Row],[SUC]],2,1)&amp;"-"&amp;BD[[#This Row],[CC]]&amp;"-"&amp;BD[[#This Row],[REGI_RES]]&amp;"-"&amp;MID(BD[[#This Row],[CTA]],1,9)</f>
        <v/>
      </c>
      <c r="D2065">
        <f>TRIM(MID('BD6'!E2065,3,2))</f>
        <v/>
      </c>
      <c r="E2065" s="33" t="n"/>
      <c r="F2065" s="34" t="n"/>
      <c r="G2065">
        <f>IF(MID(BD[[#This Row],[Suc - Tipo - Nro]],8,2)="11",LEFT(BD[[#This Row],[REGIMEN]], 1) &amp; LEFT(RIGHT(BD[[#This Row],[REGIMEN]], LEN(BD[[#This Row],[REGIMEN]]) - FIND(" ", BD[[#This Row],[REGIMEN]])), 1),"")</f>
        <v/>
      </c>
      <c r="H2065">
        <f>IF(MID(BD[[#This Row],[Suc - Tipo - Nro]],8,2)="11",TRIM(RIGHT(SUBSTITUTE(BD[[#This Row],[Glosa / Proveedor]]," ",REPT(" ",LEN(BD[[#This Row],[Glosa / Proveedor]]))),LEN(BD[[#This Row],[Glosa / Proveedor]])*2)),"")</f>
        <v/>
      </c>
      <c r="I2065" s="33" t="n"/>
      <c r="J2065" s="35" t="n"/>
      <c r="K2065" s="22">
        <f>IF('BD6'!J2065=90,"AGUA",IF('BD6'!J2065=91,"ALCANTARILLADO",IF('BD6'!J2065=93,"ALCANTARILLADO",IF('BD6'!J2065=95,"ADMIN",IF('BD6'!J2065=96,"COMERCIAL","G_Finan")))))</f>
        <v/>
      </c>
      <c r="L2065" s="49" t="n"/>
      <c r="M2065" s="37" t="n"/>
      <c r="N2065" s="51" t="n"/>
      <c r="O2065" s="51" t="n"/>
    </row>
    <row r="2066">
      <c r="A2066" s="10">
        <f>IFERROR(VLOOKUP(BD[[#This Row],[BK]],DICT[[EEFF]:[Ppto]],2,FALSE),"No Encontrado")</f>
        <v/>
      </c>
      <c r="B2066" s="54">
        <f>MID(BD[[#This Row],[SUC]],2,1)&amp;"-"&amp;BD[[#This Row],[CC]]&amp;"-"&amp;BD[[#This Row],[REGI_RES]]&amp;"-"&amp;MID(BD[[#This Row],[CTA]],1,9)</f>
        <v/>
      </c>
      <c r="D2066" s="54">
        <f>TRIM(MID('BD6'!E2066,3,2))</f>
        <v/>
      </c>
      <c r="E2066" s="33" t="n"/>
      <c r="F2066" s="34" t="n"/>
      <c r="G2066" s="54">
        <f>IF(MID(BD[[#This Row],[Suc - Tipo - Nro]],8,2)="11",LEFT(BD[[#This Row],[REGIMEN]], 1) &amp; LEFT(RIGHT(BD[[#This Row],[REGIMEN]], LEN(BD[[#This Row],[REGIMEN]]) - FIND(" ", BD[[#This Row],[REGIMEN]])), 1),"")</f>
        <v/>
      </c>
      <c r="H2066" s="54">
        <f>IF(MID(BD[[#This Row],[Suc - Tipo - Nro]],8,2)="11",TRIM(RIGHT(SUBSTITUTE(BD[[#This Row],[Glosa / Proveedor]]," ",REPT(" ",LEN(BD[[#This Row],[Glosa / Proveedor]]))),LEN(BD[[#This Row],[Glosa / Proveedor]])*2)),"")</f>
        <v/>
      </c>
      <c r="I2066" s="33" t="n"/>
      <c r="J2066" s="35" t="n"/>
      <c r="K2066" s="36">
        <f>IF('BD6'!J2066=90,"AGUA",IF('BD6'!J2066=91,"ALCANTARILLADO",IF('BD6'!J2066=93,"ALCANTARILLADO",IF('BD6'!J2066=95,"ADMIN",IF('BD6'!J2066=96,"COMERCIAL","G_Finan")))))</f>
        <v/>
      </c>
      <c r="L2066" s="40" t="n"/>
      <c r="M2066" s="37" t="n"/>
      <c r="N2066" s="51" t="n"/>
      <c r="O2066" s="51" t="n"/>
    </row>
    <row r="2067">
      <c r="A2067" s="10">
        <f>IFERROR(VLOOKUP(BD[[#This Row],[BK]],DICT[[EEFF]:[Ppto]],2,FALSE),"No Encontrado")</f>
        <v/>
      </c>
      <c r="B2067" s="54">
        <f>MID(BD[[#This Row],[SUC]],2,1)&amp;"-"&amp;BD[[#This Row],[CC]]&amp;"-"&amp;BD[[#This Row],[REGI_RES]]&amp;"-"&amp;MID(BD[[#This Row],[CTA]],1,9)</f>
        <v/>
      </c>
      <c r="D2067" s="54">
        <f>TRIM(MID('BD6'!E2067,3,2))</f>
        <v/>
      </c>
      <c r="E2067" s="33" t="n"/>
      <c r="F2067" s="34" t="n"/>
      <c r="G2067" s="54">
        <f>IF(MID(BD[[#This Row],[Suc - Tipo - Nro]],8,2)="11",LEFT(BD[[#This Row],[REGIMEN]], 1) &amp; LEFT(RIGHT(BD[[#This Row],[REGIMEN]], LEN(BD[[#This Row],[REGIMEN]]) - FIND(" ", BD[[#This Row],[REGIMEN]])), 1),"")</f>
        <v/>
      </c>
      <c r="H2067" s="54">
        <f>IF(MID(BD[[#This Row],[Suc - Tipo - Nro]],8,2)="11",TRIM(RIGHT(SUBSTITUTE(BD[[#This Row],[Glosa / Proveedor]]," ",REPT(" ",LEN(BD[[#This Row],[Glosa / Proveedor]]))),LEN(BD[[#This Row],[Glosa / Proveedor]])*2)),"")</f>
        <v/>
      </c>
      <c r="I2067" s="33" t="n"/>
      <c r="J2067" s="35" t="n"/>
      <c r="K2067" s="36">
        <f>IF('BD6'!J2067=90,"AGUA",IF('BD6'!J2067=91,"ALCANTARILLADO",IF('BD6'!J2067=93,"ALCANTARILLADO",IF('BD6'!J2067=95,"ADMIN",IF('BD6'!J2067=96,"COMERCIAL","G_Finan")))))</f>
        <v/>
      </c>
      <c r="L2067" s="40" t="n"/>
      <c r="M2067" s="37" t="n"/>
      <c r="N2067" s="51" t="n"/>
      <c r="O2067" s="51" t="n"/>
    </row>
    <row r="2068">
      <c r="A2068" s="10">
        <f>IFERROR(VLOOKUP(BD[[#This Row],[BK]],DICT[[EEFF]:[Ppto]],2,FALSE),"No Encontrado")</f>
        <v/>
      </c>
      <c r="B2068" s="54">
        <f>MID(BD[[#This Row],[SUC]],2,1)&amp;"-"&amp;BD[[#This Row],[CC]]&amp;"-"&amp;BD[[#This Row],[REGI_RES]]&amp;"-"&amp;MID(BD[[#This Row],[CTA]],1,9)</f>
        <v/>
      </c>
      <c r="D2068" s="54">
        <f>TRIM(MID('BD6'!E2068,3,2))</f>
        <v/>
      </c>
      <c r="E2068" s="33" t="n"/>
      <c r="F2068" s="34" t="n"/>
      <c r="G2068" s="54">
        <f>IF(MID(BD[[#This Row],[Suc - Tipo - Nro]],8,2)="11",LEFT(BD[[#This Row],[REGIMEN]], 1) &amp; LEFT(RIGHT(BD[[#This Row],[REGIMEN]], LEN(BD[[#This Row],[REGIMEN]]) - FIND(" ", BD[[#This Row],[REGIMEN]])), 1),"")</f>
        <v/>
      </c>
      <c r="H2068" s="54">
        <f>IF(MID(BD[[#This Row],[Suc - Tipo - Nro]],8,2)="11",TRIM(RIGHT(SUBSTITUTE(BD[[#This Row],[Glosa / Proveedor]]," ",REPT(" ",LEN(BD[[#This Row],[Glosa / Proveedor]]))),LEN(BD[[#This Row],[Glosa / Proveedor]])*2)),"")</f>
        <v/>
      </c>
      <c r="I2068" s="33" t="n"/>
      <c r="J2068" s="35" t="n"/>
      <c r="K2068" s="36">
        <f>IF('BD6'!J2068=90,"AGUA",IF('BD6'!J2068=91,"ALCANTARILLADO",IF('BD6'!J2068=93,"ALCANTARILLADO",IF('BD6'!J2068=95,"ADMIN",IF('BD6'!J2068=96,"COMERCIAL","G_Finan")))))</f>
        <v/>
      </c>
      <c r="L2068" s="40" t="n"/>
      <c r="M2068" s="37" t="n"/>
      <c r="N2068" s="51" t="n"/>
      <c r="O2068" s="51" t="n"/>
    </row>
    <row r="2069">
      <c r="A2069" s="10">
        <f>IFERROR(VLOOKUP(BD[[#This Row],[BK]],DICT[[EEFF]:[Ppto]],2,FALSE),"No Encontrado")</f>
        <v/>
      </c>
      <c r="B2069" s="54">
        <f>MID(BD[[#This Row],[SUC]],2,1)&amp;"-"&amp;BD[[#This Row],[CC]]&amp;"-"&amp;BD[[#This Row],[REGI_RES]]&amp;"-"&amp;MID(BD[[#This Row],[CTA]],1,9)</f>
        <v/>
      </c>
      <c r="D2069" s="54">
        <f>TRIM(MID('BD6'!E2069,3,2))</f>
        <v/>
      </c>
      <c r="E2069" s="33" t="n"/>
      <c r="F2069" s="34" t="n"/>
      <c r="G2069" s="54">
        <f>IF(MID(BD[[#This Row],[Suc - Tipo - Nro]],8,2)="11",LEFT(BD[[#This Row],[REGIMEN]], 1) &amp; LEFT(RIGHT(BD[[#This Row],[REGIMEN]], LEN(BD[[#This Row],[REGIMEN]]) - FIND(" ", BD[[#This Row],[REGIMEN]])), 1),"")</f>
        <v/>
      </c>
      <c r="H2069" s="54">
        <f>IF(MID(BD[[#This Row],[Suc - Tipo - Nro]],8,2)="11",TRIM(RIGHT(SUBSTITUTE(BD[[#This Row],[Glosa / Proveedor]]," ",REPT(" ",LEN(BD[[#This Row],[Glosa / Proveedor]]))),LEN(BD[[#This Row],[Glosa / Proveedor]])*2)),"")</f>
        <v/>
      </c>
      <c r="I2069" s="33" t="n"/>
      <c r="J2069" s="35" t="n"/>
      <c r="K2069" s="36">
        <f>IF('BD6'!J2069=90,"AGUA",IF('BD6'!J2069=91,"ALCANTARILLADO",IF('BD6'!J2069=93,"ALCANTARILLADO",IF('BD6'!J2069=95,"ADMIN",IF('BD6'!J2069=96,"COMERCIAL","G_Finan")))))</f>
        <v/>
      </c>
      <c r="L2069" s="40" t="n"/>
      <c r="M2069" s="37" t="n"/>
      <c r="N2069" s="51" t="n"/>
      <c r="O2069" s="51" t="n"/>
    </row>
    <row r="2070">
      <c r="A2070" s="10">
        <f>IFERROR(VLOOKUP(BD[[#This Row],[BK]],DICT[[EEFF]:[Ppto]],2,FALSE),"No Encontrado")</f>
        <v/>
      </c>
      <c r="B2070" s="54">
        <f>MID(BD[[#This Row],[SUC]],2,1)&amp;"-"&amp;BD[[#This Row],[CC]]&amp;"-"&amp;BD[[#This Row],[REGI_RES]]&amp;"-"&amp;MID(BD[[#This Row],[CTA]],1,9)</f>
        <v/>
      </c>
      <c r="D2070" s="54">
        <f>TRIM(MID('BD6'!E2070,3,2))</f>
        <v/>
      </c>
      <c r="E2070" s="33" t="n"/>
      <c r="F2070" s="34" t="n"/>
      <c r="G2070" s="54">
        <f>IF(MID(BD[[#This Row],[Suc - Tipo - Nro]],8,2)="11",LEFT(BD[[#This Row],[REGIMEN]], 1) &amp; LEFT(RIGHT(BD[[#This Row],[REGIMEN]], LEN(BD[[#This Row],[REGIMEN]]) - FIND(" ", BD[[#This Row],[REGIMEN]])), 1),"")</f>
        <v/>
      </c>
      <c r="H2070" s="54">
        <f>IF(MID(BD[[#This Row],[Suc - Tipo - Nro]],8,2)="11",TRIM(RIGHT(SUBSTITUTE(BD[[#This Row],[Glosa / Proveedor]]," ",REPT(" ",LEN(BD[[#This Row],[Glosa / Proveedor]]))),LEN(BD[[#This Row],[Glosa / Proveedor]])*2)),"")</f>
        <v/>
      </c>
      <c r="I2070" s="33" t="n"/>
      <c r="J2070" s="35" t="n"/>
      <c r="K2070" s="36">
        <f>IF('BD6'!J2070=90,"AGUA",IF('BD6'!J2070=91,"ALCANTARILLADO",IF('BD6'!J2070=93,"ALCANTARILLADO",IF('BD6'!J2070=95,"ADMIN",IF('BD6'!J2070=96,"COMERCIAL","G_Finan")))))</f>
        <v/>
      </c>
      <c r="L2070" s="40" t="n"/>
      <c r="M2070" s="37" t="n"/>
      <c r="N2070" s="51" t="n"/>
      <c r="O2070" s="51" t="n"/>
    </row>
    <row r="2071">
      <c r="A2071" s="10">
        <f>IFERROR(VLOOKUP(BD[[#This Row],[BK]],DICT[[EEFF]:[Ppto]],2,FALSE),"No Encontrado")</f>
        <v/>
      </c>
      <c r="B2071" s="54">
        <f>MID(BD[[#This Row],[SUC]],2,1)&amp;"-"&amp;BD[[#This Row],[CC]]&amp;"-"&amp;BD[[#This Row],[REGI_RES]]&amp;"-"&amp;MID(BD[[#This Row],[CTA]],1,9)</f>
        <v/>
      </c>
      <c r="D2071" s="54">
        <f>TRIM(MID('BD6'!E2071,3,2))</f>
        <v/>
      </c>
      <c r="E2071" s="33" t="n"/>
      <c r="F2071" s="34" t="n"/>
      <c r="G2071" s="54">
        <f>IF(MID(BD[[#This Row],[Suc - Tipo - Nro]],8,2)="11",LEFT(BD[[#This Row],[REGIMEN]], 1) &amp; LEFT(RIGHT(BD[[#This Row],[REGIMEN]], LEN(BD[[#This Row],[REGIMEN]]) - FIND(" ", BD[[#This Row],[REGIMEN]])), 1),"")</f>
        <v/>
      </c>
      <c r="H2071" s="54">
        <f>IF(MID(BD[[#This Row],[Suc - Tipo - Nro]],8,2)="11",TRIM(RIGHT(SUBSTITUTE(BD[[#This Row],[Glosa / Proveedor]]," ",REPT(" ",LEN(BD[[#This Row],[Glosa / Proveedor]]))),LEN(BD[[#This Row],[Glosa / Proveedor]])*2)),"")</f>
        <v/>
      </c>
      <c r="I2071" s="33" t="n"/>
      <c r="J2071" s="35" t="n"/>
      <c r="K2071" s="36">
        <f>IF('BD6'!J2071=90,"AGUA",IF('BD6'!J2071=91,"ALCANTARILLADO",IF('BD6'!J2071=93,"ALCANTARILLADO",IF('BD6'!J2071=95,"ADMIN",IF('BD6'!J2071=96,"COMERCIAL","G_Finan")))))</f>
        <v/>
      </c>
      <c r="L2071" s="40" t="n"/>
      <c r="M2071" s="37" t="n"/>
      <c r="N2071" s="51" t="n"/>
      <c r="O2071" s="51" t="n"/>
    </row>
    <row r="2072">
      <c r="A2072" s="39">
        <f>IFERROR(VLOOKUP(BD[[#This Row],[BK]],DICT[[EEFF]:[Ppto]],2,FALSE),"No Encontrado")</f>
        <v/>
      </c>
      <c r="B2072">
        <f>MID(BD[[#This Row],[SUC]],2,1)&amp;"-"&amp;BD[[#This Row],[CC]]&amp;"-"&amp;BD[[#This Row],[REGI_RES]]&amp;"-"&amp;MID(BD[[#This Row],[CTA]],1,9)</f>
        <v/>
      </c>
      <c r="D2072">
        <f>TRIM(MID('BD6'!E2072,3,2))</f>
        <v/>
      </c>
      <c r="E2072" s="33" t="n"/>
      <c r="F2072" s="34" t="n"/>
      <c r="G2072">
        <f>IF(MID(BD[[#This Row],[Suc - Tipo - Nro]],8,2)="11",LEFT(BD[[#This Row],[REGIMEN]], 1) &amp; LEFT(RIGHT(BD[[#This Row],[REGIMEN]], LEN(BD[[#This Row],[REGIMEN]]) - FIND(" ", BD[[#This Row],[REGIMEN]])), 1),"")</f>
        <v/>
      </c>
      <c r="H2072">
        <f>IF(MID(BD[[#This Row],[Suc - Tipo - Nro]],8,2)="11",TRIM(RIGHT(SUBSTITUTE(BD[[#This Row],[Glosa / Proveedor]]," ",REPT(" ",LEN(BD[[#This Row],[Glosa / Proveedor]]))),LEN(BD[[#This Row],[Glosa / Proveedor]])*2)),"")</f>
        <v/>
      </c>
      <c r="I2072" s="33" t="n"/>
      <c r="J2072" s="35" t="n"/>
      <c r="K2072" s="22">
        <f>IF('BD6'!J2072=90,"AGUA",IF('BD6'!J2072=91,"ALCANTARILLADO",IF('BD6'!J2072=93,"ALCANTARILLADO",IF('BD6'!J2072=95,"ADMIN",IF('BD6'!J2072=96,"COMERCIAL","G_Finan")))))</f>
        <v/>
      </c>
      <c r="L2072" s="49" t="n"/>
      <c r="M2072" s="37" t="n"/>
      <c r="N2072" s="51" t="n"/>
      <c r="O2072" s="51" t="n"/>
    </row>
    <row r="2073">
      <c r="A2073" s="10">
        <f>IFERROR(VLOOKUP(BD[[#This Row],[BK]],DICT[[EEFF]:[Ppto]],2,FALSE),"No Encontrado")</f>
        <v/>
      </c>
      <c r="B2073" s="54">
        <f>MID(BD[[#This Row],[SUC]],2,1)&amp;"-"&amp;BD[[#This Row],[CC]]&amp;"-"&amp;BD[[#This Row],[REGI_RES]]&amp;"-"&amp;MID(BD[[#This Row],[CTA]],1,9)</f>
        <v/>
      </c>
      <c r="D2073" s="54">
        <f>TRIM(MID('BD6'!E2073,3,2))</f>
        <v/>
      </c>
      <c r="E2073" s="33" t="n"/>
      <c r="F2073" s="34" t="n"/>
      <c r="G2073" s="54">
        <f>IF(MID(BD[[#This Row],[Suc - Tipo - Nro]],8,2)="11",LEFT(BD[[#This Row],[REGIMEN]], 1) &amp; LEFT(RIGHT(BD[[#This Row],[REGIMEN]], LEN(BD[[#This Row],[REGIMEN]]) - FIND(" ", BD[[#This Row],[REGIMEN]])), 1),"")</f>
        <v/>
      </c>
      <c r="H2073" s="54">
        <f>IF(MID(BD[[#This Row],[Suc - Tipo - Nro]],8,2)="11",TRIM(RIGHT(SUBSTITUTE(BD[[#This Row],[Glosa / Proveedor]]," ",REPT(" ",LEN(BD[[#This Row],[Glosa / Proveedor]]))),LEN(BD[[#This Row],[Glosa / Proveedor]])*2)),"")</f>
        <v/>
      </c>
      <c r="I2073" s="33" t="n"/>
      <c r="J2073" s="35" t="n"/>
      <c r="K2073" s="36">
        <f>IF('BD6'!J2073=90,"AGUA",IF('BD6'!J2073=91,"ALCANTARILLADO",IF('BD6'!J2073=93,"ALCANTARILLADO",IF('BD6'!J2073=95,"ADMIN",IF('BD6'!J2073=96,"COMERCIAL","G_Finan")))))</f>
        <v/>
      </c>
      <c r="L2073" s="40" t="n"/>
      <c r="M2073" s="37" t="n"/>
      <c r="N2073" s="51" t="n"/>
      <c r="O2073" s="51" t="n"/>
    </row>
    <row r="2074">
      <c r="A2074" s="42">
        <f>IFERROR(VLOOKUP(BD[[#This Row],[BK]],DICT[[EEFF]:[Ppto]],2,FALSE),"No Encontrado")</f>
        <v/>
      </c>
      <c r="B2074">
        <f>MID(BD[[#This Row],[SUC]],2,1)&amp;"-"&amp;BD[[#This Row],[CC]]&amp;"-"&amp;BD[[#This Row],[REGI_RES]]&amp;"-"&amp;MID(BD[[#This Row],[CTA]],1,9)</f>
        <v/>
      </c>
      <c r="D2074">
        <f>TRIM(MID('BD6'!E2074,3,2))</f>
        <v/>
      </c>
      <c r="E2074" s="33" t="n"/>
      <c r="F2074" s="32" t="n"/>
      <c r="G2074">
        <f>IF(MID(BD[[#This Row],[Suc - Tipo - Nro]],8,2)="11",LEFT(BD[[#This Row],[REGIMEN]], 1) &amp; LEFT(RIGHT(BD[[#This Row],[REGIMEN]], LEN(BD[[#This Row],[REGIMEN]]) - FIND(" ", BD[[#This Row],[REGIMEN]])), 1),"")</f>
        <v/>
      </c>
      <c r="H2074">
        <f>IF(MID(BD[[#This Row],[Suc - Tipo - Nro]],8,2)="11",TRIM(RIGHT(SUBSTITUTE(BD[[#This Row],[Glosa / Proveedor]]," ",REPT(" ",LEN(BD[[#This Row],[Glosa / Proveedor]]))),LEN(BD[[#This Row],[Glosa / Proveedor]])*2)),"")</f>
        <v/>
      </c>
      <c r="I2074" s="31" t="n"/>
      <c r="J2074" s="38" t="n"/>
      <c r="K2074" s="22">
        <f>IF('BD6'!J2074=90,"AGUA",IF('BD6'!J2074=91,"ALCANTARILLADO",IF('BD6'!J2074=93,"ALCANTARILLADO",IF('BD6'!J2074=95,"ADMIN",IF('BD6'!J2074=96,"COMERCIAL","G_Finan")))))</f>
        <v/>
      </c>
      <c r="L2074" s="49" t="n"/>
      <c r="M2074" s="37" t="n"/>
      <c r="N2074" s="51" t="n"/>
      <c r="O2074" s="51" t="n"/>
    </row>
    <row r="2075">
      <c r="A2075">
        <f>IFERROR(VLOOKUP(BD[[#This Row],[BK]],DICT[[EEFF]:[Ppto]],2,FALSE),"No Encontrado")</f>
        <v/>
      </c>
      <c r="B2075">
        <f>MID(BD[[#This Row],[SUC]],2,1)&amp;"-"&amp;BD[[#This Row],[CC]]&amp;"-"&amp;BD[[#This Row],[REGI_RES]]&amp;"-"&amp;MID(BD[[#This Row],[CTA]],1,9)</f>
        <v/>
      </c>
      <c r="D2075">
        <f>TRIM(MID('BD6'!E2075,3,2))</f>
        <v/>
      </c>
      <c r="E2075" s="33" t="n"/>
      <c r="F2075" s="32" t="n"/>
      <c r="G2075">
        <f>IF(MID(BD[[#This Row],[Suc - Tipo - Nro]],8,2)="11",LEFT(BD[[#This Row],[REGIMEN]], 1) &amp; LEFT(RIGHT(BD[[#This Row],[REGIMEN]], LEN(BD[[#This Row],[REGIMEN]]) - FIND(" ", BD[[#This Row],[REGIMEN]])), 1),"")</f>
        <v/>
      </c>
      <c r="H2075">
        <f>IF(MID(BD[[#This Row],[Suc - Tipo - Nro]],8,2)="11",TRIM(RIGHT(SUBSTITUTE(BD[[#This Row],[Glosa / Proveedor]]," ",REPT(" ",LEN(BD[[#This Row],[Glosa / Proveedor]]))),LEN(BD[[#This Row],[Glosa / Proveedor]])*2)),"")</f>
        <v/>
      </c>
      <c r="I2075" s="31" t="n"/>
      <c r="J2075" s="38" t="n"/>
      <c r="K2075" s="22">
        <f>IF('BD6'!J2075=90,"AGUA",IF('BD6'!J2075=91,"ALCANTARILLADO",IF('BD6'!J2075=93,"ALCANTARILLADO",IF('BD6'!J2075=95,"ADMIN",IF('BD6'!J2075=96,"COMERCIAL","G_Finan")))))</f>
        <v/>
      </c>
      <c r="L2075" s="49" t="n"/>
      <c r="M2075" s="37" t="n"/>
      <c r="N2075" s="51" t="n"/>
      <c r="O2075" s="51" t="n"/>
    </row>
    <row r="2076">
      <c r="A2076" s="10">
        <f>IFERROR(VLOOKUP(BD[[#This Row],[BK]],DICT[[EEFF]:[Ppto]],2,FALSE),"No Encontrado")</f>
        <v/>
      </c>
      <c r="B2076" s="54">
        <f>MID(BD[[#This Row],[SUC]],2,1)&amp;"-"&amp;BD[[#This Row],[CC]]&amp;"-"&amp;BD[[#This Row],[REGI_RES]]&amp;"-"&amp;MID(BD[[#This Row],[CTA]],1,9)</f>
        <v/>
      </c>
      <c r="D2076" s="54">
        <f>TRIM(MID('BD6'!E2076,3,2))</f>
        <v/>
      </c>
      <c r="E2076" s="33" t="n"/>
      <c r="F2076" s="34" t="n"/>
      <c r="G2076" s="54">
        <f>IF(MID(BD[[#This Row],[Suc - Tipo - Nro]],8,2)="11",LEFT(BD[[#This Row],[REGIMEN]], 1) &amp; LEFT(RIGHT(BD[[#This Row],[REGIMEN]], LEN(BD[[#This Row],[REGIMEN]]) - FIND(" ", BD[[#This Row],[REGIMEN]])), 1),"")</f>
        <v/>
      </c>
      <c r="H2076" s="54">
        <f>IF(MID(BD[[#This Row],[Suc - Tipo - Nro]],8,2)="11",TRIM(RIGHT(SUBSTITUTE(BD[[#This Row],[Glosa / Proveedor]]," ",REPT(" ",LEN(BD[[#This Row],[Glosa / Proveedor]]))),LEN(BD[[#This Row],[Glosa / Proveedor]])*2)),"")</f>
        <v/>
      </c>
      <c r="I2076" s="33" t="n"/>
      <c r="J2076" s="35" t="n"/>
      <c r="K2076" s="36">
        <f>IF('BD6'!J2076=90,"AGUA",IF('BD6'!J2076=91,"ALCANTARILLADO",IF('BD6'!J2076=93,"ALCANTARILLADO",IF('BD6'!J2076=95,"ADMIN",IF('BD6'!J2076=96,"COMERCIAL","G_Finan")))))</f>
        <v/>
      </c>
      <c r="L2076" s="40" t="n"/>
      <c r="M2076" s="37" t="n"/>
      <c r="N2076" s="51" t="n"/>
      <c r="O2076" s="51" t="n"/>
    </row>
    <row r="2077">
      <c r="A2077" s="10">
        <f>IFERROR(VLOOKUP(BD[[#This Row],[BK]],DICT[[EEFF]:[Ppto]],2,FALSE),"No Encontrado")</f>
        <v/>
      </c>
      <c r="B2077" s="54">
        <f>MID(BD[[#This Row],[SUC]],2,1)&amp;"-"&amp;BD[[#This Row],[CC]]&amp;"-"&amp;BD[[#This Row],[REGI_RES]]&amp;"-"&amp;MID(BD[[#This Row],[CTA]],1,9)</f>
        <v/>
      </c>
      <c r="D2077" s="54">
        <f>TRIM(MID('BD6'!E2077,3,2))</f>
        <v/>
      </c>
      <c r="E2077" s="33" t="n"/>
      <c r="F2077" s="34" t="n"/>
      <c r="G2077" s="54">
        <f>IF(MID(BD[[#This Row],[Suc - Tipo - Nro]],8,2)="11",LEFT(BD[[#This Row],[REGIMEN]], 1) &amp; LEFT(RIGHT(BD[[#This Row],[REGIMEN]], LEN(BD[[#This Row],[REGIMEN]]) - FIND(" ", BD[[#This Row],[REGIMEN]])), 1),"")</f>
        <v/>
      </c>
      <c r="H2077" s="54">
        <f>IF(MID(BD[[#This Row],[Suc - Tipo - Nro]],8,2)="11",TRIM(RIGHT(SUBSTITUTE(BD[[#This Row],[Glosa / Proveedor]]," ",REPT(" ",LEN(BD[[#This Row],[Glosa / Proveedor]]))),LEN(BD[[#This Row],[Glosa / Proveedor]])*2)),"")</f>
        <v/>
      </c>
      <c r="I2077" s="33" t="n"/>
      <c r="J2077" s="35" t="n"/>
      <c r="K2077" s="36">
        <f>IF('BD6'!J2077=90,"AGUA",IF('BD6'!J2077=91,"ALCANTARILLADO",IF('BD6'!J2077=93,"ALCANTARILLADO",IF('BD6'!J2077=95,"ADMIN",IF('BD6'!J2077=96,"COMERCIAL","G_Finan")))))</f>
        <v/>
      </c>
      <c r="L2077" s="40" t="n"/>
      <c r="M2077" s="37" t="n"/>
      <c r="N2077" s="51" t="n"/>
      <c r="O2077" s="51" t="n"/>
    </row>
    <row r="2078">
      <c r="A2078" s="10">
        <f>IFERROR(VLOOKUP(BD[[#This Row],[BK]],DICT[[EEFF]:[Ppto]],2,FALSE),"No Encontrado")</f>
        <v/>
      </c>
      <c r="B2078" s="54">
        <f>MID(BD[[#This Row],[SUC]],2,1)&amp;"-"&amp;BD[[#This Row],[CC]]&amp;"-"&amp;BD[[#This Row],[REGI_RES]]&amp;"-"&amp;MID(BD[[#This Row],[CTA]],1,9)</f>
        <v/>
      </c>
      <c r="D2078" s="54">
        <f>TRIM(MID('BD6'!E2078,3,2))</f>
        <v/>
      </c>
      <c r="E2078" s="33" t="n"/>
      <c r="F2078" s="34" t="n"/>
      <c r="G2078" s="54">
        <f>IF(MID(BD[[#This Row],[Suc - Tipo - Nro]],8,2)="11",LEFT(BD[[#This Row],[REGIMEN]], 1) &amp; LEFT(RIGHT(BD[[#This Row],[REGIMEN]], LEN(BD[[#This Row],[REGIMEN]]) - FIND(" ", BD[[#This Row],[REGIMEN]])), 1),"")</f>
        <v/>
      </c>
      <c r="H2078" s="54">
        <f>IF(MID(BD[[#This Row],[Suc - Tipo - Nro]],8,2)="11",TRIM(RIGHT(SUBSTITUTE(BD[[#This Row],[Glosa / Proveedor]]," ",REPT(" ",LEN(BD[[#This Row],[Glosa / Proveedor]]))),LEN(BD[[#This Row],[Glosa / Proveedor]])*2)),"")</f>
        <v/>
      </c>
      <c r="I2078" s="33" t="n"/>
      <c r="J2078" s="35" t="n"/>
      <c r="K2078" s="36">
        <f>IF('BD6'!J2078=90,"AGUA",IF('BD6'!J2078=91,"ALCANTARILLADO",IF('BD6'!J2078=93,"ALCANTARILLADO",IF('BD6'!J2078=95,"ADMIN",IF('BD6'!J2078=96,"COMERCIAL","G_Finan")))))</f>
        <v/>
      </c>
      <c r="L2078" s="40" t="n"/>
      <c r="M2078" s="37" t="n"/>
      <c r="N2078" s="51" t="n"/>
      <c r="O2078" s="51" t="n"/>
    </row>
    <row r="2079">
      <c r="A2079" s="39">
        <f>IFERROR(VLOOKUP(BD[[#This Row],[BK]],DICT[[EEFF]:[Ppto]],2,FALSE),"No Encontrado")</f>
        <v/>
      </c>
      <c r="B2079">
        <f>MID(BD[[#This Row],[SUC]],2,1)&amp;"-"&amp;BD[[#This Row],[CC]]&amp;"-"&amp;BD[[#This Row],[REGI_RES]]&amp;"-"&amp;MID(BD[[#This Row],[CTA]],1,9)</f>
        <v/>
      </c>
      <c r="D2079">
        <f>TRIM(MID('BD6'!E2079,3,2))</f>
        <v/>
      </c>
      <c r="E2079" s="33" t="n"/>
      <c r="F2079" s="34" t="n"/>
      <c r="G2079">
        <f>IF(MID(BD[[#This Row],[Suc - Tipo - Nro]],8,2)="11",LEFT(BD[[#This Row],[REGIMEN]], 1) &amp; LEFT(RIGHT(BD[[#This Row],[REGIMEN]], LEN(BD[[#This Row],[REGIMEN]]) - FIND(" ", BD[[#This Row],[REGIMEN]])), 1),"")</f>
        <v/>
      </c>
      <c r="H2079">
        <f>IF(MID(BD[[#This Row],[Suc - Tipo - Nro]],8,2)="11",TRIM(RIGHT(SUBSTITUTE(BD[[#This Row],[Glosa / Proveedor]]," ",REPT(" ",LEN(BD[[#This Row],[Glosa / Proveedor]]))),LEN(BD[[#This Row],[Glosa / Proveedor]])*2)),"")</f>
        <v/>
      </c>
      <c r="I2079" s="33" t="n"/>
      <c r="J2079" s="35" t="n"/>
      <c r="K2079" s="22">
        <f>IF('BD6'!J2079=90,"AGUA",IF('BD6'!J2079=91,"ALCANTARILLADO",IF('BD6'!J2079=93,"ALCANTARILLADO",IF('BD6'!J2079=95,"ADMIN",IF('BD6'!J2079=96,"COMERCIAL","G_Finan")))))</f>
        <v/>
      </c>
      <c r="L2079" s="49" t="n"/>
      <c r="M2079" s="37" t="n"/>
      <c r="N2079" s="51" t="n"/>
      <c r="O2079" s="51" t="n"/>
    </row>
    <row r="2080">
      <c r="A2080" s="42">
        <f>IFERROR(VLOOKUP(BD[[#This Row],[BK]],DICT[[EEFF]:[Ppto]],2,FALSE),"No Encontrado")</f>
        <v/>
      </c>
      <c r="B2080">
        <f>MID(BD[[#This Row],[SUC]],2,1)&amp;"-"&amp;BD[[#This Row],[CC]]&amp;"-"&amp;BD[[#This Row],[REGI_RES]]&amp;"-"&amp;MID(BD[[#This Row],[CTA]],1,9)</f>
        <v/>
      </c>
      <c r="D2080">
        <f>TRIM(MID('BD6'!E2080,3,2))</f>
        <v/>
      </c>
      <c r="E2080" s="33" t="n"/>
      <c r="F2080" s="32" t="n"/>
      <c r="G2080">
        <f>IF(MID(BD[[#This Row],[Suc - Tipo - Nro]],8,2)="11",LEFT(BD[[#This Row],[REGIMEN]], 1) &amp; LEFT(RIGHT(BD[[#This Row],[REGIMEN]], LEN(BD[[#This Row],[REGIMEN]]) - FIND(" ", BD[[#This Row],[REGIMEN]])), 1),"")</f>
        <v/>
      </c>
      <c r="H2080">
        <f>IF(MID(BD[[#This Row],[Suc - Tipo - Nro]],8,2)="11",TRIM(RIGHT(SUBSTITUTE(BD[[#This Row],[Glosa / Proveedor]]," ",REPT(" ",LEN(BD[[#This Row],[Glosa / Proveedor]]))),LEN(BD[[#This Row],[Glosa / Proveedor]])*2)),"")</f>
        <v/>
      </c>
      <c r="I2080" s="31" t="n"/>
      <c r="J2080" s="38" t="n"/>
      <c r="K2080" s="22">
        <f>IF('BD6'!J2080=90,"AGUA",IF('BD6'!J2080=91,"ALCANTARILLADO",IF('BD6'!J2080=93,"ALCANTARILLADO",IF('BD6'!J2080=95,"ADMIN",IF('BD6'!J2080=96,"COMERCIAL","G_Finan")))))</f>
        <v/>
      </c>
      <c r="L2080" s="49" t="n"/>
      <c r="M2080" s="37" t="n"/>
      <c r="N2080" s="51" t="n"/>
      <c r="O2080" s="51" t="n"/>
    </row>
    <row r="2081">
      <c r="A2081" s="10">
        <f>IFERROR(VLOOKUP(BD[[#This Row],[BK]],DICT[[EEFF]:[Ppto]],2,FALSE),"No Encontrado")</f>
        <v/>
      </c>
      <c r="B2081" s="54">
        <f>MID(BD[[#This Row],[SUC]],2,1)&amp;"-"&amp;BD[[#This Row],[CC]]&amp;"-"&amp;BD[[#This Row],[REGI_RES]]&amp;"-"&amp;MID(BD[[#This Row],[CTA]],1,9)</f>
        <v/>
      </c>
      <c r="D2081" s="54">
        <f>TRIM(MID('BD6'!E2081,3,2))</f>
        <v/>
      </c>
      <c r="E2081" s="33" t="n"/>
      <c r="F2081" s="34" t="n"/>
      <c r="G2081" s="54">
        <f>IF(MID(BD[[#This Row],[Suc - Tipo - Nro]],8,2)="11",LEFT(BD[[#This Row],[REGIMEN]], 1) &amp; LEFT(RIGHT(BD[[#This Row],[REGIMEN]], LEN(BD[[#This Row],[REGIMEN]]) - FIND(" ", BD[[#This Row],[REGIMEN]])), 1),"")</f>
        <v/>
      </c>
      <c r="H2081" s="54">
        <f>IF(MID(BD[[#This Row],[Suc - Tipo - Nro]],8,2)="11",TRIM(RIGHT(SUBSTITUTE(BD[[#This Row],[Glosa / Proveedor]]," ",REPT(" ",LEN(BD[[#This Row],[Glosa / Proveedor]]))),LEN(BD[[#This Row],[Glosa / Proveedor]])*2)),"")</f>
        <v/>
      </c>
      <c r="I2081" s="33" t="n"/>
      <c r="J2081" s="35" t="n"/>
      <c r="K2081" s="36">
        <f>IF('BD6'!J2081=90,"AGUA",IF('BD6'!J2081=91,"ALCANTARILLADO",IF('BD6'!J2081=93,"ALCANTARILLADO",IF('BD6'!J2081=95,"ADMIN",IF('BD6'!J2081=96,"COMERCIAL","G_Finan")))))</f>
        <v/>
      </c>
      <c r="L2081" s="40" t="n"/>
      <c r="M2081" s="37" t="n"/>
      <c r="N2081" s="51" t="n"/>
      <c r="O2081" s="51" t="n"/>
    </row>
    <row r="2082">
      <c r="A2082" s="10">
        <f>IFERROR(VLOOKUP(BD[[#This Row],[BK]],DICT[[EEFF]:[Ppto]],2,FALSE),"No Encontrado")</f>
        <v/>
      </c>
      <c r="B2082" s="54">
        <f>MID(BD[[#This Row],[SUC]],2,1)&amp;"-"&amp;BD[[#This Row],[CC]]&amp;"-"&amp;BD[[#This Row],[REGI_RES]]&amp;"-"&amp;MID(BD[[#This Row],[CTA]],1,9)</f>
        <v/>
      </c>
      <c r="D2082" s="54">
        <f>TRIM(MID('BD6'!E2082,3,2))</f>
        <v/>
      </c>
      <c r="E2082" s="33" t="n"/>
      <c r="F2082" s="34" t="n"/>
      <c r="G2082" s="54">
        <f>IF(MID(BD[[#This Row],[Suc - Tipo - Nro]],8,2)="11",LEFT(BD[[#This Row],[REGIMEN]], 1) &amp; LEFT(RIGHT(BD[[#This Row],[REGIMEN]], LEN(BD[[#This Row],[REGIMEN]]) - FIND(" ", BD[[#This Row],[REGIMEN]])), 1),"")</f>
        <v/>
      </c>
      <c r="H2082" s="54">
        <f>IF(MID(BD[[#This Row],[Suc - Tipo - Nro]],8,2)="11",TRIM(RIGHT(SUBSTITUTE(BD[[#This Row],[Glosa / Proveedor]]," ",REPT(" ",LEN(BD[[#This Row],[Glosa / Proveedor]]))),LEN(BD[[#This Row],[Glosa / Proveedor]])*2)),"")</f>
        <v/>
      </c>
      <c r="I2082" s="33" t="n"/>
      <c r="J2082" s="35" t="n"/>
      <c r="K2082" s="36">
        <f>IF('BD6'!J2082=90,"AGUA",IF('BD6'!J2082=91,"ALCANTARILLADO",IF('BD6'!J2082=93,"ALCANTARILLADO",IF('BD6'!J2082=95,"ADMIN",IF('BD6'!J2082=96,"COMERCIAL","G_Finan")))))</f>
        <v/>
      </c>
      <c r="L2082" s="40" t="n"/>
      <c r="M2082" s="37" t="n"/>
      <c r="N2082" s="51" t="n"/>
      <c r="O2082" s="51" t="n"/>
    </row>
    <row r="2083">
      <c r="A2083" s="42">
        <f>IFERROR(VLOOKUP(BD[[#This Row],[BK]],DICT[[EEFF]:[Ppto]],2,FALSE),"No Encontrado")</f>
        <v/>
      </c>
      <c r="B2083">
        <f>MID(BD[[#This Row],[SUC]],2,1)&amp;"-"&amp;BD[[#This Row],[CC]]&amp;"-"&amp;BD[[#This Row],[REGI_RES]]&amp;"-"&amp;MID(BD[[#This Row],[CTA]],1,9)</f>
        <v/>
      </c>
      <c r="D2083">
        <f>TRIM(MID('BD6'!E2083,3,2))</f>
        <v/>
      </c>
      <c r="E2083" s="33" t="n"/>
      <c r="F2083" s="32" t="n"/>
      <c r="G2083">
        <f>IF(MID(BD[[#This Row],[Suc - Tipo - Nro]],8,2)="11",LEFT(BD[[#This Row],[REGIMEN]], 1) &amp; LEFT(RIGHT(BD[[#This Row],[REGIMEN]], LEN(BD[[#This Row],[REGIMEN]]) - FIND(" ", BD[[#This Row],[REGIMEN]])), 1),"")</f>
        <v/>
      </c>
      <c r="H2083">
        <f>IF(MID(BD[[#This Row],[Suc - Tipo - Nro]],8,2)="11",TRIM(RIGHT(SUBSTITUTE(BD[[#This Row],[Glosa / Proveedor]]," ",REPT(" ",LEN(BD[[#This Row],[Glosa / Proveedor]]))),LEN(BD[[#This Row],[Glosa / Proveedor]])*2)),"")</f>
        <v/>
      </c>
      <c r="I2083" s="31" t="n"/>
      <c r="J2083" s="38" t="n"/>
      <c r="K2083" s="22">
        <f>IF('BD6'!J2083=90,"AGUA",IF('BD6'!J2083=91,"ALCANTARILLADO",IF('BD6'!J2083=93,"ALCANTARILLADO",IF('BD6'!J2083=95,"ADMIN",IF('BD6'!J2083=96,"COMERCIAL","G_Finan")))))</f>
        <v/>
      </c>
      <c r="L2083" s="49" t="n"/>
      <c r="M2083" s="37" t="n"/>
      <c r="N2083" s="51" t="n"/>
      <c r="O2083" s="51" t="n"/>
    </row>
    <row r="2084">
      <c r="A2084" s="39">
        <f>IFERROR(VLOOKUP(BD[[#This Row],[BK]],DICT[[EEFF]:[Ppto]],2,FALSE),"No Encontrado")</f>
        <v/>
      </c>
      <c r="B2084">
        <f>MID(BD[[#This Row],[SUC]],2,1)&amp;"-"&amp;BD[[#This Row],[CC]]&amp;"-"&amp;BD[[#This Row],[REGI_RES]]&amp;"-"&amp;MID(BD[[#This Row],[CTA]],1,9)</f>
        <v/>
      </c>
      <c r="D2084">
        <f>TRIM(MID('BD6'!E2084,3,2))</f>
        <v/>
      </c>
      <c r="E2084" s="33" t="n"/>
      <c r="F2084" s="34" t="n"/>
      <c r="G2084">
        <f>IF(MID(BD[[#This Row],[Suc - Tipo - Nro]],8,2)="11",LEFT(BD[[#This Row],[REGIMEN]], 1) &amp; LEFT(RIGHT(BD[[#This Row],[REGIMEN]], LEN(BD[[#This Row],[REGIMEN]]) - FIND(" ", BD[[#This Row],[REGIMEN]])), 1),"")</f>
        <v/>
      </c>
      <c r="H2084">
        <f>IF(MID(BD[[#This Row],[Suc - Tipo - Nro]],8,2)="11",TRIM(RIGHT(SUBSTITUTE(BD[[#This Row],[Glosa / Proveedor]]," ",REPT(" ",LEN(BD[[#This Row],[Glosa / Proveedor]]))),LEN(BD[[#This Row],[Glosa / Proveedor]])*2)),"")</f>
        <v/>
      </c>
      <c r="I2084" s="33" t="n"/>
      <c r="J2084" s="35" t="n"/>
      <c r="K2084" s="22">
        <f>IF('BD6'!J2084=90,"AGUA",IF('BD6'!J2084=91,"ALCANTARILLADO",IF('BD6'!J2084=93,"ALCANTARILLADO",IF('BD6'!J2084=95,"ADMIN",IF('BD6'!J2084=96,"COMERCIAL","G_Finan")))))</f>
        <v/>
      </c>
      <c r="L2084" s="49" t="n"/>
      <c r="M2084" s="37" t="n"/>
      <c r="N2084" s="51" t="n"/>
      <c r="O2084" s="51" t="n"/>
    </row>
    <row r="2085">
      <c r="A2085" s="10">
        <f>IFERROR(VLOOKUP(BD[[#This Row],[BK]],DICT[[EEFF]:[Ppto]],2,FALSE),"No Encontrado")</f>
        <v/>
      </c>
      <c r="B2085" s="54">
        <f>MID(BD[[#This Row],[SUC]],2,1)&amp;"-"&amp;BD[[#This Row],[CC]]&amp;"-"&amp;BD[[#This Row],[REGI_RES]]&amp;"-"&amp;MID(BD[[#This Row],[CTA]],1,9)</f>
        <v/>
      </c>
      <c r="D2085" s="54">
        <f>TRIM(MID('BD6'!E2085,3,2))</f>
        <v/>
      </c>
      <c r="E2085" s="33" t="n"/>
      <c r="F2085" s="34" t="n"/>
      <c r="G2085" s="54">
        <f>IF(MID(BD[[#This Row],[Suc - Tipo - Nro]],8,2)="11",LEFT(BD[[#This Row],[REGIMEN]], 1) &amp; LEFT(RIGHT(BD[[#This Row],[REGIMEN]], LEN(BD[[#This Row],[REGIMEN]]) - FIND(" ", BD[[#This Row],[REGIMEN]])), 1),"")</f>
        <v/>
      </c>
      <c r="H2085" s="54">
        <f>IF(MID(BD[[#This Row],[Suc - Tipo - Nro]],8,2)="11",TRIM(RIGHT(SUBSTITUTE(BD[[#This Row],[Glosa / Proveedor]]," ",REPT(" ",LEN(BD[[#This Row],[Glosa / Proveedor]]))),LEN(BD[[#This Row],[Glosa / Proveedor]])*2)),"")</f>
        <v/>
      </c>
      <c r="I2085" s="33" t="n"/>
      <c r="J2085" s="35" t="n"/>
      <c r="K2085" s="36">
        <f>IF('BD6'!J2085=90,"AGUA",IF('BD6'!J2085=91,"ALCANTARILLADO",IF('BD6'!J2085=93,"ALCANTARILLADO",IF('BD6'!J2085=95,"ADMIN",IF('BD6'!J2085=96,"COMERCIAL","G_Finan")))))</f>
        <v/>
      </c>
      <c r="L2085" s="40" t="n"/>
      <c r="M2085" s="37" t="n"/>
      <c r="N2085" s="51" t="n"/>
      <c r="O2085" s="51" t="n"/>
    </row>
    <row r="2086">
      <c r="A2086" s="39">
        <f>IFERROR(VLOOKUP(BD[[#This Row],[BK]],DICT[[EEFF]:[Ppto]],2,FALSE),"No Encontrado")</f>
        <v/>
      </c>
      <c r="B2086">
        <f>MID(BD[[#This Row],[SUC]],2,1)&amp;"-"&amp;BD[[#This Row],[CC]]&amp;"-"&amp;BD[[#This Row],[REGI_RES]]&amp;"-"&amp;MID(BD[[#This Row],[CTA]],1,9)</f>
        <v/>
      </c>
      <c r="D2086">
        <f>TRIM(MID('BD6'!E2086,3,2))</f>
        <v/>
      </c>
      <c r="E2086" s="33" t="n"/>
      <c r="F2086" s="34" t="n"/>
      <c r="G2086">
        <f>IF(MID(BD[[#This Row],[Suc - Tipo - Nro]],8,2)="11",LEFT(BD[[#This Row],[REGIMEN]], 1) &amp; LEFT(RIGHT(BD[[#This Row],[REGIMEN]], LEN(BD[[#This Row],[REGIMEN]]) - FIND(" ", BD[[#This Row],[REGIMEN]])), 1),"")</f>
        <v/>
      </c>
      <c r="H2086">
        <f>IF(MID(BD[[#This Row],[Suc - Tipo - Nro]],8,2)="11",TRIM(RIGHT(SUBSTITUTE(BD[[#This Row],[Glosa / Proveedor]]," ",REPT(" ",LEN(BD[[#This Row],[Glosa / Proveedor]]))),LEN(BD[[#This Row],[Glosa / Proveedor]])*2)),"")</f>
        <v/>
      </c>
      <c r="I2086" s="33" t="n"/>
      <c r="J2086" s="35" t="n"/>
      <c r="K2086" s="22">
        <f>IF('BD6'!J2086=90,"AGUA",IF('BD6'!J2086=91,"ALCANTARILLADO",IF('BD6'!J2086=93,"ALCANTARILLADO",IF('BD6'!J2086=95,"ADMIN",IF('BD6'!J2086=96,"COMERCIAL","G_Finan")))))</f>
        <v/>
      </c>
      <c r="L2086" s="49" t="n"/>
      <c r="M2086" s="37" t="n"/>
      <c r="N2086" s="51" t="n"/>
      <c r="O2086" s="51" t="n"/>
    </row>
    <row r="2087">
      <c r="A2087" s="10">
        <f>IFERROR(VLOOKUP(BD[[#This Row],[BK]],DICT[[EEFF]:[Ppto]],2,FALSE),"No Encontrado")</f>
        <v/>
      </c>
      <c r="B2087" s="54">
        <f>MID(BD[[#This Row],[SUC]],2,1)&amp;"-"&amp;BD[[#This Row],[CC]]&amp;"-"&amp;BD[[#This Row],[REGI_RES]]&amp;"-"&amp;MID(BD[[#This Row],[CTA]],1,9)</f>
        <v/>
      </c>
      <c r="D2087" s="54">
        <f>TRIM(MID('BD6'!E2087,3,2))</f>
        <v/>
      </c>
      <c r="E2087" s="33" t="n"/>
      <c r="F2087" s="34" t="n"/>
      <c r="G2087" s="54">
        <f>IF(MID(BD[[#This Row],[Suc - Tipo - Nro]],8,2)="11",LEFT(BD[[#This Row],[REGIMEN]], 1) &amp; LEFT(RIGHT(BD[[#This Row],[REGIMEN]], LEN(BD[[#This Row],[REGIMEN]]) - FIND(" ", BD[[#This Row],[REGIMEN]])), 1),"")</f>
        <v/>
      </c>
      <c r="H2087" s="54">
        <f>IF(MID(BD[[#This Row],[Suc - Tipo - Nro]],8,2)="11",TRIM(RIGHT(SUBSTITUTE(BD[[#This Row],[Glosa / Proveedor]]," ",REPT(" ",LEN(BD[[#This Row],[Glosa / Proveedor]]))),LEN(BD[[#This Row],[Glosa / Proveedor]])*2)),"")</f>
        <v/>
      </c>
      <c r="I2087" s="33" t="n"/>
      <c r="J2087" s="35" t="n"/>
      <c r="K2087" s="36">
        <f>IF('BD6'!J2087=90,"AGUA",IF('BD6'!J2087=91,"ALCANTARILLADO",IF('BD6'!J2087=93,"ALCANTARILLADO",IF('BD6'!J2087=95,"ADMIN",IF('BD6'!J2087=96,"COMERCIAL","G_Finan")))))</f>
        <v/>
      </c>
      <c r="L2087" s="40" t="n"/>
      <c r="M2087" s="37" t="n"/>
      <c r="N2087" s="51" t="n"/>
      <c r="O2087" s="51" t="n"/>
    </row>
    <row r="2088">
      <c r="A2088" s="10">
        <f>IFERROR(VLOOKUP(BD[[#This Row],[BK]],DICT[[EEFF]:[Ppto]],2,FALSE),"No Encontrado")</f>
        <v/>
      </c>
      <c r="B2088" s="54">
        <f>MID(BD[[#This Row],[SUC]],2,1)&amp;"-"&amp;BD[[#This Row],[CC]]&amp;"-"&amp;BD[[#This Row],[REGI_RES]]&amp;"-"&amp;MID(BD[[#This Row],[CTA]],1,9)</f>
        <v/>
      </c>
      <c r="D2088" s="54">
        <f>TRIM(MID('BD6'!E2088,3,2))</f>
        <v/>
      </c>
      <c r="E2088" s="33" t="n"/>
      <c r="F2088" s="34" t="n"/>
      <c r="G2088" s="54">
        <f>IF(MID(BD[[#This Row],[Suc - Tipo - Nro]],8,2)="11",LEFT(BD[[#This Row],[REGIMEN]], 1) &amp; LEFT(RIGHT(BD[[#This Row],[REGIMEN]], LEN(BD[[#This Row],[REGIMEN]]) - FIND(" ", BD[[#This Row],[REGIMEN]])), 1),"")</f>
        <v/>
      </c>
      <c r="H2088" s="54">
        <f>IF(MID(BD[[#This Row],[Suc - Tipo - Nro]],8,2)="11",TRIM(RIGHT(SUBSTITUTE(BD[[#This Row],[Glosa / Proveedor]]," ",REPT(" ",LEN(BD[[#This Row],[Glosa / Proveedor]]))),LEN(BD[[#This Row],[Glosa / Proveedor]])*2)),"")</f>
        <v/>
      </c>
      <c r="I2088" s="33" t="n"/>
      <c r="J2088" s="35" t="n"/>
      <c r="K2088" s="36">
        <f>IF('BD6'!J2088=90,"AGUA",IF('BD6'!J2088=91,"ALCANTARILLADO",IF('BD6'!J2088=93,"ALCANTARILLADO",IF('BD6'!J2088=95,"ADMIN",IF('BD6'!J2088=96,"COMERCIAL","G_Finan")))))</f>
        <v/>
      </c>
      <c r="L2088" s="40" t="n"/>
      <c r="M2088" s="37" t="n"/>
      <c r="N2088" s="51" t="n"/>
      <c r="O2088" s="51" t="n"/>
    </row>
    <row r="2089">
      <c r="A2089" s="10">
        <f>IFERROR(VLOOKUP(BD[[#This Row],[BK]],DICT[[EEFF]:[Ppto]],2,FALSE),"No Encontrado")</f>
        <v/>
      </c>
      <c r="B2089" s="54">
        <f>MID(BD[[#This Row],[SUC]],2,1)&amp;"-"&amp;BD[[#This Row],[CC]]&amp;"-"&amp;BD[[#This Row],[REGI_RES]]&amp;"-"&amp;MID(BD[[#This Row],[CTA]],1,9)</f>
        <v/>
      </c>
      <c r="D2089" s="54">
        <f>TRIM(MID('BD6'!E2089,3,2))</f>
        <v/>
      </c>
      <c r="E2089" s="33" t="n"/>
      <c r="F2089" s="34" t="n"/>
      <c r="G2089" s="54">
        <f>IF(MID(BD[[#This Row],[Suc - Tipo - Nro]],8,2)="11",LEFT(BD[[#This Row],[REGIMEN]], 1) &amp; LEFT(RIGHT(BD[[#This Row],[REGIMEN]], LEN(BD[[#This Row],[REGIMEN]]) - FIND(" ", BD[[#This Row],[REGIMEN]])), 1),"")</f>
        <v/>
      </c>
      <c r="H2089" s="54">
        <f>IF(MID(BD[[#This Row],[Suc - Tipo - Nro]],8,2)="11",TRIM(RIGHT(SUBSTITUTE(BD[[#This Row],[Glosa / Proveedor]]," ",REPT(" ",LEN(BD[[#This Row],[Glosa / Proveedor]]))),LEN(BD[[#This Row],[Glosa / Proveedor]])*2)),"")</f>
        <v/>
      </c>
      <c r="I2089" s="33" t="n"/>
      <c r="J2089" s="35" t="n"/>
      <c r="K2089" s="36">
        <f>IF('BD6'!J2089=90,"AGUA",IF('BD6'!J2089=91,"ALCANTARILLADO",IF('BD6'!J2089=93,"ALCANTARILLADO",IF('BD6'!J2089=95,"ADMIN",IF('BD6'!J2089=96,"COMERCIAL","G_Finan")))))</f>
        <v/>
      </c>
      <c r="L2089" s="40" t="n"/>
      <c r="M2089" s="37" t="n"/>
      <c r="N2089" s="51" t="n"/>
      <c r="O2089" s="51" t="n"/>
    </row>
    <row r="2090">
      <c r="A2090" s="42">
        <f>IFERROR(VLOOKUP(BD[[#This Row],[BK]],DICT[[EEFF]:[Ppto]],2,FALSE),"No Encontrado")</f>
        <v/>
      </c>
      <c r="B2090">
        <f>MID(BD[[#This Row],[SUC]],2,1)&amp;"-"&amp;BD[[#This Row],[CC]]&amp;"-"&amp;BD[[#This Row],[REGI_RES]]&amp;"-"&amp;MID(BD[[#This Row],[CTA]],1,9)</f>
        <v/>
      </c>
      <c r="D2090">
        <f>TRIM(MID('BD6'!E2090,3,2))</f>
        <v/>
      </c>
      <c r="E2090" s="33" t="n"/>
      <c r="F2090" s="32" t="n"/>
      <c r="G2090">
        <f>IF(MID(BD[[#This Row],[Suc - Tipo - Nro]],8,2)="11",LEFT(BD[[#This Row],[REGIMEN]], 1) &amp; LEFT(RIGHT(BD[[#This Row],[REGIMEN]], LEN(BD[[#This Row],[REGIMEN]]) - FIND(" ", BD[[#This Row],[REGIMEN]])), 1),"")</f>
        <v/>
      </c>
      <c r="H2090">
        <f>IF(MID(BD[[#This Row],[Suc - Tipo - Nro]],8,2)="11",TRIM(RIGHT(SUBSTITUTE(BD[[#This Row],[Glosa / Proveedor]]," ",REPT(" ",LEN(BD[[#This Row],[Glosa / Proveedor]]))),LEN(BD[[#This Row],[Glosa / Proveedor]])*2)),"")</f>
        <v/>
      </c>
      <c r="I2090" s="31" t="n"/>
      <c r="J2090" s="38" t="n"/>
      <c r="K2090" s="22">
        <f>IF('BD6'!J2090=90,"AGUA",IF('BD6'!J2090=91,"ALCANTARILLADO",IF('BD6'!J2090=93,"ALCANTARILLADO",IF('BD6'!J2090=95,"ADMIN",IF('BD6'!J2090=96,"COMERCIAL","G_Finan")))))</f>
        <v/>
      </c>
      <c r="L2090" s="49" t="n"/>
      <c r="M2090" s="37" t="n"/>
      <c r="N2090" s="51" t="n"/>
      <c r="O2090" s="51" t="n"/>
    </row>
    <row r="2091">
      <c r="A2091">
        <f>IFERROR(VLOOKUP(BD[[#This Row],[BK]],DICT[[EEFF]:[Ppto]],2,FALSE),"No Encontrado")</f>
        <v/>
      </c>
      <c r="B2091">
        <f>MID(BD[[#This Row],[SUC]],2,1)&amp;"-"&amp;BD[[#This Row],[CC]]&amp;"-"&amp;BD[[#This Row],[REGI_RES]]&amp;"-"&amp;MID(BD[[#This Row],[CTA]],1,9)</f>
        <v/>
      </c>
      <c r="D2091">
        <f>TRIM(MID('BD6'!E2091,3,2))</f>
        <v/>
      </c>
      <c r="E2091" s="33" t="n"/>
      <c r="F2091" s="32" t="n"/>
      <c r="G2091">
        <f>IF(MID(BD[[#This Row],[Suc - Tipo - Nro]],8,2)="11",LEFT(BD[[#This Row],[REGIMEN]], 1) &amp; LEFT(RIGHT(BD[[#This Row],[REGIMEN]], LEN(BD[[#This Row],[REGIMEN]]) - FIND(" ", BD[[#This Row],[REGIMEN]])), 1),"")</f>
        <v/>
      </c>
      <c r="H2091">
        <f>IF(MID(BD[[#This Row],[Suc - Tipo - Nro]],8,2)="11",TRIM(RIGHT(SUBSTITUTE(BD[[#This Row],[Glosa / Proveedor]]," ",REPT(" ",LEN(BD[[#This Row],[Glosa / Proveedor]]))),LEN(BD[[#This Row],[Glosa / Proveedor]])*2)),"")</f>
        <v/>
      </c>
      <c r="I2091" s="31" t="n"/>
      <c r="J2091" s="38" t="n"/>
      <c r="K2091" s="22">
        <f>IF('BD6'!J2091=90,"AGUA",IF('BD6'!J2091=91,"ALCANTARILLADO",IF('BD6'!J2091=93,"ALCANTARILLADO",IF('BD6'!J2091=95,"ADMIN",IF('BD6'!J2091=96,"COMERCIAL","G_Finan")))))</f>
        <v/>
      </c>
      <c r="L2091" s="49" t="n"/>
      <c r="M2091" s="37" t="n"/>
      <c r="N2091" s="51" t="n"/>
      <c r="O2091" s="51" t="n"/>
    </row>
    <row r="2092">
      <c r="A2092" s="10">
        <f>IFERROR(VLOOKUP(BD[[#This Row],[BK]],DICT[[EEFF]:[Ppto]],2,FALSE),"No Encontrado")</f>
        <v/>
      </c>
      <c r="B2092" s="54">
        <f>MID(BD[[#This Row],[SUC]],2,1)&amp;"-"&amp;BD[[#This Row],[CC]]&amp;"-"&amp;BD[[#This Row],[REGI_RES]]&amp;"-"&amp;MID(BD[[#This Row],[CTA]],1,9)</f>
        <v/>
      </c>
      <c r="D2092" s="54">
        <f>TRIM(MID('BD6'!E2092,3,2))</f>
        <v/>
      </c>
      <c r="E2092" s="33" t="n"/>
      <c r="F2092" s="34" t="n"/>
      <c r="G2092" s="54">
        <f>IF(MID(BD[[#This Row],[Suc - Tipo - Nro]],8,2)="11",LEFT(BD[[#This Row],[REGIMEN]], 1) &amp; LEFT(RIGHT(BD[[#This Row],[REGIMEN]], LEN(BD[[#This Row],[REGIMEN]]) - FIND(" ", BD[[#This Row],[REGIMEN]])), 1),"")</f>
        <v/>
      </c>
      <c r="H2092" s="54">
        <f>IF(MID(BD[[#This Row],[Suc - Tipo - Nro]],8,2)="11",TRIM(RIGHT(SUBSTITUTE(BD[[#This Row],[Glosa / Proveedor]]," ",REPT(" ",LEN(BD[[#This Row],[Glosa / Proveedor]]))),LEN(BD[[#This Row],[Glosa / Proveedor]])*2)),"")</f>
        <v/>
      </c>
      <c r="I2092" s="33" t="n"/>
      <c r="J2092" s="35" t="n"/>
      <c r="K2092" s="36">
        <f>IF('BD6'!J2092=90,"AGUA",IF('BD6'!J2092=91,"ALCANTARILLADO",IF('BD6'!J2092=93,"ALCANTARILLADO",IF('BD6'!J2092=95,"ADMIN",IF('BD6'!J2092=96,"COMERCIAL","G_Finan")))))</f>
        <v/>
      </c>
      <c r="L2092" s="40" t="n"/>
      <c r="M2092" s="37" t="n"/>
      <c r="N2092" s="51" t="n"/>
      <c r="O2092" s="51" t="n"/>
    </row>
    <row r="2093">
      <c r="A2093" s="10">
        <f>IFERROR(VLOOKUP(BD[[#This Row],[BK]],DICT[[EEFF]:[Ppto]],2,FALSE),"No Encontrado")</f>
        <v/>
      </c>
      <c r="B2093" s="54">
        <f>MID(BD[[#This Row],[SUC]],2,1)&amp;"-"&amp;BD[[#This Row],[CC]]&amp;"-"&amp;BD[[#This Row],[REGI_RES]]&amp;"-"&amp;MID(BD[[#This Row],[CTA]],1,9)</f>
        <v/>
      </c>
      <c r="D2093" s="54">
        <f>TRIM(MID('BD6'!E2093,3,2))</f>
        <v/>
      </c>
      <c r="E2093" s="33" t="n"/>
      <c r="F2093" s="34" t="n"/>
      <c r="G2093" s="54">
        <f>IF(MID(BD[[#This Row],[Suc - Tipo - Nro]],8,2)="11",LEFT(BD[[#This Row],[REGIMEN]], 1) &amp; LEFT(RIGHT(BD[[#This Row],[REGIMEN]], LEN(BD[[#This Row],[REGIMEN]]) - FIND(" ", BD[[#This Row],[REGIMEN]])), 1),"")</f>
        <v/>
      </c>
      <c r="H2093" s="54">
        <f>IF(MID(BD[[#This Row],[Suc - Tipo - Nro]],8,2)="11",TRIM(RIGHT(SUBSTITUTE(BD[[#This Row],[Glosa / Proveedor]]," ",REPT(" ",LEN(BD[[#This Row],[Glosa / Proveedor]]))),LEN(BD[[#This Row],[Glosa / Proveedor]])*2)),"")</f>
        <v/>
      </c>
      <c r="I2093" s="33" t="n"/>
      <c r="J2093" s="35" t="n"/>
      <c r="K2093" s="36">
        <f>IF('BD6'!J2093=90,"AGUA",IF('BD6'!J2093=91,"ALCANTARILLADO",IF('BD6'!J2093=93,"ALCANTARILLADO",IF('BD6'!J2093=95,"ADMIN",IF('BD6'!J2093=96,"COMERCIAL","G_Finan")))))</f>
        <v/>
      </c>
      <c r="L2093" s="40" t="n"/>
      <c r="M2093" s="37" t="n"/>
      <c r="N2093" s="51" t="n"/>
      <c r="O2093" s="51" t="n"/>
    </row>
    <row r="2094">
      <c r="A2094" s="10">
        <f>IFERROR(VLOOKUP(BD[[#This Row],[BK]],DICT[[EEFF]:[Ppto]],2,FALSE),"No Encontrado")</f>
        <v/>
      </c>
      <c r="B2094" s="54">
        <f>MID(BD[[#This Row],[SUC]],2,1)&amp;"-"&amp;BD[[#This Row],[CC]]&amp;"-"&amp;BD[[#This Row],[REGI_RES]]&amp;"-"&amp;MID(BD[[#This Row],[CTA]],1,9)</f>
        <v/>
      </c>
      <c r="D2094" s="54">
        <f>TRIM(MID('BD6'!E2094,3,2))</f>
        <v/>
      </c>
      <c r="E2094" s="33" t="n"/>
      <c r="F2094" s="34" t="n"/>
      <c r="G2094" s="54">
        <f>IF(MID(BD[[#This Row],[Suc - Tipo - Nro]],8,2)="11",LEFT(BD[[#This Row],[REGIMEN]], 1) &amp; LEFT(RIGHT(BD[[#This Row],[REGIMEN]], LEN(BD[[#This Row],[REGIMEN]]) - FIND(" ", BD[[#This Row],[REGIMEN]])), 1),"")</f>
        <v/>
      </c>
      <c r="H2094" s="54">
        <f>IF(MID(BD[[#This Row],[Suc - Tipo - Nro]],8,2)="11",TRIM(RIGHT(SUBSTITUTE(BD[[#This Row],[Glosa / Proveedor]]," ",REPT(" ",LEN(BD[[#This Row],[Glosa / Proveedor]]))),LEN(BD[[#This Row],[Glosa / Proveedor]])*2)),"")</f>
        <v/>
      </c>
      <c r="I2094" s="33" t="n"/>
      <c r="J2094" s="35" t="n"/>
      <c r="K2094" s="36">
        <f>IF('BD6'!J2094=90,"AGUA",IF('BD6'!J2094=91,"ALCANTARILLADO",IF('BD6'!J2094=93,"ALCANTARILLADO",IF('BD6'!J2094=95,"ADMIN",IF('BD6'!J2094=96,"COMERCIAL","G_Finan")))))</f>
        <v/>
      </c>
      <c r="L2094" s="40" t="n"/>
      <c r="M2094" s="37" t="n"/>
      <c r="N2094" s="51" t="n"/>
      <c r="O2094" s="51" t="n"/>
    </row>
    <row r="2095">
      <c r="A2095" s="10">
        <f>IFERROR(VLOOKUP(BD[[#This Row],[BK]],DICT[[EEFF]:[Ppto]],2,FALSE),"No Encontrado")</f>
        <v/>
      </c>
      <c r="B2095" s="54">
        <f>MID(BD[[#This Row],[SUC]],2,1)&amp;"-"&amp;BD[[#This Row],[CC]]&amp;"-"&amp;BD[[#This Row],[REGI_RES]]&amp;"-"&amp;MID(BD[[#This Row],[CTA]],1,9)</f>
        <v/>
      </c>
      <c r="D2095" s="54">
        <f>TRIM(MID('BD6'!E2095,3,2))</f>
        <v/>
      </c>
      <c r="E2095" s="33" t="n"/>
      <c r="F2095" s="34" t="n"/>
      <c r="G2095" s="54">
        <f>IF(MID(BD[[#This Row],[Suc - Tipo - Nro]],8,2)="11",LEFT(BD[[#This Row],[REGIMEN]], 1) &amp; LEFT(RIGHT(BD[[#This Row],[REGIMEN]], LEN(BD[[#This Row],[REGIMEN]]) - FIND(" ", BD[[#This Row],[REGIMEN]])), 1),"")</f>
        <v/>
      </c>
      <c r="H2095" s="54">
        <f>IF(MID(BD[[#This Row],[Suc - Tipo - Nro]],8,2)="11",TRIM(RIGHT(SUBSTITUTE(BD[[#This Row],[Glosa / Proveedor]]," ",REPT(" ",LEN(BD[[#This Row],[Glosa / Proveedor]]))),LEN(BD[[#This Row],[Glosa / Proveedor]])*2)),"")</f>
        <v/>
      </c>
      <c r="I2095" s="33" t="n"/>
      <c r="J2095" s="35" t="n"/>
      <c r="K2095" s="36">
        <f>IF('BD6'!J2095=90,"AGUA",IF('BD6'!J2095=91,"ALCANTARILLADO",IF('BD6'!J2095=93,"ALCANTARILLADO",IF('BD6'!J2095=95,"ADMIN",IF('BD6'!J2095=96,"COMERCIAL","G_Finan")))))</f>
        <v/>
      </c>
      <c r="L2095" s="40" t="n"/>
      <c r="M2095" s="37" t="n"/>
      <c r="N2095" s="51" t="n"/>
      <c r="O2095" s="51" t="n"/>
    </row>
    <row r="2096">
      <c r="A2096" s="10">
        <f>IFERROR(VLOOKUP(BD[[#This Row],[BK]],DICT[[EEFF]:[Ppto]],2,FALSE),"No Encontrado")</f>
        <v/>
      </c>
      <c r="B2096" s="54">
        <f>MID(BD[[#This Row],[SUC]],2,1)&amp;"-"&amp;BD[[#This Row],[CC]]&amp;"-"&amp;BD[[#This Row],[REGI_RES]]&amp;"-"&amp;MID(BD[[#This Row],[CTA]],1,9)</f>
        <v/>
      </c>
      <c r="D2096" s="54">
        <f>TRIM(MID('BD6'!E2096,3,2))</f>
        <v/>
      </c>
      <c r="E2096" s="33" t="n"/>
      <c r="F2096" s="34" t="n"/>
      <c r="G2096" s="54">
        <f>IF(MID(BD[[#This Row],[Suc - Tipo - Nro]],8,2)="11",LEFT(BD[[#This Row],[REGIMEN]], 1) &amp; LEFT(RIGHT(BD[[#This Row],[REGIMEN]], LEN(BD[[#This Row],[REGIMEN]]) - FIND(" ", BD[[#This Row],[REGIMEN]])), 1),"")</f>
        <v/>
      </c>
      <c r="H2096" s="54">
        <f>IF(MID(BD[[#This Row],[Suc - Tipo - Nro]],8,2)="11",TRIM(RIGHT(SUBSTITUTE(BD[[#This Row],[Glosa / Proveedor]]," ",REPT(" ",LEN(BD[[#This Row],[Glosa / Proveedor]]))),LEN(BD[[#This Row],[Glosa / Proveedor]])*2)),"")</f>
        <v/>
      </c>
      <c r="I2096" s="33" t="n"/>
      <c r="J2096" s="35" t="n"/>
      <c r="K2096" s="36">
        <f>IF('BD6'!J2096=90,"AGUA",IF('BD6'!J2096=91,"ALCANTARILLADO",IF('BD6'!J2096=93,"ALCANTARILLADO",IF('BD6'!J2096=95,"ADMIN",IF('BD6'!J2096=96,"COMERCIAL","G_Finan")))))</f>
        <v/>
      </c>
      <c r="L2096" s="40" t="n"/>
      <c r="M2096" s="37" t="n"/>
      <c r="N2096" s="51" t="n"/>
      <c r="O2096" s="51" t="n"/>
    </row>
    <row r="2097">
      <c r="A2097" s="10">
        <f>IFERROR(VLOOKUP(BD[[#This Row],[BK]],DICT[[EEFF]:[Ppto]],2,FALSE),"No Encontrado")</f>
        <v/>
      </c>
      <c r="B2097" s="54">
        <f>MID(BD[[#This Row],[SUC]],2,1)&amp;"-"&amp;BD[[#This Row],[CC]]&amp;"-"&amp;BD[[#This Row],[REGI_RES]]&amp;"-"&amp;MID(BD[[#This Row],[CTA]],1,9)</f>
        <v/>
      </c>
      <c r="D2097" s="54">
        <f>TRIM(MID('BD6'!E2097,3,2))</f>
        <v/>
      </c>
      <c r="E2097" s="33" t="n"/>
      <c r="F2097" s="34" t="n"/>
      <c r="G2097" s="54">
        <f>IF(MID(BD[[#This Row],[Suc - Tipo - Nro]],8,2)="11",LEFT(BD[[#This Row],[REGIMEN]], 1) &amp; LEFT(RIGHT(BD[[#This Row],[REGIMEN]], LEN(BD[[#This Row],[REGIMEN]]) - FIND(" ", BD[[#This Row],[REGIMEN]])), 1),"")</f>
        <v/>
      </c>
      <c r="H2097" s="54">
        <f>IF(MID(BD[[#This Row],[Suc - Tipo - Nro]],8,2)="11",TRIM(RIGHT(SUBSTITUTE(BD[[#This Row],[Glosa / Proveedor]]," ",REPT(" ",LEN(BD[[#This Row],[Glosa / Proveedor]]))),LEN(BD[[#This Row],[Glosa / Proveedor]])*2)),"")</f>
        <v/>
      </c>
      <c r="I2097" s="33" t="n"/>
      <c r="J2097" s="35" t="n"/>
      <c r="K2097" s="36">
        <f>IF('BD6'!J2097=90,"AGUA",IF('BD6'!J2097=91,"ALCANTARILLADO",IF('BD6'!J2097=93,"ALCANTARILLADO",IF('BD6'!J2097=95,"ADMIN",IF('BD6'!J2097=96,"COMERCIAL","G_Finan")))))</f>
        <v/>
      </c>
      <c r="L2097" s="40" t="n"/>
      <c r="M2097" s="37" t="n"/>
      <c r="N2097" s="51" t="n"/>
      <c r="O2097" s="51" t="n"/>
    </row>
    <row r="2098">
      <c r="A2098" s="10">
        <f>IFERROR(VLOOKUP(BD[[#This Row],[BK]],DICT[[EEFF]:[Ppto]],2,FALSE),"No Encontrado")</f>
        <v/>
      </c>
      <c r="B2098" s="54">
        <f>MID(BD[[#This Row],[SUC]],2,1)&amp;"-"&amp;BD[[#This Row],[CC]]&amp;"-"&amp;BD[[#This Row],[REGI_RES]]&amp;"-"&amp;MID(BD[[#This Row],[CTA]],1,9)</f>
        <v/>
      </c>
      <c r="D2098" s="54">
        <f>TRIM(MID('BD6'!E2098,3,2))</f>
        <v/>
      </c>
      <c r="E2098" s="33" t="n"/>
      <c r="F2098" s="34" t="n"/>
      <c r="G2098" s="54">
        <f>IF(MID(BD[[#This Row],[Suc - Tipo - Nro]],8,2)="11",LEFT(BD[[#This Row],[REGIMEN]], 1) &amp; LEFT(RIGHT(BD[[#This Row],[REGIMEN]], LEN(BD[[#This Row],[REGIMEN]]) - FIND(" ", BD[[#This Row],[REGIMEN]])), 1),"")</f>
        <v/>
      </c>
      <c r="H2098" s="54">
        <f>IF(MID(BD[[#This Row],[Suc - Tipo - Nro]],8,2)="11",TRIM(RIGHT(SUBSTITUTE(BD[[#This Row],[Glosa / Proveedor]]," ",REPT(" ",LEN(BD[[#This Row],[Glosa / Proveedor]]))),LEN(BD[[#This Row],[Glosa / Proveedor]])*2)),"")</f>
        <v/>
      </c>
      <c r="I2098" s="33" t="n"/>
      <c r="J2098" s="35" t="n"/>
      <c r="K2098" s="36">
        <f>IF('BD6'!J2098=90,"AGUA",IF('BD6'!J2098=91,"ALCANTARILLADO",IF('BD6'!J2098=93,"ALCANTARILLADO",IF('BD6'!J2098=95,"ADMIN",IF('BD6'!J2098=96,"COMERCIAL","G_Finan")))))</f>
        <v/>
      </c>
      <c r="L2098" s="40" t="n"/>
      <c r="M2098" s="37" t="n"/>
      <c r="N2098" s="51" t="n"/>
      <c r="O2098" s="51" t="n"/>
    </row>
    <row r="2099">
      <c r="A2099" s="10">
        <f>IFERROR(VLOOKUP(BD[[#This Row],[BK]],DICT[[EEFF]:[Ppto]],2,FALSE),"No Encontrado")</f>
        <v/>
      </c>
      <c r="B2099" s="54">
        <f>MID(BD[[#This Row],[SUC]],2,1)&amp;"-"&amp;BD[[#This Row],[CC]]&amp;"-"&amp;BD[[#This Row],[REGI_RES]]&amp;"-"&amp;MID(BD[[#This Row],[CTA]],1,9)</f>
        <v/>
      </c>
      <c r="D2099" s="54">
        <f>TRIM(MID('BD6'!E2099,3,2))</f>
        <v/>
      </c>
      <c r="E2099" s="33" t="n"/>
      <c r="F2099" s="34" t="n"/>
      <c r="G2099" s="54">
        <f>IF(MID(BD[[#This Row],[Suc - Tipo - Nro]],8,2)="11",LEFT(BD[[#This Row],[REGIMEN]], 1) &amp; LEFT(RIGHT(BD[[#This Row],[REGIMEN]], LEN(BD[[#This Row],[REGIMEN]]) - FIND(" ", BD[[#This Row],[REGIMEN]])), 1),"")</f>
        <v/>
      </c>
      <c r="H2099" s="54">
        <f>IF(MID(BD[[#This Row],[Suc - Tipo - Nro]],8,2)="11",TRIM(RIGHT(SUBSTITUTE(BD[[#This Row],[Glosa / Proveedor]]," ",REPT(" ",LEN(BD[[#This Row],[Glosa / Proveedor]]))),LEN(BD[[#This Row],[Glosa / Proveedor]])*2)),"")</f>
        <v/>
      </c>
      <c r="I2099" s="33" t="n"/>
      <c r="J2099" s="35" t="n"/>
      <c r="K2099" s="36">
        <f>IF('BD6'!J2099=90,"AGUA",IF('BD6'!J2099=91,"ALCANTARILLADO",IF('BD6'!J2099=93,"ALCANTARILLADO",IF('BD6'!J2099=95,"ADMIN",IF('BD6'!J2099=96,"COMERCIAL","G_Finan")))))</f>
        <v/>
      </c>
      <c r="L2099" s="40" t="n"/>
      <c r="M2099" s="37" t="n"/>
      <c r="N2099" s="51" t="n"/>
      <c r="O2099" s="51" t="n"/>
    </row>
    <row r="2100">
      <c r="A2100">
        <f>IFERROR(VLOOKUP(BD[[#This Row],[BK]],DICT[[EEFF]:[Ppto]],2,FALSE),"No Encontrado")</f>
        <v/>
      </c>
      <c r="B2100">
        <f>MID(BD[[#This Row],[SUC]],2,1)&amp;"-"&amp;BD[[#This Row],[CC]]&amp;"-"&amp;BD[[#This Row],[REGI_RES]]&amp;"-"&amp;MID(BD[[#This Row],[CTA]],1,9)</f>
        <v/>
      </c>
      <c r="D2100">
        <f>TRIM(MID('BD6'!E2100,3,2))</f>
        <v/>
      </c>
      <c r="E2100" s="33" t="n"/>
      <c r="F2100" s="32" t="n"/>
      <c r="G2100">
        <f>IF(MID(BD[[#This Row],[Suc - Tipo - Nro]],8,2)="11",LEFT(BD[[#This Row],[REGIMEN]], 1) &amp; LEFT(RIGHT(BD[[#This Row],[REGIMEN]], LEN(BD[[#This Row],[REGIMEN]]) - FIND(" ", BD[[#This Row],[REGIMEN]])), 1),"")</f>
        <v/>
      </c>
      <c r="H2100">
        <f>IF(MID(BD[[#This Row],[Suc - Tipo - Nro]],8,2)="11",TRIM(RIGHT(SUBSTITUTE(BD[[#This Row],[Glosa / Proveedor]]," ",REPT(" ",LEN(BD[[#This Row],[Glosa / Proveedor]]))),LEN(BD[[#This Row],[Glosa / Proveedor]])*2)),"")</f>
        <v/>
      </c>
      <c r="I2100" s="31" t="n"/>
      <c r="J2100" s="38" t="n"/>
      <c r="K2100" s="22">
        <f>IF('BD6'!J2100=90,"AGUA",IF('BD6'!J2100=91,"ALCANTARILLADO",IF('BD6'!J2100=93,"ALCANTARILLADO",IF('BD6'!J2100=95,"ADMIN",IF('BD6'!J2100=96,"COMERCIAL","G_Finan")))))</f>
        <v/>
      </c>
      <c r="L2100" s="49" t="n"/>
      <c r="M2100" s="37" t="n"/>
      <c r="N2100" s="51" t="n"/>
      <c r="O2100" s="51" t="n"/>
    </row>
    <row r="2101">
      <c r="A2101" s="10">
        <f>IFERROR(VLOOKUP(BD[[#This Row],[BK]],DICT[[EEFF]:[Ppto]],2,FALSE),"No Encontrado")</f>
        <v/>
      </c>
      <c r="B2101" s="54">
        <f>MID(BD[[#This Row],[SUC]],2,1)&amp;"-"&amp;BD[[#This Row],[CC]]&amp;"-"&amp;BD[[#This Row],[REGI_RES]]&amp;"-"&amp;MID(BD[[#This Row],[CTA]],1,9)</f>
        <v/>
      </c>
      <c r="D2101" s="54">
        <f>TRIM(MID('BD6'!E2101,3,2))</f>
        <v/>
      </c>
      <c r="E2101" s="33" t="n"/>
      <c r="F2101" s="34" t="n"/>
      <c r="G2101" s="54">
        <f>IF(MID(BD[[#This Row],[Suc - Tipo - Nro]],8,2)="11",LEFT(BD[[#This Row],[REGIMEN]], 1) &amp; LEFT(RIGHT(BD[[#This Row],[REGIMEN]], LEN(BD[[#This Row],[REGIMEN]]) - FIND(" ", BD[[#This Row],[REGIMEN]])), 1),"")</f>
        <v/>
      </c>
      <c r="H2101" s="54">
        <f>IF(MID(BD[[#This Row],[Suc - Tipo - Nro]],8,2)="11",TRIM(RIGHT(SUBSTITUTE(BD[[#This Row],[Glosa / Proveedor]]," ",REPT(" ",LEN(BD[[#This Row],[Glosa / Proveedor]]))),LEN(BD[[#This Row],[Glosa / Proveedor]])*2)),"")</f>
        <v/>
      </c>
      <c r="I2101" s="33" t="n"/>
      <c r="J2101" s="35" t="n"/>
      <c r="K2101" s="36">
        <f>IF('BD6'!J2101=90,"AGUA",IF('BD6'!J2101=91,"ALCANTARILLADO",IF('BD6'!J2101=93,"ALCANTARILLADO",IF('BD6'!J2101=95,"ADMIN",IF('BD6'!J2101=96,"COMERCIAL","G_Finan")))))</f>
        <v/>
      </c>
      <c r="L2101" s="40" t="n"/>
      <c r="M2101" s="37" t="n"/>
      <c r="N2101" s="51" t="n"/>
      <c r="O2101" s="51" t="n"/>
    </row>
    <row r="2102">
      <c r="A2102" s="10">
        <f>IFERROR(VLOOKUP(BD[[#This Row],[BK]],DICT[[EEFF]:[Ppto]],2,FALSE),"No Encontrado")</f>
        <v/>
      </c>
      <c r="B2102" s="54">
        <f>MID(BD[[#This Row],[SUC]],2,1)&amp;"-"&amp;BD[[#This Row],[CC]]&amp;"-"&amp;BD[[#This Row],[REGI_RES]]&amp;"-"&amp;MID(BD[[#This Row],[CTA]],1,9)</f>
        <v/>
      </c>
      <c r="D2102" s="54">
        <f>TRIM(MID('BD6'!E2102,3,2))</f>
        <v/>
      </c>
      <c r="E2102" s="33" t="n"/>
      <c r="F2102" s="34" t="n"/>
      <c r="G2102" s="54">
        <f>IF(MID(BD[[#This Row],[Suc - Tipo - Nro]],8,2)="11",LEFT(BD[[#This Row],[REGIMEN]], 1) &amp; LEFT(RIGHT(BD[[#This Row],[REGIMEN]], LEN(BD[[#This Row],[REGIMEN]]) - FIND(" ", BD[[#This Row],[REGIMEN]])), 1),"")</f>
        <v/>
      </c>
      <c r="H2102" s="54">
        <f>IF(MID(BD[[#This Row],[Suc - Tipo - Nro]],8,2)="11",TRIM(RIGHT(SUBSTITUTE(BD[[#This Row],[Glosa / Proveedor]]," ",REPT(" ",LEN(BD[[#This Row],[Glosa / Proveedor]]))),LEN(BD[[#This Row],[Glosa / Proveedor]])*2)),"")</f>
        <v/>
      </c>
      <c r="I2102" s="33" t="n"/>
      <c r="J2102" s="35" t="n"/>
      <c r="K2102" s="36">
        <f>IF('BD6'!J2102=90,"AGUA",IF('BD6'!J2102=91,"ALCANTARILLADO",IF('BD6'!J2102=93,"ALCANTARILLADO",IF('BD6'!J2102=95,"ADMIN",IF('BD6'!J2102=96,"COMERCIAL","G_Finan")))))</f>
        <v/>
      </c>
      <c r="L2102" s="40" t="n"/>
      <c r="M2102" s="37" t="n"/>
      <c r="N2102" s="51" t="n"/>
      <c r="O2102" s="51" t="n"/>
    </row>
    <row r="2103">
      <c r="A2103" s="42">
        <f>IFERROR(VLOOKUP(BD[[#This Row],[BK]],DICT[[EEFF]:[Ppto]],2,FALSE),"No Encontrado")</f>
        <v/>
      </c>
      <c r="B2103">
        <f>MID(BD[[#This Row],[SUC]],2,1)&amp;"-"&amp;BD[[#This Row],[CC]]&amp;"-"&amp;BD[[#This Row],[REGI_RES]]&amp;"-"&amp;MID(BD[[#This Row],[CTA]],1,9)</f>
        <v/>
      </c>
      <c r="D2103">
        <f>TRIM(MID('BD6'!E2103,3,2))</f>
        <v/>
      </c>
      <c r="E2103" s="33" t="n"/>
      <c r="F2103" s="32" t="n"/>
      <c r="G2103">
        <f>IF(MID(BD[[#This Row],[Suc - Tipo - Nro]],8,2)="11",LEFT(BD[[#This Row],[REGIMEN]], 1) &amp; LEFT(RIGHT(BD[[#This Row],[REGIMEN]], LEN(BD[[#This Row],[REGIMEN]]) - FIND(" ", BD[[#This Row],[REGIMEN]])), 1),"")</f>
        <v/>
      </c>
      <c r="H2103">
        <f>IF(MID(BD[[#This Row],[Suc - Tipo - Nro]],8,2)="11",TRIM(RIGHT(SUBSTITUTE(BD[[#This Row],[Glosa / Proveedor]]," ",REPT(" ",LEN(BD[[#This Row],[Glosa / Proveedor]]))),LEN(BD[[#This Row],[Glosa / Proveedor]])*2)),"")</f>
        <v/>
      </c>
      <c r="I2103" s="31" t="n"/>
      <c r="J2103" s="38" t="n"/>
      <c r="K2103" s="22">
        <f>IF('BD6'!J2103=90,"AGUA",IF('BD6'!J2103=91,"ALCANTARILLADO",IF('BD6'!J2103=93,"ALCANTARILLADO",IF('BD6'!J2103=95,"ADMIN",IF('BD6'!J2103=96,"COMERCIAL","G_Finan")))))</f>
        <v/>
      </c>
      <c r="L2103" s="49" t="n"/>
      <c r="M2103" s="37" t="n"/>
      <c r="N2103" s="51" t="n"/>
      <c r="O2103" s="51" t="n"/>
    </row>
    <row r="2104">
      <c r="A2104" s="42">
        <f>IFERROR(VLOOKUP(BD[[#This Row],[BK]],DICT[[EEFF]:[Ppto]],2,FALSE),"No Encontrado")</f>
        <v/>
      </c>
      <c r="B2104">
        <f>MID(BD[[#This Row],[SUC]],2,1)&amp;"-"&amp;BD[[#This Row],[CC]]&amp;"-"&amp;BD[[#This Row],[REGI_RES]]&amp;"-"&amp;MID(BD[[#This Row],[CTA]],1,9)</f>
        <v/>
      </c>
      <c r="D2104">
        <f>TRIM(MID('BD6'!E2104,3,2))</f>
        <v/>
      </c>
      <c r="E2104" s="33" t="n"/>
      <c r="F2104" s="32" t="n"/>
      <c r="G2104">
        <f>IF(MID(BD[[#This Row],[Suc - Tipo - Nro]],8,2)="11",LEFT(BD[[#This Row],[REGIMEN]], 1) &amp; LEFT(RIGHT(BD[[#This Row],[REGIMEN]], LEN(BD[[#This Row],[REGIMEN]]) - FIND(" ", BD[[#This Row],[REGIMEN]])), 1),"")</f>
        <v/>
      </c>
      <c r="H2104">
        <f>IF(MID(BD[[#This Row],[Suc - Tipo - Nro]],8,2)="11",TRIM(RIGHT(SUBSTITUTE(BD[[#This Row],[Glosa / Proveedor]]," ",REPT(" ",LEN(BD[[#This Row],[Glosa / Proveedor]]))),LEN(BD[[#This Row],[Glosa / Proveedor]])*2)),"")</f>
        <v/>
      </c>
      <c r="I2104" s="31" t="n"/>
      <c r="J2104" s="38" t="n"/>
      <c r="K2104" s="22">
        <f>IF('BD6'!J2104=90,"AGUA",IF('BD6'!J2104=91,"ALCANTARILLADO",IF('BD6'!J2104=93,"ALCANTARILLADO",IF('BD6'!J2104=95,"ADMIN",IF('BD6'!J2104=96,"COMERCIAL","G_Finan")))))</f>
        <v/>
      </c>
      <c r="L2104" s="49" t="n"/>
      <c r="M2104" s="37" t="n"/>
      <c r="N2104" s="51" t="n"/>
      <c r="O2104" s="51" t="n"/>
    </row>
    <row r="2105">
      <c r="A2105" s="39">
        <f>IFERROR(VLOOKUP(BD[[#This Row],[BK]],DICT[[EEFF]:[Ppto]],2,FALSE),"No Encontrado")</f>
        <v/>
      </c>
      <c r="B2105">
        <f>MID(BD[[#This Row],[SUC]],2,1)&amp;"-"&amp;BD[[#This Row],[CC]]&amp;"-"&amp;BD[[#This Row],[REGI_RES]]&amp;"-"&amp;MID(BD[[#This Row],[CTA]],1,9)</f>
        <v/>
      </c>
      <c r="D2105">
        <f>TRIM(MID('BD6'!E2105,3,2))</f>
        <v/>
      </c>
      <c r="E2105" s="33" t="n"/>
      <c r="F2105" s="34" t="n"/>
      <c r="G2105">
        <f>IF(MID(BD[[#This Row],[Suc - Tipo - Nro]],8,2)="11",LEFT(BD[[#This Row],[REGIMEN]], 1) &amp; LEFT(RIGHT(BD[[#This Row],[REGIMEN]], LEN(BD[[#This Row],[REGIMEN]]) - FIND(" ", BD[[#This Row],[REGIMEN]])), 1),"")</f>
        <v/>
      </c>
      <c r="H2105">
        <f>IF(MID(BD[[#This Row],[Suc - Tipo - Nro]],8,2)="11",TRIM(RIGHT(SUBSTITUTE(BD[[#This Row],[Glosa / Proveedor]]," ",REPT(" ",LEN(BD[[#This Row],[Glosa / Proveedor]]))),LEN(BD[[#This Row],[Glosa / Proveedor]])*2)),"")</f>
        <v/>
      </c>
      <c r="I2105" s="33" t="n"/>
      <c r="J2105" s="35" t="n"/>
      <c r="K2105" s="22">
        <f>IF('BD6'!J2105=90,"AGUA",IF('BD6'!J2105=91,"ALCANTARILLADO",IF('BD6'!J2105=93,"ALCANTARILLADO",IF('BD6'!J2105=95,"ADMIN",IF('BD6'!J2105=96,"COMERCIAL","G_Finan")))))</f>
        <v/>
      </c>
      <c r="L2105" s="49" t="n"/>
      <c r="M2105" s="37" t="n"/>
      <c r="N2105" s="51" t="n"/>
      <c r="O2105" s="51" t="n"/>
    </row>
    <row r="2106">
      <c r="A2106" s="10">
        <f>IFERROR(VLOOKUP(BD[[#This Row],[BK]],DICT[[EEFF]:[Ppto]],2,FALSE),"No Encontrado")</f>
        <v/>
      </c>
      <c r="B2106" s="54">
        <f>MID(BD[[#This Row],[SUC]],2,1)&amp;"-"&amp;BD[[#This Row],[CC]]&amp;"-"&amp;BD[[#This Row],[REGI_RES]]&amp;"-"&amp;MID(BD[[#This Row],[CTA]],1,9)</f>
        <v/>
      </c>
      <c r="D2106" s="54">
        <f>TRIM(MID('BD6'!E2106,3,2))</f>
        <v/>
      </c>
      <c r="E2106" s="33" t="n"/>
      <c r="F2106" s="34" t="n"/>
      <c r="G2106" s="54">
        <f>IF(MID(BD[[#This Row],[Suc - Tipo - Nro]],8,2)="11",LEFT(BD[[#This Row],[REGIMEN]], 1) &amp; LEFT(RIGHT(BD[[#This Row],[REGIMEN]], LEN(BD[[#This Row],[REGIMEN]]) - FIND(" ", BD[[#This Row],[REGIMEN]])), 1),"")</f>
        <v/>
      </c>
      <c r="H2106" s="54">
        <f>IF(MID(BD[[#This Row],[Suc - Tipo - Nro]],8,2)="11",TRIM(RIGHT(SUBSTITUTE(BD[[#This Row],[Glosa / Proveedor]]," ",REPT(" ",LEN(BD[[#This Row],[Glosa / Proveedor]]))),LEN(BD[[#This Row],[Glosa / Proveedor]])*2)),"")</f>
        <v/>
      </c>
      <c r="I2106" s="33" t="n"/>
      <c r="J2106" s="35" t="n"/>
      <c r="K2106" s="36">
        <f>IF('BD6'!J2106=90,"AGUA",IF('BD6'!J2106=91,"ALCANTARILLADO",IF('BD6'!J2106=93,"ALCANTARILLADO",IF('BD6'!J2106=95,"ADMIN",IF('BD6'!J2106=96,"COMERCIAL","G_Finan")))))</f>
        <v/>
      </c>
      <c r="L2106" s="40" t="n"/>
      <c r="M2106" s="37" t="n"/>
      <c r="N2106" s="51" t="n"/>
      <c r="O2106" s="51" t="n"/>
    </row>
    <row r="2107">
      <c r="A2107" s="10">
        <f>IFERROR(VLOOKUP(BD[[#This Row],[BK]],DICT[[EEFF]:[Ppto]],2,FALSE),"No Encontrado")</f>
        <v/>
      </c>
      <c r="B2107" s="54">
        <f>MID(BD[[#This Row],[SUC]],2,1)&amp;"-"&amp;BD[[#This Row],[CC]]&amp;"-"&amp;BD[[#This Row],[REGI_RES]]&amp;"-"&amp;MID(BD[[#This Row],[CTA]],1,9)</f>
        <v/>
      </c>
      <c r="D2107" s="54">
        <f>TRIM(MID('BD6'!E2107,3,2))</f>
        <v/>
      </c>
      <c r="E2107" s="33" t="n"/>
      <c r="F2107" s="34" t="n"/>
      <c r="G2107" s="54">
        <f>IF(MID(BD[[#This Row],[Suc - Tipo - Nro]],8,2)="11",LEFT(BD[[#This Row],[REGIMEN]], 1) &amp; LEFT(RIGHT(BD[[#This Row],[REGIMEN]], LEN(BD[[#This Row],[REGIMEN]]) - FIND(" ", BD[[#This Row],[REGIMEN]])), 1),"")</f>
        <v/>
      </c>
      <c r="H2107" s="54">
        <f>IF(MID(BD[[#This Row],[Suc - Tipo - Nro]],8,2)="11",TRIM(RIGHT(SUBSTITUTE(BD[[#This Row],[Glosa / Proveedor]]," ",REPT(" ",LEN(BD[[#This Row],[Glosa / Proveedor]]))),LEN(BD[[#This Row],[Glosa / Proveedor]])*2)),"")</f>
        <v/>
      </c>
      <c r="I2107" s="33" t="n"/>
      <c r="J2107" s="35" t="n"/>
      <c r="K2107" s="36">
        <f>IF('BD6'!J2107=90,"AGUA",IF('BD6'!J2107=91,"ALCANTARILLADO",IF('BD6'!J2107=93,"ALCANTARILLADO",IF('BD6'!J2107=95,"ADMIN",IF('BD6'!J2107=96,"COMERCIAL","G_Finan")))))</f>
        <v/>
      </c>
      <c r="L2107" s="40" t="n"/>
      <c r="M2107" s="37" t="n"/>
      <c r="N2107" s="51" t="n"/>
      <c r="O2107" s="51" t="n"/>
    </row>
    <row r="2108">
      <c r="A2108">
        <f>IFERROR(VLOOKUP(BD[[#This Row],[BK]],DICT[[EEFF]:[Ppto]],2,FALSE),"No Encontrado")</f>
        <v/>
      </c>
      <c r="B2108">
        <f>MID(BD[[#This Row],[SUC]],2,1)&amp;"-"&amp;BD[[#This Row],[CC]]&amp;"-"&amp;BD[[#This Row],[REGI_RES]]&amp;"-"&amp;MID(BD[[#This Row],[CTA]],1,9)</f>
        <v/>
      </c>
      <c r="D2108">
        <f>TRIM(MID('BD6'!E2108,3,2))</f>
        <v/>
      </c>
      <c r="E2108" s="33" t="n"/>
      <c r="F2108" s="32" t="n"/>
      <c r="G2108">
        <f>IF(MID(BD[[#This Row],[Suc - Tipo - Nro]],8,2)="11",LEFT(BD[[#This Row],[REGIMEN]], 1) &amp; LEFT(RIGHT(BD[[#This Row],[REGIMEN]], LEN(BD[[#This Row],[REGIMEN]]) - FIND(" ", BD[[#This Row],[REGIMEN]])), 1),"")</f>
        <v/>
      </c>
      <c r="H2108">
        <f>IF(MID(BD[[#This Row],[Suc - Tipo - Nro]],8,2)="11",TRIM(RIGHT(SUBSTITUTE(BD[[#This Row],[Glosa / Proveedor]]," ",REPT(" ",LEN(BD[[#This Row],[Glosa / Proveedor]]))),LEN(BD[[#This Row],[Glosa / Proveedor]])*2)),"")</f>
        <v/>
      </c>
      <c r="I2108" s="31" t="n"/>
      <c r="J2108" s="38" t="n"/>
      <c r="K2108" s="22">
        <f>IF('BD6'!J2108=90,"AGUA",IF('BD6'!J2108=91,"ALCANTARILLADO",IF('BD6'!J2108=93,"ALCANTARILLADO",IF('BD6'!J2108=95,"ADMIN",IF('BD6'!J2108=96,"COMERCIAL","G_Finan")))))</f>
        <v/>
      </c>
      <c r="L2108" s="49" t="n"/>
      <c r="M2108" s="37" t="n"/>
      <c r="N2108" s="51" t="n"/>
      <c r="O2108" s="51" t="n"/>
    </row>
    <row r="2109">
      <c r="A2109">
        <f>IFERROR(VLOOKUP(BD[[#This Row],[BK]],DICT[[EEFF]:[Ppto]],2,FALSE),"No Encontrado")</f>
        <v/>
      </c>
      <c r="B2109">
        <f>MID(BD[[#This Row],[SUC]],2,1)&amp;"-"&amp;BD[[#This Row],[CC]]&amp;"-"&amp;BD[[#This Row],[REGI_RES]]&amp;"-"&amp;MID(BD[[#This Row],[CTA]],1,9)</f>
        <v/>
      </c>
      <c r="D2109">
        <f>TRIM(MID('BD6'!E2109,3,2))</f>
        <v/>
      </c>
      <c r="E2109" s="33" t="n"/>
      <c r="F2109" s="32" t="n"/>
      <c r="G2109">
        <f>IF(MID(BD[[#This Row],[Suc - Tipo - Nro]],8,2)="11",LEFT(BD[[#This Row],[REGIMEN]], 1) &amp; LEFT(RIGHT(BD[[#This Row],[REGIMEN]], LEN(BD[[#This Row],[REGIMEN]]) - FIND(" ", BD[[#This Row],[REGIMEN]])), 1),"")</f>
        <v/>
      </c>
      <c r="H2109">
        <f>IF(MID(BD[[#This Row],[Suc - Tipo - Nro]],8,2)="11",TRIM(RIGHT(SUBSTITUTE(BD[[#This Row],[Glosa / Proveedor]]," ",REPT(" ",LEN(BD[[#This Row],[Glosa / Proveedor]]))),LEN(BD[[#This Row],[Glosa / Proveedor]])*2)),"")</f>
        <v/>
      </c>
      <c r="I2109" s="31" t="n"/>
      <c r="J2109" s="38" t="n"/>
      <c r="K2109" s="22">
        <f>IF('BD6'!J2109=90,"AGUA",IF('BD6'!J2109=91,"ALCANTARILLADO",IF('BD6'!J2109=93,"ALCANTARILLADO",IF('BD6'!J2109=95,"ADMIN",IF('BD6'!J2109=96,"COMERCIAL","G_Finan")))))</f>
        <v/>
      </c>
      <c r="L2109" s="49" t="n"/>
      <c r="M2109" s="37" t="n"/>
      <c r="N2109" s="51" t="n"/>
      <c r="O2109" s="51" t="n"/>
    </row>
    <row r="2110">
      <c r="A2110">
        <f>IFERROR(VLOOKUP(BD[[#This Row],[BK]],DICT[[EEFF]:[Ppto]],2,FALSE),"No Encontrado")</f>
        <v/>
      </c>
      <c r="B2110">
        <f>MID(BD[[#This Row],[SUC]],2,1)&amp;"-"&amp;BD[[#This Row],[CC]]&amp;"-"&amp;BD[[#This Row],[REGI_RES]]&amp;"-"&amp;MID(BD[[#This Row],[CTA]],1,9)</f>
        <v/>
      </c>
      <c r="D2110">
        <f>TRIM(MID('BD6'!E2110,3,2))</f>
        <v/>
      </c>
      <c r="E2110" s="33" t="n"/>
      <c r="F2110" s="32" t="n"/>
      <c r="G2110">
        <f>IF(MID(BD[[#This Row],[Suc - Tipo - Nro]],8,2)="11",LEFT(BD[[#This Row],[REGIMEN]], 1) &amp; LEFT(RIGHT(BD[[#This Row],[REGIMEN]], LEN(BD[[#This Row],[REGIMEN]]) - FIND(" ", BD[[#This Row],[REGIMEN]])), 1),"")</f>
        <v/>
      </c>
      <c r="H2110">
        <f>IF(MID(BD[[#This Row],[Suc - Tipo - Nro]],8,2)="11",TRIM(RIGHT(SUBSTITUTE(BD[[#This Row],[Glosa / Proveedor]]," ",REPT(" ",LEN(BD[[#This Row],[Glosa / Proveedor]]))),LEN(BD[[#This Row],[Glosa / Proveedor]])*2)),"")</f>
        <v/>
      </c>
      <c r="I2110" s="31" t="n"/>
      <c r="J2110" s="38" t="n"/>
      <c r="K2110" s="22">
        <f>IF('BD6'!J2110=90,"AGUA",IF('BD6'!J2110=91,"ALCANTARILLADO",IF('BD6'!J2110=93,"ALCANTARILLADO",IF('BD6'!J2110=95,"ADMIN",IF('BD6'!J2110=96,"COMERCIAL","G_Finan")))))</f>
        <v/>
      </c>
      <c r="L2110" s="49" t="n"/>
      <c r="M2110" s="37" t="n"/>
      <c r="N2110" s="51" t="n"/>
      <c r="O2110" s="51" t="n"/>
    </row>
    <row r="2111">
      <c r="A2111" s="39">
        <f>IFERROR(VLOOKUP(BD[[#This Row],[BK]],DICT[[EEFF]:[Ppto]],2,FALSE),"No Encontrado")</f>
        <v/>
      </c>
      <c r="B2111">
        <f>MID(BD[[#This Row],[SUC]],2,1)&amp;"-"&amp;BD[[#This Row],[CC]]&amp;"-"&amp;BD[[#This Row],[REGI_RES]]&amp;"-"&amp;MID(BD[[#This Row],[CTA]],1,9)</f>
        <v/>
      </c>
      <c r="D2111">
        <f>TRIM(MID('BD6'!E2111,3,2))</f>
        <v/>
      </c>
      <c r="E2111" s="33" t="n"/>
      <c r="F2111" s="34" t="n"/>
      <c r="G2111">
        <f>IF(MID(BD[[#This Row],[Suc - Tipo - Nro]],8,2)="11",LEFT(BD[[#This Row],[REGIMEN]], 1) &amp; LEFT(RIGHT(BD[[#This Row],[REGIMEN]], LEN(BD[[#This Row],[REGIMEN]]) - FIND(" ", BD[[#This Row],[REGIMEN]])), 1),"")</f>
        <v/>
      </c>
      <c r="H2111">
        <f>IF(MID(BD[[#This Row],[Suc - Tipo - Nro]],8,2)="11",TRIM(RIGHT(SUBSTITUTE(BD[[#This Row],[Glosa / Proveedor]]," ",REPT(" ",LEN(BD[[#This Row],[Glosa / Proveedor]]))),LEN(BD[[#This Row],[Glosa / Proveedor]])*2)),"")</f>
        <v/>
      </c>
      <c r="I2111" s="33" t="n"/>
      <c r="J2111" s="35" t="n"/>
      <c r="K2111" s="22">
        <f>IF('BD6'!J2111=90,"AGUA",IF('BD6'!J2111=91,"ALCANTARILLADO",IF('BD6'!J2111=93,"ALCANTARILLADO",IF('BD6'!J2111=95,"ADMIN",IF('BD6'!J2111=96,"COMERCIAL","G_Finan")))))</f>
        <v/>
      </c>
      <c r="L2111" s="49" t="n"/>
      <c r="M2111" s="37" t="n"/>
      <c r="N2111" s="51" t="n"/>
      <c r="O2111" s="51" t="n"/>
    </row>
    <row r="2112">
      <c r="A2112" s="39">
        <f>IFERROR(VLOOKUP(BD[[#This Row],[BK]],DICT[[EEFF]:[Ppto]],2,FALSE),"No Encontrado")</f>
        <v/>
      </c>
      <c r="B2112">
        <f>MID(BD[[#This Row],[SUC]],2,1)&amp;"-"&amp;BD[[#This Row],[CC]]&amp;"-"&amp;BD[[#This Row],[REGI_RES]]&amp;"-"&amp;MID(BD[[#This Row],[CTA]],1,9)</f>
        <v/>
      </c>
      <c r="D2112">
        <f>TRIM(MID('BD6'!E2112,3,2))</f>
        <v/>
      </c>
      <c r="E2112" s="33" t="n"/>
      <c r="F2112" s="34" t="n"/>
      <c r="G2112">
        <f>IF(MID(BD[[#This Row],[Suc - Tipo - Nro]],8,2)="11",LEFT(BD[[#This Row],[REGIMEN]], 1) &amp; LEFT(RIGHT(BD[[#This Row],[REGIMEN]], LEN(BD[[#This Row],[REGIMEN]]) - FIND(" ", BD[[#This Row],[REGIMEN]])), 1),"")</f>
        <v/>
      </c>
      <c r="H2112">
        <f>IF(MID(BD[[#This Row],[Suc - Tipo - Nro]],8,2)="11",TRIM(RIGHT(SUBSTITUTE(BD[[#This Row],[Glosa / Proveedor]]," ",REPT(" ",LEN(BD[[#This Row],[Glosa / Proveedor]]))),LEN(BD[[#This Row],[Glosa / Proveedor]])*2)),"")</f>
        <v/>
      </c>
      <c r="I2112" s="33" t="n"/>
      <c r="J2112" s="35" t="n"/>
      <c r="K2112" s="22">
        <f>IF('BD6'!J2112=90,"AGUA",IF('BD6'!J2112=91,"ALCANTARILLADO",IF('BD6'!J2112=93,"ALCANTARILLADO",IF('BD6'!J2112=95,"ADMIN",IF('BD6'!J2112=96,"COMERCIAL","G_Finan")))))</f>
        <v/>
      </c>
      <c r="L2112" s="49" t="n"/>
      <c r="M2112" s="37" t="n"/>
      <c r="N2112" s="51" t="n"/>
      <c r="O2112" s="51" t="n"/>
    </row>
    <row r="2113">
      <c r="A2113" s="10">
        <f>IFERROR(VLOOKUP(BD[[#This Row],[BK]],DICT[[EEFF]:[Ppto]],2,FALSE),"No Encontrado")</f>
        <v/>
      </c>
      <c r="B2113" s="54">
        <f>MID(BD[[#This Row],[SUC]],2,1)&amp;"-"&amp;BD[[#This Row],[CC]]&amp;"-"&amp;BD[[#This Row],[REGI_RES]]&amp;"-"&amp;MID(BD[[#This Row],[CTA]],1,9)</f>
        <v/>
      </c>
      <c r="D2113" s="54">
        <f>TRIM(MID('BD6'!E2113,3,2))</f>
        <v/>
      </c>
      <c r="E2113" s="33" t="n"/>
      <c r="F2113" s="34" t="n"/>
      <c r="G2113" s="54">
        <f>IF(MID(BD[[#This Row],[Suc - Tipo - Nro]],8,2)="11",LEFT(BD[[#This Row],[REGIMEN]], 1) &amp; LEFT(RIGHT(BD[[#This Row],[REGIMEN]], LEN(BD[[#This Row],[REGIMEN]]) - FIND(" ", BD[[#This Row],[REGIMEN]])), 1),"")</f>
        <v/>
      </c>
      <c r="H2113" s="54">
        <f>IF(MID(BD[[#This Row],[Suc - Tipo - Nro]],8,2)="11",TRIM(RIGHT(SUBSTITUTE(BD[[#This Row],[Glosa / Proveedor]]," ",REPT(" ",LEN(BD[[#This Row],[Glosa / Proveedor]]))),LEN(BD[[#This Row],[Glosa / Proveedor]])*2)),"")</f>
        <v/>
      </c>
      <c r="I2113" s="33" t="n"/>
      <c r="J2113" s="35" t="n"/>
      <c r="K2113" s="36">
        <f>IF('BD6'!J2113=90,"AGUA",IF('BD6'!J2113=91,"ALCANTARILLADO",IF('BD6'!J2113=93,"ALCANTARILLADO",IF('BD6'!J2113=95,"ADMIN",IF('BD6'!J2113=96,"COMERCIAL","G_Finan")))))</f>
        <v/>
      </c>
      <c r="L2113" s="40" t="n"/>
      <c r="M2113" s="37" t="n"/>
      <c r="N2113" s="51" t="n"/>
      <c r="O2113" s="51" t="n"/>
    </row>
    <row r="2114">
      <c r="A2114">
        <f>IFERROR(VLOOKUP(BD[[#This Row],[BK]],DICT[[EEFF]:[Ppto]],2,FALSE),"No Encontrado")</f>
        <v/>
      </c>
      <c r="B2114">
        <f>MID(BD[[#This Row],[SUC]],2,1)&amp;"-"&amp;BD[[#This Row],[CC]]&amp;"-"&amp;BD[[#This Row],[REGI_RES]]&amp;"-"&amp;MID(BD[[#This Row],[CTA]],1,9)</f>
        <v/>
      </c>
      <c r="D2114">
        <f>TRIM(MID('BD6'!E2114,3,2))</f>
        <v/>
      </c>
      <c r="E2114" s="33" t="n"/>
      <c r="F2114" s="32" t="n"/>
      <c r="G2114">
        <f>IF(MID(BD[[#This Row],[Suc - Tipo - Nro]],8,2)="11",LEFT(BD[[#This Row],[REGIMEN]], 1) &amp; LEFT(RIGHT(BD[[#This Row],[REGIMEN]], LEN(BD[[#This Row],[REGIMEN]]) - FIND(" ", BD[[#This Row],[REGIMEN]])), 1),"")</f>
        <v/>
      </c>
      <c r="H2114">
        <f>IF(MID(BD[[#This Row],[Suc - Tipo - Nro]],8,2)="11",TRIM(RIGHT(SUBSTITUTE(BD[[#This Row],[Glosa / Proveedor]]," ",REPT(" ",LEN(BD[[#This Row],[Glosa / Proveedor]]))),LEN(BD[[#This Row],[Glosa / Proveedor]])*2)),"")</f>
        <v/>
      </c>
      <c r="I2114" s="31" t="n"/>
      <c r="J2114" s="38" t="n"/>
      <c r="K2114" s="22">
        <f>IF('BD6'!J2114=90,"AGUA",IF('BD6'!J2114=91,"ALCANTARILLADO",IF('BD6'!J2114=93,"ALCANTARILLADO",IF('BD6'!J2114=95,"ADMIN",IF('BD6'!J2114=96,"COMERCIAL","G_Finan")))))</f>
        <v/>
      </c>
      <c r="L2114" s="49" t="n"/>
      <c r="M2114" s="37" t="n"/>
      <c r="N2114" s="51" t="n"/>
      <c r="O2114" s="51" t="n"/>
    </row>
    <row r="2115">
      <c r="A2115">
        <f>IFERROR(VLOOKUP(BD[[#This Row],[BK]],DICT[[EEFF]:[Ppto]],2,FALSE),"No Encontrado")</f>
        <v/>
      </c>
      <c r="B2115">
        <f>MID(BD[[#This Row],[SUC]],2,1)&amp;"-"&amp;BD[[#This Row],[CC]]&amp;"-"&amp;BD[[#This Row],[REGI_RES]]&amp;"-"&amp;MID(BD[[#This Row],[CTA]],1,9)</f>
        <v/>
      </c>
      <c r="D2115">
        <f>TRIM(MID('BD6'!E2115,3,2))</f>
        <v/>
      </c>
      <c r="E2115" s="33" t="n"/>
      <c r="F2115" s="32" t="n"/>
      <c r="G2115">
        <f>IF(MID(BD[[#This Row],[Suc - Tipo - Nro]],8,2)="11",LEFT(BD[[#This Row],[REGIMEN]], 1) &amp; LEFT(RIGHT(BD[[#This Row],[REGIMEN]], LEN(BD[[#This Row],[REGIMEN]]) - FIND(" ", BD[[#This Row],[REGIMEN]])), 1),"")</f>
        <v/>
      </c>
      <c r="H2115">
        <f>IF(MID(BD[[#This Row],[Suc - Tipo - Nro]],8,2)="11",TRIM(RIGHT(SUBSTITUTE(BD[[#This Row],[Glosa / Proveedor]]," ",REPT(" ",LEN(BD[[#This Row],[Glosa / Proveedor]]))),LEN(BD[[#This Row],[Glosa / Proveedor]])*2)),"")</f>
        <v/>
      </c>
      <c r="I2115" s="31" t="n"/>
      <c r="J2115" s="38" t="n"/>
      <c r="K2115" s="22">
        <f>IF('BD6'!J2115=90,"AGUA",IF('BD6'!J2115=91,"ALCANTARILLADO",IF('BD6'!J2115=93,"ALCANTARILLADO",IF('BD6'!J2115=95,"ADMIN",IF('BD6'!J2115=96,"COMERCIAL","G_Finan")))))</f>
        <v/>
      </c>
      <c r="L2115" s="49" t="n"/>
      <c r="M2115" s="37" t="n"/>
      <c r="N2115" s="51" t="n"/>
      <c r="O2115" s="51" t="n"/>
    </row>
    <row r="2116">
      <c r="A2116" s="39">
        <f>IFERROR(VLOOKUP(BD[[#This Row],[BK]],DICT[[EEFF]:[Ppto]],2,FALSE),"No Encontrado")</f>
        <v/>
      </c>
      <c r="B2116">
        <f>MID(BD[[#This Row],[SUC]],2,1)&amp;"-"&amp;BD[[#This Row],[CC]]&amp;"-"&amp;BD[[#This Row],[REGI_RES]]&amp;"-"&amp;MID(BD[[#This Row],[CTA]],1,9)</f>
        <v/>
      </c>
      <c r="D2116">
        <f>TRIM(MID('BD6'!E2116,3,2))</f>
        <v/>
      </c>
      <c r="E2116" s="33" t="n"/>
      <c r="F2116" s="34" t="n"/>
      <c r="G2116">
        <f>IF(MID(BD[[#This Row],[Suc - Tipo - Nro]],8,2)="11",LEFT(BD[[#This Row],[REGIMEN]], 1) &amp; LEFT(RIGHT(BD[[#This Row],[REGIMEN]], LEN(BD[[#This Row],[REGIMEN]]) - FIND(" ", BD[[#This Row],[REGIMEN]])), 1),"")</f>
        <v/>
      </c>
      <c r="H2116">
        <f>IF(MID(BD[[#This Row],[Suc - Tipo - Nro]],8,2)="11",TRIM(RIGHT(SUBSTITUTE(BD[[#This Row],[Glosa / Proveedor]]," ",REPT(" ",LEN(BD[[#This Row],[Glosa / Proveedor]]))),LEN(BD[[#This Row],[Glosa / Proveedor]])*2)),"")</f>
        <v/>
      </c>
      <c r="I2116" s="33" t="n"/>
      <c r="J2116" s="35" t="n"/>
      <c r="K2116" s="22">
        <f>IF('BD6'!J2116=90,"AGUA",IF('BD6'!J2116=91,"ALCANTARILLADO",IF('BD6'!J2116=93,"ALCANTARILLADO",IF('BD6'!J2116=95,"ADMIN",IF('BD6'!J2116=96,"COMERCIAL","G_Finan")))))</f>
        <v/>
      </c>
      <c r="L2116" s="49" t="n"/>
      <c r="M2116" s="37" t="n"/>
      <c r="N2116" s="51" t="n"/>
      <c r="O2116" s="51" t="n"/>
    </row>
    <row r="2117">
      <c r="A2117" s="10">
        <f>IFERROR(VLOOKUP(BD[[#This Row],[BK]],DICT[[EEFF]:[Ppto]],2,FALSE),"No Encontrado")</f>
        <v/>
      </c>
      <c r="B2117" s="54">
        <f>MID(BD[[#This Row],[SUC]],2,1)&amp;"-"&amp;BD[[#This Row],[CC]]&amp;"-"&amp;BD[[#This Row],[REGI_RES]]&amp;"-"&amp;MID(BD[[#This Row],[CTA]],1,9)</f>
        <v/>
      </c>
      <c r="D2117" s="54">
        <f>TRIM(MID('BD6'!E2117,3,2))</f>
        <v/>
      </c>
      <c r="E2117" s="33" t="n"/>
      <c r="F2117" s="34" t="n"/>
      <c r="G2117" s="54">
        <f>IF(MID(BD[[#This Row],[Suc - Tipo - Nro]],8,2)="11",LEFT(BD[[#This Row],[REGIMEN]], 1) &amp; LEFT(RIGHT(BD[[#This Row],[REGIMEN]], LEN(BD[[#This Row],[REGIMEN]]) - FIND(" ", BD[[#This Row],[REGIMEN]])), 1),"")</f>
        <v/>
      </c>
      <c r="H2117" s="54">
        <f>IF(MID(BD[[#This Row],[Suc - Tipo - Nro]],8,2)="11",TRIM(RIGHT(SUBSTITUTE(BD[[#This Row],[Glosa / Proveedor]]," ",REPT(" ",LEN(BD[[#This Row],[Glosa / Proveedor]]))),LEN(BD[[#This Row],[Glosa / Proveedor]])*2)),"")</f>
        <v/>
      </c>
      <c r="I2117" s="33" t="n"/>
      <c r="J2117" s="35" t="n"/>
      <c r="K2117" s="36">
        <f>IF('BD6'!J2117=90,"AGUA",IF('BD6'!J2117=91,"ALCANTARILLADO",IF('BD6'!J2117=93,"ALCANTARILLADO",IF('BD6'!J2117=95,"ADMIN",IF('BD6'!J2117=96,"COMERCIAL","G_Finan")))))</f>
        <v/>
      </c>
      <c r="L2117" s="40" t="n"/>
      <c r="M2117" s="37" t="n"/>
      <c r="N2117" s="51" t="n"/>
      <c r="O2117" s="51" t="n"/>
    </row>
    <row r="2118">
      <c r="A2118">
        <f>IFERROR(VLOOKUP(BD[[#This Row],[BK]],DICT[[EEFF]:[Ppto]],2,FALSE),"No Encontrado")</f>
        <v/>
      </c>
      <c r="B2118">
        <f>MID(BD[[#This Row],[SUC]],2,1)&amp;"-"&amp;BD[[#This Row],[CC]]&amp;"-"&amp;BD[[#This Row],[REGI_RES]]&amp;"-"&amp;MID(BD[[#This Row],[CTA]],1,9)</f>
        <v/>
      </c>
      <c r="D2118">
        <f>TRIM(MID('BD6'!E2118,3,2))</f>
        <v/>
      </c>
      <c r="E2118" s="33" t="n"/>
      <c r="F2118" s="32" t="n"/>
      <c r="G2118">
        <f>IF(MID(BD[[#This Row],[Suc - Tipo - Nro]],8,2)="11",LEFT(BD[[#This Row],[REGIMEN]], 1) &amp; LEFT(RIGHT(BD[[#This Row],[REGIMEN]], LEN(BD[[#This Row],[REGIMEN]]) - FIND(" ", BD[[#This Row],[REGIMEN]])), 1),"")</f>
        <v/>
      </c>
      <c r="H2118">
        <f>IF(MID(BD[[#This Row],[Suc - Tipo - Nro]],8,2)="11",TRIM(RIGHT(SUBSTITUTE(BD[[#This Row],[Glosa / Proveedor]]," ",REPT(" ",LEN(BD[[#This Row],[Glosa / Proveedor]]))),LEN(BD[[#This Row],[Glosa / Proveedor]])*2)),"")</f>
        <v/>
      </c>
      <c r="I2118" s="31" t="n"/>
      <c r="J2118" s="38" t="n"/>
      <c r="K2118" s="22">
        <f>IF('BD6'!J2118=90,"AGUA",IF('BD6'!J2118=91,"ALCANTARILLADO",IF('BD6'!J2118=93,"ALCANTARILLADO",IF('BD6'!J2118=95,"ADMIN",IF('BD6'!J2118=96,"COMERCIAL","G_Finan")))))</f>
        <v/>
      </c>
      <c r="L2118" s="49" t="n"/>
      <c r="M2118" s="37" t="n"/>
      <c r="N2118" s="51" t="n"/>
      <c r="O2118" s="51" t="n"/>
    </row>
    <row r="2119">
      <c r="A2119" s="42">
        <f>IFERROR(VLOOKUP(BD[[#This Row],[BK]],DICT[[EEFF]:[Ppto]],2,FALSE),"No Encontrado")</f>
        <v/>
      </c>
      <c r="B2119">
        <f>MID(BD[[#This Row],[SUC]],2,1)&amp;"-"&amp;BD[[#This Row],[CC]]&amp;"-"&amp;BD[[#This Row],[REGI_RES]]&amp;"-"&amp;MID(BD[[#This Row],[CTA]],1,9)</f>
        <v/>
      </c>
      <c r="D2119">
        <f>TRIM(MID('BD6'!E2119,3,2))</f>
        <v/>
      </c>
      <c r="E2119" s="33" t="n"/>
      <c r="F2119" s="32" t="n"/>
      <c r="G2119">
        <f>IF(MID(BD[[#This Row],[Suc - Tipo - Nro]],8,2)="11",LEFT(BD[[#This Row],[REGIMEN]], 1) &amp; LEFT(RIGHT(BD[[#This Row],[REGIMEN]], LEN(BD[[#This Row],[REGIMEN]]) - FIND(" ", BD[[#This Row],[REGIMEN]])), 1),"")</f>
        <v/>
      </c>
      <c r="H2119">
        <f>IF(MID(BD[[#This Row],[Suc - Tipo - Nro]],8,2)="11",TRIM(RIGHT(SUBSTITUTE(BD[[#This Row],[Glosa / Proveedor]]," ",REPT(" ",LEN(BD[[#This Row],[Glosa / Proveedor]]))),LEN(BD[[#This Row],[Glosa / Proveedor]])*2)),"")</f>
        <v/>
      </c>
      <c r="I2119" s="31" t="n"/>
      <c r="J2119" s="38" t="n"/>
      <c r="K2119" s="22">
        <f>IF('BD6'!J2119=90,"AGUA",IF('BD6'!J2119=91,"ALCANTARILLADO",IF('BD6'!J2119=93,"ALCANTARILLADO",IF('BD6'!J2119=95,"ADMIN",IF('BD6'!J2119=96,"COMERCIAL","G_Finan")))))</f>
        <v/>
      </c>
      <c r="L2119" s="49" t="n"/>
      <c r="M2119" s="37" t="n"/>
      <c r="N2119" s="51" t="n"/>
      <c r="O2119" s="51" t="n"/>
    </row>
    <row r="2120">
      <c r="A2120" s="42">
        <f>IFERROR(VLOOKUP(BD[[#This Row],[BK]],DICT[[EEFF]:[Ppto]],2,FALSE),"No Encontrado")</f>
        <v/>
      </c>
      <c r="B2120">
        <f>MID(BD[[#This Row],[SUC]],2,1)&amp;"-"&amp;BD[[#This Row],[CC]]&amp;"-"&amp;BD[[#This Row],[REGI_RES]]&amp;"-"&amp;MID(BD[[#This Row],[CTA]],1,9)</f>
        <v/>
      </c>
      <c r="D2120">
        <f>TRIM(MID('BD6'!E2120,3,2))</f>
        <v/>
      </c>
      <c r="E2120" s="33" t="n"/>
      <c r="F2120" s="32" t="n"/>
      <c r="G2120">
        <f>IF(MID(BD[[#This Row],[Suc - Tipo - Nro]],8,2)="11",LEFT(BD[[#This Row],[REGIMEN]], 1) &amp; LEFT(RIGHT(BD[[#This Row],[REGIMEN]], LEN(BD[[#This Row],[REGIMEN]]) - FIND(" ", BD[[#This Row],[REGIMEN]])), 1),"")</f>
        <v/>
      </c>
      <c r="H2120">
        <f>IF(MID(BD[[#This Row],[Suc - Tipo - Nro]],8,2)="11",TRIM(RIGHT(SUBSTITUTE(BD[[#This Row],[Glosa / Proveedor]]," ",REPT(" ",LEN(BD[[#This Row],[Glosa / Proveedor]]))),LEN(BD[[#This Row],[Glosa / Proveedor]])*2)),"")</f>
        <v/>
      </c>
      <c r="I2120" s="31" t="n"/>
      <c r="J2120" s="38" t="n"/>
      <c r="K2120" s="22">
        <f>IF('BD6'!J2120=90,"AGUA",IF('BD6'!J2120=91,"ALCANTARILLADO",IF('BD6'!J2120=93,"ALCANTARILLADO",IF('BD6'!J2120=95,"ADMIN",IF('BD6'!J2120=96,"COMERCIAL","G_Finan")))))</f>
        <v/>
      </c>
      <c r="L2120" s="49" t="n"/>
      <c r="M2120" s="37" t="n"/>
      <c r="N2120" s="51" t="n"/>
      <c r="O2120" s="51" t="n"/>
    </row>
    <row r="2121">
      <c r="A2121">
        <f>IFERROR(VLOOKUP(BD[[#This Row],[BK]],DICT[[EEFF]:[Ppto]],2,FALSE),"No Encontrado")</f>
        <v/>
      </c>
      <c r="B2121">
        <f>MID(BD[[#This Row],[SUC]],2,1)&amp;"-"&amp;BD[[#This Row],[CC]]&amp;"-"&amp;BD[[#This Row],[REGI_RES]]&amp;"-"&amp;MID(BD[[#This Row],[CTA]],1,9)</f>
        <v/>
      </c>
      <c r="D2121">
        <f>TRIM(MID('BD6'!E2121,3,2))</f>
        <v/>
      </c>
      <c r="E2121" s="33" t="n"/>
      <c r="F2121" s="32" t="n"/>
      <c r="G2121">
        <f>IF(MID(BD[[#This Row],[Suc - Tipo - Nro]],8,2)="11",LEFT(BD[[#This Row],[REGIMEN]], 1) &amp; LEFT(RIGHT(BD[[#This Row],[REGIMEN]], LEN(BD[[#This Row],[REGIMEN]]) - FIND(" ", BD[[#This Row],[REGIMEN]])), 1),"")</f>
        <v/>
      </c>
      <c r="H2121">
        <f>IF(MID(BD[[#This Row],[Suc - Tipo - Nro]],8,2)="11",TRIM(RIGHT(SUBSTITUTE(BD[[#This Row],[Glosa / Proveedor]]," ",REPT(" ",LEN(BD[[#This Row],[Glosa / Proveedor]]))),LEN(BD[[#This Row],[Glosa / Proveedor]])*2)),"")</f>
        <v/>
      </c>
      <c r="I2121" s="31" t="n"/>
      <c r="J2121" s="38" t="n"/>
      <c r="K2121" s="22">
        <f>IF('BD6'!J2121=90,"AGUA",IF('BD6'!J2121=91,"ALCANTARILLADO",IF('BD6'!J2121=93,"ALCANTARILLADO",IF('BD6'!J2121=95,"ADMIN",IF('BD6'!J2121=96,"COMERCIAL","G_Finan")))))</f>
        <v/>
      </c>
      <c r="L2121" s="49" t="n"/>
      <c r="M2121" s="37" t="n"/>
      <c r="N2121" s="51" t="n"/>
      <c r="O2121" s="51" t="n"/>
    </row>
    <row r="2122">
      <c r="A2122">
        <f>IFERROR(VLOOKUP(BD[[#This Row],[BK]],DICT[[EEFF]:[Ppto]],2,FALSE),"No Encontrado")</f>
        <v/>
      </c>
      <c r="B2122">
        <f>MID(BD[[#This Row],[SUC]],2,1)&amp;"-"&amp;BD[[#This Row],[CC]]&amp;"-"&amp;BD[[#This Row],[REGI_RES]]&amp;"-"&amp;MID(BD[[#This Row],[CTA]],1,9)</f>
        <v/>
      </c>
      <c r="D2122">
        <f>TRIM(MID('BD6'!E2122,3,2))</f>
        <v/>
      </c>
      <c r="E2122" s="33" t="n"/>
      <c r="F2122" s="32" t="n"/>
      <c r="G2122">
        <f>IF(MID(BD[[#This Row],[Suc - Tipo - Nro]],8,2)="11",LEFT(BD[[#This Row],[REGIMEN]], 1) &amp; LEFT(RIGHT(BD[[#This Row],[REGIMEN]], LEN(BD[[#This Row],[REGIMEN]]) - FIND(" ", BD[[#This Row],[REGIMEN]])), 1),"")</f>
        <v/>
      </c>
      <c r="H2122">
        <f>IF(MID(BD[[#This Row],[Suc - Tipo - Nro]],8,2)="11",TRIM(RIGHT(SUBSTITUTE(BD[[#This Row],[Glosa / Proveedor]]," ",REPT(" ",LEN(BD[[#This Row],[Glosa / Proveedor]]))),LEN(BD[[#This Row],[Glosa / Proveedor]])*2)),"")</f>
        <v/>
      </c>
      <c r="I2122" s="31" t="n"/>
      <c r="J2122" s="38" t="n"/>
      <c r="K2122" s="22">
        <f>IF('BD6'!J2122=90,"AGUA",IF('BD6'!J2122=91,"ALCANTARILLADO",IF('BD6'!J2122=93,"ALCANTARILLADO",IF('BD6'!J2122=95,"ADMIN",IF('BD6'!J2122=96,"COMERCIAL","G_Finan")))))</f>
        <v/>
      </c>
      <c r="L2122" s="49" t="n"/>
      <c r="M2122" s="37" t="n"/>
      <c r="N2122" s="51" t="n"/>
      <c r="O2122" s="51" t="n"/>
    </row>
    <row r="2123">
      <c r="A2123" s="10">
        <f>IFERROR(VLOOKUP(BD[[#This Row],[BK]],DICT[[EEFF]:[Ppto]],2,FALSE),"No Encontrado")</f>
        <v/>
      </c>
      <c r="B2123" s="54">
        <f>MID(BD[[#This Row],[SUC]],2,1)&amp;"-"&amp;BD[[#This Row],[CC]]&amp;"-"&amp;BD[[#This Row],[REGI_RES]]&amp;"-"&amp;MID(BD[[#This Row],[CTA]],1,9)</f>
        <v/>
      </c>
      <c r="D2123" s="54">
        <f>TRIM(MID('BD6'!E2123,3,2))</f>
        <v/>
      </c>
      <c r="E2123" s="33" t="n"/>
      <c r="F2123" s="34" t="n"/>
      <c r="G2123" s="54">
        <f>IF(MID(BD[[#This Row],[Suc - Tipo - Nro]],8,2)="11",LEFT(BD[[#This Row],[REGIMEN]], 1) &amp; LEFT(RIGHT(BD[[#This Row],[REGIMEN]], LEN(BD[[#This Row],[REGIMEN]]) - FIND(" ", BD[[#This Row],[REGIMEN]])), 1),"")</f>
        <v/>
      </c>
      <c r="H2123" s="54">
        <f>IF(MID(BD[[#This Row],[Suc - Tipo - Nro]],8,2)="11",TRIM(RIGHT(SUBSTITUTE(BD[[#This Row],[Glosa / Proveedor]]," ",REPT(" ",LEN(BD[[#This Row],[Glosa / Proveedor]]))),LEN(BD[[#This Row],[Glosa / Proveedor]])*2)),"")</f>
        <v/>
      </c>
      <c r="I2123" s="33" t="n"/>
      <c r="J2123" s="35" t="n"/>
      <c r="K2123" s="36">
        <f>IF('BD6'!J2123=90,"AGUA",IF('BD6'!J2123=91,"ALCANTARILLADO",IF('BD6'!J2123=93,"ALCANTARILLADO",IF('BD6'!J2123=95,"ADMIN",IF('BD6'!J2123=96,"COMERCIAL","G_Finan")))))</f>
        <v/>
      </c>
      <c r="L2123" s="40" t="n"/>
      <c r="M2123" s="37" t="n"/>
      <c r="N2123" s="51" t="n"/>
      <c r="O2123" s="51" t="n"/>
    </row>
    <row r="2124">
      <c r="A2124" s="10">
        <f>IFERROR(VLOOKUP(BD[[#This Row],[BK]],DICT[[EEFF]:[Ppto]],2,FALSE),"No Encontrado")</f>
        <v/>
      </c>
      <c r="B2124" s="54">
        <f>MID(BD[[#This Row],[SUC]],2,1)&amp;"-"&amp;BD[[#This Row],[CC]]&amp;"-"&amp;BD[[#This Row],[REGI_RES]]&amp;"-"&amp;MID(BD[[#This Row],[CTA]],1,9)</f>
        <v/>
      </c>
      <c r="D2124" s="54">
        <f>TRIM(MID('BD6'!E2124,3,2))</f>
        <v/>
      </c>
      <c r="E2124" s="33" t="n"/>
      <c r="F2124" s="34" t="n"/>
      <c r="G2124" s="54">
        <f>IF(MID(BD[[#This Row],[Suc - Tipo - Nro]],8,2)="11",LEFT(BD[[#This Row],[REGIMEN]], 1) &amp; LEFT(RIGHT(BD[[#This Row],[REGIMEN]], LEN(BD[[#This Row],[REGIMEN]]) - FIND(" ", BD[[#This Row],[REGIMEN]])), 1),"")</f>
        <v/>
      </c>
      <c r="H2124" s="54">
        <f>IF(MID(BD[[#This Row],[Suc - Tipo - Nro]],8,2)="11",TRIM(RIGHT(SUBSTITUTE(BD[[#This Row],[Glosa / Proveedor]]," ",REPT(" ",LEN(BD[[#This Row],[Glosa / Proveedor]]))),LEN(BD[[#This Row],[Glosa / Proveedor]])*2)),"")</f>
        <v/>
      </c>
      <c r="I2124" s="33" t="n"/>
      <c r="J2124" s="35" t="n"/>
      <c r="K2124" s="36">
        <f>IF('BD6'!J2124=90,"AGUA",IF('BD6'!J2124=91,"ALCANTARILLADO",IF('BD6'!J2124=93,"ALCANTARILLADO",IF('BD6'!J2124=95,"ADMIN",IF('BD6'!J2124=96,"COMERCIAL","G_Finan")))))</f>
        <v/>
      </c>
      <c r="L2124" s="40" t="n"/>
      <c r="M2124" s="37" t="n"/>
      <c r="N2124" s="51" t="n"/>
      <c r="O2124" s="51" t="n"/>
    </row>
    <row r="2125">
      <c r="A2125" s="10">
        <f>IFERROR(VLOOKUP(BD[[#This Row],[BK]],DICT[[EEFF]:[Ppto]],2,FALSE),"No Encontrado")</f>
        <v/>
      </c>
      <c r="B2125" s="54">
        <f>MID(BD[[#This Row],[SUC]],2,1)&amp;"-"&amp;BD[[#This Row],[CC]]&amp;"-"&amp;BD[[#This Row],[REGI_RES]]&amp;"-"&amp;MID(BD[[#This Row],[CTA]],1,9)</f>
        <v/>
      </c>
      <c r="D2125" s="54">
        <f>TRIM(MID('BD6'!E2125,3,2))</f>
        <v/>
      </c>
      <c r="E2125" s="33" t="n"/>
      <c r="F2125" s="34" t="n"/>
      <c r="G2125" s="54">
        <f>IF(MID(BD[[#This Row],[Suc - Tipo - Nro]],8,2)="11",LEFT(BD[[#This Row],[REGIMEN]], 1) &amp; LEFT(RIGHT(BD[[#This Row],[REGIMEN]], LEN(BD[[#This Row],[REGIMEN]]) - FIND(" ", BD[[#This Row],[REGIMEN]])), 1),"")</f>
        <v/>
      </c>
      <c r="H2125" s="54">
        <f>IF(MID(BD[[#This Row],[Suc - Tipo - Nro]],8,2)="11",TRIM(RIGHT(SUBSTITUTE(BD[[#This Row],[Glosa / Proveedor]]," ",REPT(" ",LEN(BD[[#This Row],[Glosa / Proveedor]]))),LEN(BD[[#This Row],[Glosa / Proveedor]])*2)),"")</f>
        <v/>
      </c>
      <c r="I2125" s="33" t="n"/>
      <c r="J2125" s="35" t="n"/>
      <c r="K2125" s="36">
        <f>IF('BD6'!J2125=90,"AGUA",IF('BD6'!J2125=91,"ALCANTARILLADO",IF('BD6'!J2125=93,"ALCANTARILLADO",IF('BD6'!J2125=95,"ADMIN",IF('BD6'!J2125=96,"COMERCIAL","G_Finan")))))</f>
        <v/>
      </c>
      <c r="L2125" s="40" t="n"/>
      <c r="M2125" s="37" t="n"/>
      <c r="N2125" s="51" t="n"/>
      <c r="O2125" s="51" t="n"/>
    </row>
    <row r="2126">
      <c r="A2126" s="10">
        <f>IFERROR(VLOOKUP(BD[[#This Row],[BK]],DICT[[EEFF]:[Ppto]],2,FALSE),"No Encontrado")</f>
        <v/>
      </c>
      <c r="B2126" s="54">
        <f>MID(BD[[#This Row],[SUC]],2,1)&amp;"-"&amp;BD[[#This Row],[CC]]&amp;"-"&amp;BD[[#This Row],[REGI_RES]]&amp;"-"&amp;MID(BD[[#This Row],[CTA]],1,9)</f>
        <v/>
      </c>
      <c r="D2126" s="54">
        <f>TRIM(MID('BD6'!E2126,3,2))</f>
        <v/>
      </c>
      <c r="E2126" s="33" t="n"/>
      <c r="F2126" s="34" t="n"/>
      <c r="G2126" s="54">
        <f>IF(MID(BD[[#This Row],[Suc - Tipo - Nro]],8,2)="11",LEFT(BD[[#This Row],[REGIMEN]], 1) &amp; LEFT(RIGHT(BD[[#This Row],[REGIMEN]], LEN(BD[[#This Row],[REGIMEN]]) - FIND(" ", BD[[#This Row],[REGIMEN]])), 1),"")</f>
        <v/>
      </c>
      <c r="H2126" s="54">
        <f>IF(MID(BD[[#This Row],[Suc - Tipo - Nro]],8,2)="11",TRIM(RIGHT(SUBSTITUTE(BD[[#This Row],[Glosa / Proveedor]]," ",REPT(" ",LEN(BD[[#This Row],[Glosa / Proveedor]]))),LEN(BD[[#This Row],[Glosa / Proveedor]])*2)),"")</f>
        <v/>
      </c>
      <c r="I2126" s="33" t="n"/>
      <c r="J2126" s="35" t="n"/>
      <c r="K2126" s="36">
        <f>IF('BD6'!J2126=90,"AGUA",IF('BD6'!J2126=91,"ALCANTARILLADO",IF('BD6'!J2126=93,"ALCANTARILLADO",IF('BD6'!J2126=95,"ADMIN",IF('BD6'!J2126=96,"COMERCIAL","G_Finan")))))</f>
        <v/>
      </c>
      <c r="L2126" s="40" t="n"/>
      <c r="M2126" s="37" t="n"/>
      <c r="N2126" s="51" t="n"/>
      <c r="O2126" s="51" t="n"/>
    </row>
    <row r="2127">
      <c r="A2127" s="10">
        <f>IFERROR(VLOOKUP(BD[[#This Row],[BK]],DICT[[EEFF]:[Ppto]],2,FALSE),"No Encontrado")</f>
        <v/>
      </c>
      <c r="B2127" s="54">
        <f>MID(BD[[#This Row],[SUC]],2,1)&amp;"-"&amp;BD[[#This Row],[CC]]&amp;"-"&amp;BD[[#This Row],[REGI_RES]]&amp;"-"&amp;MID(BD[[#This Row],[CTA]],1,9)</f>
        <v/>
      </c>
      <c r="D2127" s="54">
        <f>TRIM(MID('BD6'!E2127,3,2))</f>
        <v/>
      </c>
      <c r="E2127" s="33" t="n"/>
      <c r="F2127" s="34" t="n"/>
      <c r="G2127" s="54">
        <f>IF(MID(BD[[#This Row],[Suc - Tipo - Nro]],8,2)="11",LEFT(BD[[#This Row],[REGIMEN]], 1) &amp; LEFT(RIGHT(BD[[#This Row],[REGIMEN]], LEN(BD[[#This Row],[REGIMEN]]) - FIND(" ", BD[[#This Row],[REGIMEN]])), 1),"")</f>
        <v/>
      </c>
      <c r="H2127" s="54">
        <f>IF(MID(BD[[#This Row],[Suc - Tipo - Nro]],8,2)="11",TRIM(RIGHT(SUBSTITUTE(BD[[#This Row],[Glosa / Proveedor]]," ",REPT(" ",LEN(BD[[#This Row],[Glosa / Proveedor]]))),LEN(BD[[#This Row],[Glosa / Proveedor]])*2)),"")</f>
        <v/>
      </c>
      <c r="I2127" s="33" t="n"/>
      <c r="J2127" s="35" t="n"/>
      <c r="K2127" s="36">
        <f>IF('BD6'!J2127=90,"AGUA",IF('BD6'!J2127=91,"ALCANTARILLADO",IF('BD6'!J2127=93,"ALCANTARILLADO",IF('BD6'!J2127=95,"ADMIN",IF('BD6'!J2127=96,"COMERCIAL","G_Finan")))))</f>
        <v/>
      </c>
      <c r="L2127" s="40" t="n"/>
      <c r="M2127" s="37" t="n"/>
      <c r="N2127" s="51" t="n"/>
      <c r="O2127" s="51" t="n"/>
    </row>
    <row r="2128">
      <c r="A2128">
        <f>IFERROR(VLOOKUP(BD[[#This Row],[BK]],DICT[[EEFF]:[Ppto]],2,FALSE),"No Encontrado")</f>
        <v/>
      </c>
      <c r="B2128">
        <f>MID(BD[[#This Row],[SUC]],2,1)&amp;"-"&amp;BD[[#This Row],[CC]]&amp;"-"&amp;BD[[#This Row],[REGI_RES]]&amp;"-"&amp;MID(BD[[#This Row],[CTA]],1,9)</f>
        <v/>
      </c>
      <c r="D2128">
        <f>TRIM(MID('BD6'!E2128,3,2))</f>
        <v/>
      </c>
      <c r="E2128" s="33" t="n"/>
      <c r="F2128" s="32" t="n"/>
      <c r="G2128">
        <f>IF(MID(BD[[#This Row],[Suc - Tipo - Nro]],8,2)="11",LEFT(BD[[#This Row],[REGIMEN]], 1) &amp; LEFT(RIGHT(BD[[#This Row],[REGIMEN]], LEN(BD[[#This Row],[REGIMEN]]) - FIND(" ", BD[[#This Row],[REGIMEN]])), 1),"")</f>
        <v/>
      </c>
      <c r="H2128">
        <f>IF(MID(BD[[#This Row],[Suc - Tipo - Nro]],8,2)="11",TRIM(RIGHT(SUBSTITUTE(BD[[#This Row],[Glosa / Proveedor]]," ",REPT(" ",LEN(BD[[#This Row],[Glosa / Proveedor]]))),LEN(BD[[#This Row],[Glosa / Proveedor]])*2)),"")</f>
        <v/>
      </c>
      <c r="I2128" s="31" t="n"/>
      <c r="J2128" s="38" t="n"/>
      <c r="K2128" s="22">
        <f>IF('BD6'!J2128=90,"AGUA",IF('BD6'!J2128=91,"ALCANTARILLADO",IF('BD6'!J2128=93,"ALCANTARILLADO",IF('BD6'!J2128=95,"ADMIN",IF('BD6'!J2128=96,"COMERCIAL","G_Finan")))))</f>
        <v/>
      </c>
      <c r="L2128" s="49" t="n"/>
      <c r="M2128" s="37" t="n"/>
      <c r="N2128" s="51" t="n"/>
      <c r="O2128" s="51" t="n"/>
    </row>
    <row r="2129">
      <c r="A2129" s="42">
        <f>IFERROR(VLOOKUP(BD[[#This Row],[BK]],DICT[[EEFF]:[Ppto]],2,FALSE),"No Encontrado")</f>
        <v/>
      </c>
      <c r="B2129">
        <f>MID(BD[[#This Row],[SUC]],2,1)&amp;"-"&amp;BD[[#This Row],[CC]]&amp;"-"&amp;BD[[#This Row],[REGI_RES]]&amp;"-"&amp;MID(BD[[#This Row],[CTA]],1,9)</f>
        <v/>
      </c>
      <c r="D2129">
        <f>TRIM(MID('BD6'!E2129,3,2))</f>
        <v/>
      </c>
      <c r="E2129" s="33" t="n"/>
      <c r="F2129" s="32" t="n"/>
      <c r="G2129">
        <f>IF(MID(BD[[#This Row],[Suc - Tipo - Nro]],8,2)="11",LEFT(BD[[#This Row],[REGIMEN]], 1) &amp; LEFT(RIGHT(BD[[#This Row],[REGIMEN]], LEN(BD[[#This Row],[REGIMEN]]) - FIND(" ", BD[[#This Row],[REGIMEN]])), 1),"")</f>
        <v/>
      </c>
      <c r="H2129">
        <f>IF(MID(BD[[#This Row],[Suc - Tipo - Nro]],8,2)="11",TRIM(RIGHT(SUBSTITUTE(BD[[#This Row],[Glosa / Proveedor]]," ",REPT(" ",LEN(BD[[#This Row],[Glosa / Proveedor]]))),LEN(BD[[#This Row],[Glosa / Proveedor]])*2)),"")</f>
        <v/>
      </c>
      <c r="I2129" s="31" t="n"/>
      <c r="J2129" s="38" t="n"/>
      <c r="K2129" s="22">
        <f>IF('BD6'!J2129=90,"AGUA",IF('BD6'!J2129=91,"ALCANTARILLADO",IF('BD6'!J2129=93,"ALCANTARILLADO",IF('BD6'!J2129=95,"ADMIN",IF('BD6'!J2129=96,"COMERCIAL","G_Finan")))))</f>
        <v/>
      </c>
      <c r="L2129" s="49" t="n"/>
      <c r="M2129" s="37" t="n"/>
      <c r="N2129" s="51" t="n"/>
      <c r="O2129" s="51" t="n"/>
    </row>
    <row r="2130">
      <c r="A2130">
        <f>IFERROR(VLOOKUP(BD[[#This Row],[BK]],DICT[[EEFF]:[Ppto]],2,FALSE),"No Encontrado")</f>
        <v/>
      </c>
      <c r="B2130">
        <f>MID(BD[[#This Row],[SUC]],2,1)&amp;"-"&amp;BD[[#This Row],[CC]]&amp;"-"&amp;BD[[#This Row],[REGI_RES]]&amp;"-"&amp;MID(BD[[#This Row],[CTA]],1,9)</f>
        <v/>
      </c>
      <c r="D2130">
        <f>TRIM(MID('BD6'!E2130,3,2))</f>
        <v/>
      </c>
      <c r="E2130" s="33" t="n"/>
      <c r="F2130" s="32" t="n"/>
      <c r="G2130">
        <f>IF(MID(BD[[#This Row],[Suc - Tipo - Nro]],8,2)="11",LEFT(BD[[#This Row],[REGIMEN]], 1) &amp; LEFT(RIGHT(BD[[#This Row],[REGIMEN]], LEN(BD[[#This Row],[REGIMEN]]) - FIND(" ", BD[[#This Row],[REGIMEN]])), 1),"")</f>
        <v/>
      </c>
      <c r="H2130">
        <f>IF(MID(BD[[#This Row],[Suc - Tipo - Nro]],8,2)="11",TRIM(RIGHT(SUBSTITUTE(BD[[#This Row],[Glosa / Proveedor]]," ",REPT(" ",LEN(BD[[#This Row],[Glosa / Proveedor]]))),LEN(BD[[#This Row],[Glosa / Proveedor]])*2)),"")</f>
        <v/>
      </c>
      <c r="I2130" s="31" t="n"/>
      <c r="J2130" s="38" t="n"/>
      <c r="K2130" s="22">
        <f>IF('BD6'!J2130=90,"AGUA",IF('BD6'!J2130=91,"ALCANTARILLADO",IF('BD6'!J2130=93,"ALCANTARILLADO",IF('BD6'!J2130=95,"ADMIN",IF('BD6'!J2130=96,"COMERCIAL","G_Finan")))))</f>
        <v/>
      </c>
      <c r="L2130" s="49" t="n"/>
      <c r="M2130" s="37" t="n"/>
      <c r="N2130" s="51" t="n"/>
      <c r="O2130" s="51" t="n"/>
    </row>
    <row r="2131">
      <c r="A2131" s="10">
        <f>IFERROR(VLOOKUP(BD[[#This Row],[BK]],DICT[[EEFF]:[Ppto]],2,FALSE),"No Encontrado")</f>
        <v/>
      </c>
      <c r="B2131" s="54">
        <f>MID(BD[[#This Row],[SUC]],2,1)&amp;"-"&amp;BD[[#This Row],[CC]]&amp;"-"&amp;BD[[#This Row],[REGI_RES]]&amp;"-"&amp;MID(BD[[#This Row],[CTA]],1,9)</f>
        <v/>
      </c>
      <c r="D2131" s="54">
        <f>TRIM(MID('BD6'!E2131,3,2))</f>
        <v/>
      </c>
      <c r="E2131" s="33" t="n"/>
      <c r="F2131" s="34" t="n"/>
      <c r="G2131" s="54">
        <f>IF(MID(BD[[#This Row],[Suc - Tipo - Nro]],8,2)="11",LEFT(BD[[#This Row],[REGIMEN]], 1) &amp; LEFT(RIGHT(BD[[#This Row],[REGIMEN]], LEN(BD[[#This Row],[REGIMEN]]) - FIND(" ", BD[[#This Row],[REGIMEN]])), 1),"")</f>
        <v/>
      </c>
      <c r="H2131" s="54">
        <f>IF(MID(BD[[#This Row],[Suc - Tipo - Nro]],8,2)="11",TRIM(RIGHT(SUBSTITUTE(BD[[#This Row],[Glosa / Proveedor]]," ",REPT(" ",LEN(BD[[#This Row],[Glosa / Proveedor]]))),LEN(BD[[#This Row],[Glosa / Proveedor]])*2)),"")</f>
        <v/>
      </c>
      <c r="I2131" s="33" t="n"/>
      <c r="J2131" s="35" t="n"/>
      <c r="K2131" s="36">
        <f>IF('BD6'!J2131=90,"AGUA",IF('BD6'!J2131=91,"ALCANTARILLADO",IF('BD6'!J2131=93,"ALCANTARILLADO",IF('BD6'!J2131=95,"ADMIN",IF('BD6'!J2131=96,"COMERCIAL","G_Finan")))))</f>
        <v/>
      </c>
      <c r="L2131" s="40" t="n"/>
      <c r="M2131" s="37" t="n"/>
      <c r="N2131" s="51" t="n"/>
      <c r="O2131" s="51" t="n"/>
    </row>
    <row r="2132">
      <c r="A2132" s="10">
        <f>IFERROR(VLOOKUP(BD[[#This Row],[BK]],DICT[[EEFF]:[Ppto]],2,FALSE),"No Encontrado")</f>
        <v/>
      </c>
      <c r="B2132" s="54">
        <f>MID(BD[[#This Row],[SUC]],2,1)&amp;"-"&amp;BD[[#This Row],[CC]]&amp;"-"&amp;BD[[#This Row],[REGI_RES]]&amp;"-"&amp;MID(BD[[#This Row],[CTA]],1,9)</f>
        <v/>
      </c>
      <c r="D2132" s="54">
        <f>TRIM(MID('BD6'!E2132,3,2))</f>
        <v/>
      </c>
      <c r="E2132" s="33" t="n"/>
      <c r="F2132" s="34" t="n"/>
      <c r="G2132" s="54">
        <f>IF(MID(BD[[#This Row],[Suc - Tipo - Nro]],8,2)="11",LEFT(BD[[#This Row],[REGIMEN]], 1) &amp; LEFT(RIGHT(BD[[#This Row],[REGIMEN]], LEN(BD[[#This Row],[REGIMEN]]) - FIND(" ", BD[[#This Row],[REGIMEN]])), 1),"")</f>
        <v/>
      </c>
      <c r="H2132" s="54">
        <f>IF(MID(BD[[#This Row],[Suc - Tipo - Nro]],8,2)="11",TRIM(RIGHT(SUBSTITUTE(BD[[#This Row],[Glosa / Proveedor]]," ",REPT(" ",LEN(BD[[#This Row],[Glosa / Proveedor]]))),LEN(BD[[#This Row],[Glosa / Proveedor]])*2)),"")</f>
        <v/>
      </c>
      <c r="I2132" s="33" t="n"/>
      <c r="J2132" s="35" t="n"/>
      <c r="K2132" s="36">
        <f>IF('BD6'!J2132=90,"AGUA",IF('BD6'!J2132=91,"ALCANTARILLADO",IF('BD6'!J2132=93,"ALCANTARILLADO",IF('BD6'!J2132=95,"ADMIN",IF('BD6'!J2132=96,"COMERCIAL","G_Finan")))))</f>
        <v/>
      </c>
      <c r="L2132" s="40" t="n"/>
      <c r="M2132" s="37" t="n"/>
      <c r="N2132" s="51" t="n"/>
      <c r="O2132" s="51" t="n"/>
    </row>
    <row r="2133">
      <c r="A2133" s="42">
        <f>IFERROR(VLOOKUP(BD[[#This Row],[BK]],DICT[[EEFF]:[Ppto]],2,FALSE),"No Encontrado")</f>
        <v/>
      </c>
      <c r="B2133">
        <f>MID(BD[[#This Row],[SUC]],2,1)&amp;"-"&amp;BD[[#This Row],[CC]]&amp;"-"&amp;BD[[#This Row],[REGI_RES]]&amp;"-"&amp;MID(BD[[#This Row],[CTA]],1,9)</f>
        <v/>
      </c>
      <c r="D2133">
        <f>TRIM(MID('BD6'!E2133,3,2))</f>
        <v/>
      </c>
      <c r="E2133" s="33" t="n"/>
      <c r="F2133" s="32" t="n"/>
      <c r="G2133">
        <f>IF(MID(BD[[#This Row],[Suc - Tipo - Nro]],8,2)="11",LEFT(BD[[#This Row],[REGIMEN]], 1) &amp; LEFT(RIGHT(BD[[#This Row],[REGIMEN]], LEN(BD[[#This Row],[REGIMEN]]) - FIND(" ", BD[[#This Row],[REGIMEN]])), 1),"")</f>
        <v/>
      </c>
      <c r="H2133">
        <f>IF(MID(BD[[#This Row],[Suc - Tipo - Nro]],8,2)="11",TRIM(RIGHT(SUBSTITUTE(BD[[#This Row],[Glosa / Proveedor]]," ",REPT(" ",LEN(BD[[#This Row],[Glosa / Proveedor]]))),LEN(BD[[#This Row],[Glosa / Proveedor]])*2)),"")</f>
        <v/>
      </c>
      <c r="I2133" s="31" t="n"/>
      <c r="J2133" s="38" t="n"/>
      <c r="K2133" s="22">
        <f>IF('BD6'!J2133=90,"AGUA",IF('BD6'!J2133=91,"ALCANTARILLADO",IF('BD6'!J2133=93,"ALCANTARILLADO",IF('BD6'!J2133=95,"ADMIN",IF('BD6'!J2133=96,"COMERCIAL","G_Finan")))))</f>
        <v/>
      </c>
      <c r="L2133" s="49" t="n"/>
      <c r="M2133" s="37" t="n"/>
      <c r="N2133" s="51" t="n"/>
      <c r="O2133" s="51" t="n"/>
    </row>
    <row r="2134">
      <c r="A2134" s="42">
        <f>IFERROR(VLOOKUP(BD[[#This Row],[BK]],DICT[[EEFF]:[Ppto]],2,FALSE),"No Encontrado")</f>
        <v/>
      </c>
      <c r="B2134">
        <f>MID(BD[[#This Row],[SUC]],2,1)&amp;"-"&amp;BD[[#This Row],[CC]]&amp;"-"&amp;BD[[#This Row],[REGI_RES]]&amp;"-"&amp;MID(BD[[#This Row],[CTA]],1,9)</f>
        <v/>
      </c>
      <c r="D2134">
        <f>TRIM(MID('BD6'!E2134,3,2))</f>
        <v/>
      </c>
      <c r="E2134" s="33" t="n"/>
      <c r="F2134" s="32" t="n"/>
      <c r="G2134">
        <f>IF(MID(BD[[#This Row],[Suc - Tipo - Nro]],8,2)="11",LEFT(BD[[#This Row],[REGIMEN]], 1) &amp; LEFT(RIGHT(BD[[#This Row],[REGIMEN]], LEN(BD[[#This Row],[REGIMEN]]) - FIND(" ", BD[[#This Row],[REGIMEN]])), 1),"")</f>
        <v/>
      </c>
      <c r="H2134">
        <f>IF(MID(BD[[#This Row],[Suc - Tipo - Nro]],8,2)="11",TRIM(RIGHT(SUBSTITUTE(BD[[#This Row],[Glosa / Proveedor]]," ",REPT(" ",LEN(BD[[#This Row],[Glosa / Proveedor]]))),LEN(BD[[#This Row],[Glosa / Proveedor]])*2)),"")</f>
        <v/>
      </c>
      <c r="I2134" s="31" t="n"/>
      <c r="J2134" s="38" t="n"/>
      <c r="K2134" s="22">
        <f>IF('BD6'!J2134=90,"AGUA",IF('BD6'!J2134=91,"ALCANTARILLADO",IF('BD6'!J2134=93,"ALCANTARILLADO",IF('BD6'!J2134=95,"ADMIN",IF('BD6'!J2134=96,"COMERCIAL","G_Finan")))))</f>
        <v/>
      </c>
      <c r="L2134" s="49" t="n"/>
      <c r="M2134" s="37" t="n"/>
      <c r="N2134" s="51" t="n"/>
      <c r="O2134" s="51" t="n"/>
    </row>
    <row r="2135">
      <c r="A2135" s="42">
        <f>IFERROR(VLOOKUP(BD[[#This Row],[BK]],DICT[[EEFF]:[Ppto]],2,FALSE),"No Encontrado")</f>
        <v/>
      </c>
      <c r="B2135">
        <f>MID(BD[[#This Row],[SUC]],2,1)&amp;"-"&amp;BD[[#This Row],[CC]]&amp;"-"&amp;BD[[#This Row],[REGI_RES]]&amp;"-"&amp;MID(BD[[#This Row],[CTA]],1,9)</f>
        <v/>
      </c>
      <c r="D2135">
        <f>TRIM(MID('BD6'!E2135,3,2))</f>
        <v/>
      </c>
      <c r="E2135" s="33" t="n"/>
      <c r="F2135" s="32" t="n"/>
      <c r="G2135">
        <f>IF(MID(BD[[#This Row],[Suc - Tipo - Nro]],8,2)="11",LEFT(BD[[#This Row],[REGIMEN]], 1) &amp; LEFT(RIGHT(BD[[#This Row],[REGIMEN]], LEN(BD[[#This Row],[REGIMEN]]) - FIND(" ", BD[[#This Row],[REGIMEN]])), 1),"")</f>
        <v/>
      </c>
      <c r="H2135">
        <f>IF(MID(BD[[#This Row],[Suc - Tipo - Nro]],8,2)="11",TRIM(RIGHT(SUBSTITUTE(BD[[#This Row],[Glosa / Proveedor]]," ",REPT(" ",LEN(BD[[#This Row],[Glosa / Proveedor]]))),LEN(BD[[#This Row],[Glosa / Proveedor]])*2)),"")</f>
        <v/>
      </c>
      <c r="I2135" s="31" t="n"/>
      <c r="J2135" s="38" t="n"/>
      <c r="K2135" s="22">
        <f>IF('BD6'!J2135=90,"AGUA",IF('BD6'!J2135=91,"ALCANTARILLADO",IF('BD6'!J2135=93,"ALCANTARILLADO",IF('BD6'!J2135=95,"ADMIN",IF('BD6'!J2135=96,"COMERCIAL","G_Finan")))))</f>
        <v/>
      </c>
      <c r="L2135" s="49" t="n"/>
      <c r="M2135" s="37" t="n"/>
      <c r="N2135" s="51" t="n"/>
      <c r="O2135" s="51" t="n"/>
    </row>
    <row r="2136">
      <c r="A2136">
        <f>IFERROR(VLOOKUP(BD[[#This Row],[BK]],DICT[[EEFF]:[Ppto]],2,FALSE),"No Encontrado")</f>
        <v/>
      </c>
      <c r="B2136">
        <f>MID(BD[[#This Row],[SUC]],2,1)&amp;"-"&amp;BD[[#This Row],[CC]]&amp;"-"&amp;BD[[#This Row],[REGI_RES]]&amp;"-"&amp;MID(BD[[#This Row],[CTA]],1,9)</f>
        <v/>
      </c>
      <c r="D2136">
        <f>TRIM(MID('BD6'!E2136,3,2))</f>
        <v/>
      </c>
      <c r="E2136" s="33" t="n"/>
      <c r="F2136" s="32" t="n"/>
      <c r="G2136">
        <f>IF(MID(BD[[#This Row],[Suc - Tipo - Nro]],8,2)="11",LEFT(BD[[#This Row],[REGIMEN]], 1) &amp; LEFT(RIGHT(BD[[#This Row],[REGIMEN]], LEN(BD[[#This Row],[REGIMEN]]) - FIND(" ", BD[[#This Row],[REGIMEN]])), 1),"")</f>
        <v/>
      </c>
      <c r="H2136">
        <f>IF(MID(BD[[#This Row],[Suc - Tipo - Nro]],8,2)="11",TRIM(RIGHT(SUBSTITUTE(BD[[#This Row],[Glosa / Proveedor]]," ",REPT(" ",LEN(BD[[#This Row],[Glosa / Proveedor]]))),LEN(BD[[#This Row],[Glosa / Proveedor]])*2)),"")</f>
        <v/>
      </c>
      <c r="I2136" s="31" t="n"/>
      <c r="J2136" s="38" t="n"/>
      <c r="K2136" s="22">
        <f>IF('BD6'!J2136=90,"AGUA",IF('BD6'!J2136=91,"ALCANTARILLADO",IF('BD6'!J2136=93,"ALCANTARILLADO",IF('BD6'!J2136=95,"ADMIN",IF('BD6'!J2136=96,"COMERCIAL","G_Finan")))))</f>
        <v/>
      </c>
      <c r="L2136" s="49" t="n"/>
      <c r="M2136" s="37" t="n"/>
      <c r="N2136" s="51" t="n"/>
      <c r="O2136" s="51" t="n"/>
    </row>
    <row r="2137">
      <c r="A2137" s="42">
        <f>IFERROR(VLOOKUP(BD[[#This Row],[BK]],DICT[[EEFF]:[Ppto]],2,FALSE),"No Encontrado")</f>
        <v/>
      </c>
      <c r="B2137">
        <f>MID(BD[[#This Row],[SUC]],2,1)&amp;"-"&amp;BD[[#This Row],[CC]]&amp;"-"&amp;BD[[#This Row],[REGI_RES]]&amp;"-"&amp;MID(BD[[#This Row],[CTA]],1,9)</f>
        <v/>
      </c>
      <c r="D2137">
        <f>TRIM(MID('BD6'!E2137,3,2))</f>
        <v/>
      </c>
      <c r="E2137" s="33" t="n"/>
      <c r="F2137" s="32" t="n"/>
      <c r="G2137">
        <f>IF(MID(BD[[#This Row],[Suc - Tipo - Nro]],8,2)="11",LEFT(BD[[#This Row],[REGIMEN]], 1) &amp; LEFT(RIGHT(BD[[#This Row],[REGIMEN]], LEN(BD[[#This Row],[REGIMEN]]) - FIND(" ", BD[[#This Row],[REGIMEN]])), 1),"")</f>
        <v/>
      </c>
      <c r="H2137">
        <f>IF(MID(BD[[#This Row],[Suc - Tipo - Nro]],8,2)="11",TRIM(RIGHT(SUBSTITUTE(BD[[#This Row],[Glosa / Proveedor]]," ",REPT(" ",LEN(BD[[#This Row],[Glosa / Proveedor]]))),LEN(BD[[#This Row],[Glosa / Proveedor]])*2)),"")</f>
        <v/>
      </c>
      <c r="I2137" s="31" t="n"/>
      <c r="J2137" s="38" t="n"/>
      <c r="K2137" s="22">
        <f>IF('BD6'!J2137=90,"AGUA",IF('BD6'!J2137=91,"ALCANTARILLADO",IF('BD6'!J2137=93,"ALCANTARILLADO",IF('BD6'!J2137=95,"ADMIN",IF('BD6'!J2137=96,"COMERCIAL","G_Finan")))))</f>
        <v/>
      </c>
      <c r="L2137" s="49" t="n"/>
      <c r="M2137" s="37" t="n"/>
      <c r="N2137" s="51" t="n"/>
      <c r="O2137" s="51" t="n"/>
    </row>
    <row r="2138">
      <c r="A2138" s="39">
        <f>IFERROR(VLOOKUP(BD[[#This Row],[BK]],DICT[[EEFF]:[Ppto]],2,FALSE),"No Encontrado")</f>
        <v/>
      </c>
      <c r="B2138">
        <f>MID(BD[[#This Row],[SUC]],2,1)&amp;"-"&amp;BD[[#This Row],[CC]]&amp;"-"&amp;BD[[#This Row],[REGI_RES]]&amp;"-"&amp;MID(BD[[#This Row],[CTA]],1,9)</f>
        <v/>
      </c>
      <c r="D2138">
        <f>TRIM(MID('BD6'!E2138,3,2))</f>
        <v/>
      </c>
      <c r="E2138" s="33" t="n"/>
      <c r="F2138" s="34" t="n"/>
      <c r="G2138">
        <f>IF(MID(BD[[#This Row],[Suc - Tipo - Nro]],8,2)="11",LEFT(BD[[#This Row],[REGIMEN]], 1) &amp; LEFT(RIGHT(BD[[#This Row],[REGIMEN]], LEN(BD[[#This Row],[REGIMEN]]) - FIND(" ", BD[[#This Row],[REGIMEN]])), 1),"")</f>
        <v/>
      </c>
      <c r="H2138">
        <f>IF(MID(BD[[#This Row],[Suc - Tipo - Nro]],8,2)="11",TRIM(RIGHT(SUBSTITUTE(BD[[#This Row],[Glosa / Proveedor]]," ",REPT(" ",LEN(BD[[#This Row],[Glosa / Proveedor]]))),LEN(BD[[#This Row],[Glosa / Proveedor]])*2)),"")</f>
        <v/>
      </c>
      <c r="I2138" s="33" t="n"/>
      <c r="J2138" s="35" t="n"/>
      <c r="K2138" s="22">
        <f>IF('BD6'!J2138=90,"AGUA",IF('BD6'!J2138=91,"ALCANTARILLADO",IF('BD6'!J2138=93,"ALCANTARILLADO",IF('BD6'!J2138=95,"ADMIN",IF('BD6'!J2138=96,"COMERCIAL","G_Finan")))))</f>
        <v/>
      </c>
      <c r="L2138" s="49" t="n"/>
      <c r="M2138" s="37" t="n"/>
      <c r="N2138" s="51" t="n"/>
      <c r="O2138" s="51" t="n"/>
    </row>
    <row r="2139">
      <c r="A2139" s="42">
        <f>IFERROR(VLOOKUP(BD[[#This Row],[BK]],DICT[[EEFF]:[Ppto]],2,FALSE),"No Encontrado")</f>
        <v/>
      </c>
      <c r="B2139">
        <f>MID(BD[[#This Row],[SUC]],2,1)&amp;"-"&amp;BD[[#This Row],[CC]]&amp;"-"&amp;BD[[#This Row],[REGI_RES]]&amp;"-"&amp;MID(BD[[#This Row],[CTA]],1,9)</f>
        <v/>
      </c>
      <c r="D2139">
        <f>TRIM(MID('BD6'!E2139,3,2))</f>
        <v/>
      </c>
      <c r="E2139" s="33" t="n"/>
      <c r="F2139" s="32" t="n"/>
      <c r="G2139">
        <f>IF(MID(BD[[#This Row],[Suc - Tipo - Nro]],8,2)="11",LEFT(BD[[#This Row],[REGIMEN]], 1) &amp; LEFT(RIGHT(BD[[#This Row],[REGIMEN]], LEN(BD[[#This Row],[REGIMEN]]) - FIND(" ", BD[[#This Row],[REGIMEN]])), 1),"")</f>
        <v/>
      </c>
      <c r="H2139">
        <f>IF(MID(BD[[#This Row],[Suc - Tipo - Nro]],8,2)="11",TRIM(RIGHT(SUBSTITUTE(BD[[#This Row],[Glosa / Proveedor]]," ",REPT(" ",LEN(BD[[#This Row],[Glosa / Proveedor]]))),LEN(BD[[#This Row],[Glosa / Proveedor]])*2)),"")</f>
        <v/>
      </c>
      <c r="I2139" s="31" t="n"/>
      <c r="J2139" s="38" t="n"/>
      <c r="K2139" s="22">
        <f>IF('BD6'!J2139=90,"AGUA",IF('BD6'!J2139=91,"ALCANTARILLADO",IF('BD6'!J2139=93,"ALCANTARILLADO",IF('BD6'!J2139=95,"ADMIN",IF('BD6'!J2139=96,"COMERCIAL","G_Finan")))))</f>
        <v/>
      </c>
      <c r="L2139" s="49" t="n"/>
      <c r="M2139" s="37" t="n"/>
      <c r="N2139" s="51" t="n"/>
      <c r="O2139" s="51" t="n"/>
    </row>
    <row r="2140">
      <c r="A2140" s="42">
        <f>IFERROR(VLOOKUP(BD[[#This Row],[BK]],DICT[[EEFF]:[Ppto]],2,FALSE),"No Encontrado")</f>
        <v/>
      </c>
      <c r="B2140">
        <f>MID(BD[[#This Row],[SUC]],2,1)&amp;"-"&amp;BD[[#This Row],[CC]]&amp;"-"&amp;BD[[#This Row],[REGI_RES]]&amp;"-"&amp;MID(BD[[#This Row],[CTA]],1,9)</f>
        <v/>
      </c>
      <c r="D2140">
        <f>TRIM(MID('BD6'!E2140,3,2))</f>
        <v/>
      </c>
      <c r="E2140" s="33" t="n"/>
      <c r="F2140" s="32" t="n"/>
      <c r="G2140">
        <f>IF(MID(BD[[#This Row],[Suc - Tipo - Nro]],8,2)="11",LEFT(BD[[#This Row],[REGIMEN]], 1) &amp; LEFT(RIGHT(BD[[#This Row],[REGIMEN]], LEN(BD[[#This Row],[REGIMEN]]) - FIND(" ", BD[[#This Row],[REGIMEN]])), 1),"")</f>
        <v/>
      </c>
      <c r="H2140">
        <f>IF(MID(BD[[#This Row],[Suc - Tipo - Nro]],8,2)="11",TRIM(RIGHT(SUBSTITUTE(BD[[#This Row],[Glosa / Proveedor]]," ",REPT(" ",LEN(BD[[#This Row],[Glosa / Proveedor]]))),LEN(BD[[#This Row],[Glosa / Proveedor]])*2)),"")</f>
        <v/>
      </c>
      <c r="I2140" s="31" t="n"/>
      <c r="J2140" s="38" t="n"/>
      <c r="K2140" s="22">
        <f>IF('BD6'!J2140=90,"AGUA",IF('BD6'!J2140=91,"ALCANTARILLADO",IF('BD6'!J2140=93,"ALCANTARILLADO",IF('BD6'!J2140=95,"ADMIN",IF('BD6'!J2140=96,"COMERCIAL","G_Finan")))))</f>
        <v/>
      </c>
      <c r="L2140" s="49" t="n"/>
      <c r="M2140" s="37" t="n"/>
      <c r="N2140" s="51" t="n"/>
      <c r="O2140" s="51" t="n"/>
    </row>
    <row r="2141">
      <c r="A2141" s="10">
        <f>IFERROR(VLOOKUP(BD[[#This Row],[BK]],DICT[[EEFF]:[Ppto]],2,FALSE),"No Encontrado")</f>
        <v/>
      </c>
      <c r="B2141" s="54">
        <f>MID(BD[[#This Row],[SUC]],2,1)&amp;"-"&amp;BD[[#This Row],[CC]]&amp;"-"&amp;BD[[#This Row],[REGI_RES]]&amp;"-"&amp;MID(BD[[#This Row],[CTA]],1,9)</f>
        <v/>
      </c>
      <c r="D2141" s="54">
        <f>TRIM(MID('BD6'!E2141,3,2))</f>
        <v/>
      </c>
      <c r="E2141" s="33" t="n"/>
      <c r="F2141" s="34" t="n"/>
      <c r="G2141" s="54">
        <f>IF(MID(BD[[#This Row],[Suc - Tipo - Nro]],8,2)="11",LEFT(BD[[#This Row],[REGIMEN]], 1) &amp; LEFT(RIGHT(BD[[#This Row],[REGIMEN]], LEN(BD[[#This Row],[REGIMEN]]) - FIND(" ", BD[[#This Row],[REGIMEN]])), 1),"")</f>
        <v/>
      </c>
      <c r="H2141" s="54">
        <f>IF(MID(BD[[#This Row],[Suc - Tipo - Nro]],8,2)="11",TRIM(RIGHT(SUBSTITUTE(BD[[#This Row],[Glosa / Proveedor]]," ",REPT(" ",LEN(BD[[#This Row],[Glosa / Proveedor]]))),LEN(BD[[#This Row],[Glosa / Proveedor]])*2)),"")</f>
        <v/>
      </c>
      <c r="I2141" s="33" t="n"/>
      <c r="J2141" s="35" t="n"/>
      <c r="K2141" s="36">
        <f>IF('BD6'!J2141=90,"AGUA",IF('BD6'!J2141=91,"ALCANTARILLADO",IF('BD6'!J2141=93,"ALCANTARILLADO",IF('BD6'!J2141=95,"ADMIN",IF('BD6'!J2141=96,"COMERCIAL","G_Finan")))))</f>
        <v/>
      </c>
      <c r="L2141" s="40" t="n"/>
      <c r="M2141" s="37" t="n"/>
      <c r="N2141" s="51" t="n"/>
      <c r="O2141" s="51" t="n"/>
    </row>
    <row r="2142">
      <c r="A2142">
        <f>IFERROR(VLOOKUP(BD[[#This Row],[BK]],DICT[[EEFF]:[Ppto]],2,FALSE),"No Encontrado")</f>
        <v/>
      </c>
      <c r="B2142">
        <f>MID(BD[[#This Row],[SUC]],2,1)&amp;"-"&amp;BD[[#This Row],[CC]]&amp;"-"&amp;BD[[#This Row],[REGI_RES]]&amp;"-"&amp;MID(BD[[#This Row],[CTA]],1,9)</f>
        <v/>
      </c>
      <c r="D2142">
        <f>TRIM(MID('BD6'!E2142,3,2))</f>
        <v/>
      </c>
      <c r="E2142" s="33" t="n"/>
      <c r="F2142" s="32" t="n"/>
      <c r="G2142">
        <f>IF(MID(BD[[#This Row],[Suc - Tipo - Nro]],8,2)="11",LEFT(BD[[#This Row],[REGIMEN]], 1) &amp; LEFT(RIGHT(BD[[#This Row],[REGIMEN]], LEN(BD[[#This Row],[REGIMEN]]) - FIND(" ", BD[[#This Row],[REGIMEN]])), 1),"")</f>
        <v/>
      </c>
      <c r="H2142">
        <f>IF(MID(BD[[#This Row],[Suc - Tipo - Nro]],8,2)="11",TRIM(RIGHT(SUBSTITUTE(BD[[#This Row],[Glosa / Proveedor]]," ",REPT(" ",LEN(BD[[#This Row],[Glosa / Proveedor]]))),LEN(BD[[#This Row],[Glosa / Proveedor]])*2)),"")</f>
        <v/>
      </c>
      <c r="I2142" s="31" t="n"/>
      <c r="J2142" s="38" t="n"/>
      <c r="K2142" s="22">
        <f>IF('BD6'!J2142=90,"AGUA",IF('BD6'!J2142=91,"ALCANTARILLADO",IF('BD6'!J2142=93,"ALCANTARILLADO",IF('BD6'!J2142=95,"ADMIN",IF('BD6'!J2142=96,"COMERCIAL","G_Finan")))))</f>
        <v/>
      </c>
      <c r="L2142" s="49" t="n"/>
      <c r="M2142" s="37" t="n"/>
      <c r="N2142" s="51" t="n"/>
      <c r="O2142" s="51" t="n"/>
    </row>
    <row r="2143">
      <c r="A2143">
        <f>IFERROR(VLOOKUP(BD[[#This Row],[BK]],DICT[[EEFF]:[Ppto]],2,FALSE),"No Encontrado")</f>
        <v/>
      </c>
      <c r="B2143">
        <f>MID(BD[[#This Row],[SUC]],2,1)&amp;"-"&amp;BD[[#This Row],[CC]]&amp;"-"&amp;BD[[#This Row],[REGI_RES]]&amp;"-"&amp;MID(BD[[#This Row],[CTA]],1,9)</f>
        <v/>
      </c>
      <c r="D2143">
        <f>TRIM(MID('BD6'!E2143,3,2))</f>
        <v/>
      </c>
      <c r="E2143" s="33" t="n"/>
      <c r="F2143" s="32" t="n"/>
      <c r="G2143">
        <f>IF(MID(BD[[#This Row],[Suc - Tipo - Nro]],8,2)="11",LEFT(BD[[#This Row],[REGIMEN]], 1) &amp; LEFT(RIGHT(BD[[#This Row],[REGIMEN]], LEN(BD[[#This Row],[REGIMEN]]) - FIND(" ", BD[[#This Row],[REGIMEN]])), 1),"")</f>
        <v/>
      </c>
      <c r="H2143">
        <f>IF(MID(BD[[#This Row],[Suc - Tipo - Nro]],8,2)="11",TRIM(RIGHT(SUBSTITUTE(BD[[#This Row],[Glosa / Proveedor]]," ",REPT(" ",LEN(BD[[#This Row],[Glosa / Proveedor]]))),LEN(BD[[#This Row],[Glosa / Proveedor]])*2)),"")</f>
        <v/>
      </c>
      <c r="I2143" s="31" t="n"/>
      <c r="J2143" s="38" t="n"/>
      <c r="K2143" s="22">
        <f>IF('BD6'!J2143=90,"AGUA",IF('BD6'!J2143=91,"ALCANTARILLADO",IF('BD6'!J2143=93,"ALCANTARILLADO",IF('BD6'!J2143=95,"ADMIN",IF('BD6'!J2143=96,"COMERCIAL","G_Finan")))))</f>
        <v/>
      </c>
      <c r="L2143" s="49" t="n"/>
      <c r="M2143" s="37" t="n"/>
      <c r="N2143" s="51" t="n"/>
      <c r="O2143" s="51" t="n"/>
    </row>
    <row r="2144">
      <c r="A2144" s="10">
        <f>IFERROR(VLOOKUP(BD[[#This Row],[BK]],DICT[[EEFF]:[Ppto]],2,FALSE),"No Encontrado")</f>
        <v/>
      </c>
      <c r="B2144" s="54">
        <f>MID(BD[[#This Row],[SUC]],2,1)&amp;"-"&amp;BD[[#This Row],[CC]]&amp;"-"&amp;BD[[#This Row],[REGI_RES]]&amp;"-"&amp;MID(BD[[#This Row],[CTA]],1,9)</f>
        <v/>
      </c>
      <c r="D2144" s="54">
        <f>TRIM(MID('BD6'!E2144,3,2))</f>
        <v/>
      </c>
      <c r="E2144" s="33" t="n"/>
      <c r="F2144" s="34" t="n"/>
      <c r="G2144" s="54">
        <f>IF(MID(BD[[#This Row],[Suc - Tipo - Nro]],8,2)="11",LEFT(BD[[#This Row],[REGIMEN]], 1) &amp; LEFT(RIGHT(BD[[#This Row],[REGIMEN]], LEN(BD[[#This Row],[REGIMEN]]) - FIND(" ", BD[[#This Row],[REGIMEN]])), 1),"")</f>
        <v/>
      </c>
      <c r="H2144" s="54">
        <f>IF(MID(BD[[#This Row],[Suc - Tipo - Nro]],8,2)="11",TRIM(RIGHT(SUBSTITUTE(BD[[#This Row],[Glosa / Proveedor]]," ",REPT(" ",LEN(BD[[#This Row],[Glosa / Proveedor]]))),LEN(BD[[#This Row],[Glosa / Proveedor]])*2)),"")</f>
        <v/>
      </c>
      <c r="I2144" s="33" t="n"/>
      <c r="J2144" s="35" t="n"/>
      <c r="K2144" s="36">
        <f>IF('BD6'!J2144=90,"AGUA",IF('BD6'!J2144=91,"ALCANTARILLADO",IF('BD6'!J2144=93,"ALCANTARILLADO",IF('BD6'!J2144=95,"ADMIN",IF('BD6'!J2144=96,"COMERCIAL","G_Finan")))))</f>
        <v/>
      </c>
      <c r="L2144" s="40" t="n"/>
      <c r="M2144" s="37" t="n"/>
      <c r="N2144" s="51" t="n"/>
      <c r="O2144" s="51" t="n"/>
    </row>
    <row r="2145">
      <c r="A2145" s="42">
        <f>IFERROR(VLOOKUP(BD[[#This Row],[BK]],DICT[[EEFF]:[Ppto]],2,FALSE),"No Encontrado")</f>
        <v/>
      </c>
      <c r="B2145">
        <f>MID(BD[[#This Row],[SUC]],2,1)&amp;"-"&amp;BD[[#This Row],[CC]]&amp;"-"&amp;BD[[#This Row],[REGI_RES]]&amp;"-"&amp;MID(BD[[#This Row],[CTA]],1,9)</f>
        <v/>
      </c>
      <c r="D2145">
        <f>TRIM(MID('BD6'!E2145,3,2))</f>
        <v/>
      </c>
      <c r="E2145" s="33" t="n"/>
      <c r="F2145" s="32" t="n"/>
      <c r="G2145">
        <f>IF(MID(BD[[#This Row],[Suc - Tipo - Nro]],8,2)="11",LEFT(BD[[#This Row],[REGIMEN]], 1) &amp; LEFT(RIGHT(BD[[#This Row],[REGIMEN]], LEN(BD[[#This Row],[REGIMEN]]) - FIND(" ", BD[[#This Row],[REGIMEN]])), 1),"")</f>
        <v/>
      </c>
      <c r="H2145">
        <f>IF(MID(BD[[#This Row],[Suc - Tipo - Nro]],8,2)="11",TRIM(RIGHT(SUBSTITUTE(BD[[#This Row],[Glosa / Proveedor]]," ",REPT(" ",LEN(BD[[#This Row],[Glosa / Proveedor]]))),LEN(BD[[#This Row],[Glosa / Proveedor]])*2)),"")</f>
        <v/>
      </c>
      <c r="I2145" s="31" t="n"/>
      <c r="J2145" s="38" t="n"/>
      <c r="K2145" s="22">
        <f>IF('BD6'!J2145=90,"AGUA",IF('BD6'!J2145=91,"ALCANTARILLADO",IF('BD6'!J2145=93,"ALCANTARILLADO",IF('BD6'!J2145=95,"ADMIN",IF('BD6'!J2145=96,"COMERCIAL","G_Finan")))))</f>
        <v/>
      </c>
      <c r="L2145" s="49" t="n"/>
      <c r="M2145" s="37" t="n"/>
      <c r="N2145" s="51" t="n"/>
      <c r="O2145" s="51" t="n"/>
    </row>
    <row r="2146">
      <c r="A2146" s="42">
        <f>IFERROR(VLOOKUP(BD[[#This Row],[BK]],DICT[[EEFF]:[Ppto]],2,FALSE),"No Encontrado")</f>
        <v/>
      </c>
      <c r="B2146">
        <f>MID(BD[[#This Row],[SUC]],2,1)&amp;"-"&amp;BD[[#This Row],[CC]]&amp;"-"&amp;BD[[#This Row],[REGI_RES]]&amp;"-"&amp;MID(BD[[#This Row],[CTA]],1,9)</f>
        <v/>
      </c>
      <c r="D2146">
        <f>TRIM(MID('BD6'!E2146,3,2))</f>
        <v/>
      </c>
      <c r="E2146" s="33" t="n"/>
      <c r="F2146" s="32" t="n"/>
      <c r="G2146">
        <f>IF(MID(BD[[#This Row],[Suc - Tipo - Nro]],8,2)="11",LEFT(BD[[#This Row],[REGIMEN]], 1) &amp; LEFT(RIGHT(BD[[#This Row],[REGIMEN]], LEN(BD[[#This Row],[REGIMEN]]) - FIND(" ", BD[[#This Row],[REGIMEN]])), 1),"")</f>
        <v/>
      </c>
      <c r="H2146">
        <f>IF(MID(BD[[#This Row],[Suc - Tipo - Nro]],8,2)="11",TRIM(RIGHT(SUBSTITUTE(BD[[#This Row],[Glosa / Proveedor]]," ",REPT(" ",LEN(BD[[#This Row],[Glosa / Proveedor]]))),LEN(BD[[#This Row],[Glosa / Proveedor]])*2)),"")</f>
        <v/>
      </c>
      <c r="I2146" s="31" t="n"/>
      <c r="J2146" s="38" t="n"/>
      <c r="K2146" s="22">
        <f>IF('BD6'!J2146=90,"AGUA",IF('BD6'!J2146=91,"ALCANTARILLADO",IF('BD6'!J2146=93,"ALCANTARILLADO",IF('BD6'!J2146=95,"ADMIN",IF('BD6'!J2146=96,"COMERCIAL","G_Finan")))))</f>
        <v/>
      </c>
      <c r="L2146" s="49" t="n"/>
      <c r="M2146" s="37" t="n"/>
      <c r="N2146" s="51" t="n"/>
      <c r="O2146" s="51" t="n"/>
    </row>
    <row r="2147">
      <c r="A2147" s="10">
        <f>IFERROR(VLOOKUP(BD[[#This Row],[BK]],DICT[[EEFF]:[Ppto]],2,FALSE),"No Encontrado")</f>
        <v/>
      </c>
      <c r="B2147" s="54">
        <f>MID(BD[[#This Row],[SUC]],2,1)&amp;"-"&amp;BD[[#This Row],[CC]]&amp;"-"&amp;BD[[#This Row],[REGI_RES]]&amp;"-"&amp;MID(BD[[#This Row],[CTA]],1,9)</f>
        <v/>
      </c>
      <c r="D2147" s="54">
        <f>TRIM(MID('BD6'!E2147,3,2))</f>
        <v/>
      </c>
      <c r="E2147" s="33" t="n"/>
      <c r="F2147" s="34" t="n"/>
      <c r="G2147" s="54">
        <f>IF(MID(BD[[#This Row],[Suc - Tipo - Nro]],8,2)="11",LEFT(BD[[#This Row],[REGIMEN]], 1) &amp; LEFT(RIGHT(BD[[#This Row],[REGIMEN]], LEN(BD[[#This Row],[REGIMEN]]) - FIND(" ", BD[[#This Row],[REGIMEN]])), 1),"")</f>
        <v/>
      </c>
      <c r="H2147" s="54">
        <f>IF(MID(BD[[#This Row],[Suc - Tipo - Nro]],8,2)="11",TRIM(RIGHT(SUBSTITUTE(BD[[#This Row],[Glosa / Proveedor]]," ",REPT(" ",LEN(BD[[#This Row],[Glosa / Proveedor]]))),LEN(BD[[#This Row],[Glosa / Proveedor]])*2)),"")</f>
        <v/>
      </c>
      <c r="I2147" s="33" t="n"/>
      <c r="J2147" s="35" t="n"/>
      <c r="K2147" s="36">
        <f>IF('BD6'!J2147=90,"AGUA",IF('BD6'!J2147=91,"ALCANTARILLADO",IF('BD6'!J2147=93,"ALCANTARILLADO",IF('BD6'!J2147=95,"ADMIN",IF('BD6'!J2147=96,"COMERCIAL","G_Finan")))))</f>
        <v/>
      </c>
      <c r="L2147" s="40" t="n"/>
      <c r="M2147" s="37" t="n"/>
      <c r="N2147" s="51" t="n"/>
      <c r="O2147" s="51" t="n"/>
    </row>
    <row r="2148">
      <c r="A2148" s="10">
        <f>IFERROR(VLOOKUP(BD[[#This Row],[BK]],DICT[[EEFF]:[Ppto]],2,FALSE),"No Encontrado")</f>
        <v/>
      </c>
      <c r="B2148" s="54">
        <f>MID(BD[[#This Row],[SUC]],2,1)&amp;"-"&amp;BD[[#This Row],[CC]]&amp;"-"&amp;BD[[#This Row],[REGI_RES]]&amp;"-"&amp;MID(BD[[#This Row],[CTA]],1,9)</f>
        <v/>
      </c>
      <c r="D2148" s="54">
        <f>TRIM(MID('BD6'!E2148,3,2))</f>
        <v/>
      </c>
      <c r="E2148" s="33" t="n"/>
      <c r="F2148" s="34" t="n"/>
      <c r="G2148" s="54">
        <f>IF(MID(BD[[#This Row],[Suc - Tipo - Nro]],8,2)="11",LEFT(BD[[#This Row],[REGIMEN]], 1) &amp; LEFT(RIGHT(BD[[#This Row],[REGIMEN]], LEN(BD[[#This Row],[REGIMEN]]) - FIND(" ", BD[[#This Row],[REGIMEN]])), 1),"")</f>
        <v/>
      </c>
      <c r="H2148" s="54">
        <f>IF(MID(BD[[#This Row],[Suc - Tipo - Nro]],8,2)="11",TRIM(RIGHT(SUBSTITUTE(BD[[#This Row],[Glosa / Proveedor]]," ",REPT(" ",LEN(BD[[#This Row],[Glosa / Proveedor]]))),LEN(BD[[#This Row],[Glosa / Proveedor]])*2)),"")</f>
        <v/>
      </c>
      <c r="I2148" s="33" t="n"/>
      <c r="J2148" s="35" t="n"/>
      <c r="K2148" s="36">
        <f>IF('BD6'!J2148=90,"AGUA",IF('BD6'!J2148=91,"ALCANTARILLADO",IF('BD6'!J2148=93,"ALCANTARILLADO",IF('BD6'!J2148=95,"ADMIN",IF('BD6'!J2148=96,"COMERCIAL","G_Finan")))))</f>
        <v/>
      </c>
      <c r="L2148" s="40" t="n"/>
      <c r="M2148" s="37" t="n"/>
      <c r="N2148" s="51" t="n"/>
      <c r="O2148" s="51" t="n"/>
    </row>
    <row r="2149">
      <c r="A2149" s="10">
        <f>IFERROR(VLOOKUP(BD[[#This Row],[BK]],DICT[[EEFF]:[Ppto]],2,FALSE),"No Encontrado")</f>
        <v/>
      </c>
      <c r="B2149" s="54">
        <f>MID(BD[[#This Row],[SUC]],2,1)&amp;"-"&amp;BD[[#This Row],[CC]]&amp;"-"&amp;BD[[#This Row],[REGI_RES]]&amp;"-"&amp;MID(BD[[#This Row],[CTA]],1,9)</f>
        <v/>
      </c>
      <c r="D2149" s="54">
        <f>TRIM(MID('BD6'!E2149,3,2))</f>
        <v/>
      </c>
      <c r="E2149" s="33" t="n"/>
      <c r="F2149" s="34" t="n"/>
      <c r="G2149" s="54">
        <f>IF(MID(BD[[#This Row],[Suc - Tipo - Nro]],8,2)="11",LEFT(BD[[#This Row],[REGIMEN]], 1) &amp; LEFT(RIGHT(BD[[#This Row],[REGIMEN]], LEN(BD[[#This Row],[REGIMEN]]) - FIND(" ", BD[[#This Row],[REGIMEN]])), 1),"")</f>
        <v/>
      </c>
      <c r="H2149" s="54">
        <f>IF(MID(BD[[#This Row],[Suc - Tipo - Nro]],8,2)="11",TRIM(RIGHT(SUBSTITUTE(BD[[#This Row],[Glosa / Proveedor]]," ",REPT(" ",LEN(BD[[#This Row],[Glosa / Proveedor]]))),LEN(BD[[#This Row],[Glosa / Proveedor]])*2)),"")</f>
        <v/>
      </c>
      <c r="I2149" s="33" t="n"/>
      <c r="J2149" s="35" t="n"/>
      <c r="K2149" s="36">
        <f>IF('BD6'!J2149=90,"AGUA",IF('BD6'!J2149=91,"ALCANTARILLADO",IF('BD6'!J2149=93,"ALCANTARILLADO",IF('BD6'!J2149=95,"ADMIN",IF('BD6'!J2149=96,"COMERCIAL","G_Finan")))))</f>
        <v/>
      </c>
      <c r="L2149" s="40" t="n"/>
      <c r="M2149" s="37" t="n"/>
      <c r="N2149" s="51" t="n"/>
      <c r="O2149" s="51" t="n"/>
    </row>
    <row r="2150">
      <c r="A2150" s="42">
        <f>IFERROR(VLOOKUP(BD[[#This Row],[BK]],DICT[[EEFF]:[Ppto]],2,FALSE),"No Encontrado")</f>
        <v/>
      </c>
      <c r="B2150">
        <f>MID(BD[[#This Row],[SUC]],2,1)&amp;"-"&amp;BD[[#This Row],[CC]]&amp;"-"&amp;BD[[#This Row],[REGI_RES]]&amp;"-"&amp;MID(BD[[#This Row],[CTA]],1,9)</f>
        <v/>
      </c>
      <c r="D2150">
        <f>TRIM(MID('BD6'!E2150,3,2))</f>
        <v/>
      </c>
      <c r="E2150" s="33" t="n"/>
      <c r="F2150" s="32" t="n"/>
      <c r="G2150">
        <f>IF(MID(BD[[#This Row],[Suc - Tipo - Nro]],8,2)="11",LEFT(BD[[#This Row],[REGIMEN]], 1) &amp; LEFT(RIGHT(BD[[#This Row],[REGIMEN]], LEN(BD[[#This Row],[REGIMEN]]) - FIND(" ", BD[[#This Row],[REGIMEN]])), 1),"")</f>
        <v/>
      </c>
      <c r="H2150">
        <f>IF(MID(BD[[#This Row],[Suc - Tipo - Nro]],8,2)="11",TRIM(RIGHT(SUBSTITUTE(BD[[#This Row],[Glosa / Proveedor]]," ",REPT(" ",LEN(BD[[#This Row],[Glosa / Proveedor]]))),LEN(BD[[#This Row],[Glosa / Proveedor]])*2)),"")</f>
        <v/>
      </c>
      <c r="I2150" s="31" t="n"/>
      <c r="J2150" s="38" t="n"/>
      <c r="K2150" s="22">
        <f>IF('BD6'!J2150=90,"AGUA",IF('BD6'!J2150=91,"ALCANTARILLADO",IF('BD6'!J2150=93,"ALCANTARILLADO",IF('BD6'!J2150=95,"ADMIN",IF('BD6'!J2150=96,"COMERCIAL","G_Finan")))))</f>
        <v/>
      </c>
      <c r="L2150" s="49" t="n"/>
      <c r="M2150" s="37" t="n"/>
      <c r="N2150" s="51" t="n"/>
      <c r="O2150" s="51" t="n"/>
    </row>
    <row r="2151">
      <c r="A2151" s="10">
        <f>IFERROR(VLOOKUP(BD[[#This Row],[BK]],DICT[[EEFF]:[Ppto]],2,FALSE),"No Encontrado")</f>
        <v/>
      </c>
      <c r="B2151" s="54">
        <f>MID(BD[[#This Row],[SUC]],2,1)&amp;"-"&amp;BD[[#This Row],[CC]]&amp;"-"&amp;BD[[#This Row],[REGI_RES]]&amp;"-"&amp;MID(BD[[#This Row],[CTA]],1,9)</f>
        <v/>
      </c>
      <c r="D2151" s="54">
        <f>TRIM(MID('BD6'!E2151,3,2))</f>
        <v/>
      </c>
      <c r="E2151" s="33" t="n"/>
      <c r="F2151" s="34" t="n"/>
      <c r="G2151" s="54">
        <f>IF(MID(BD[[#This Row],[Suc - Tipo - Nro]],8,2)="11",LEFT(BD[[#This Row],[REGIMEN]], 1) &amp; LEFT(RIGHT(BD[[#This Row],[REGIMEN]], LEN(BD[[#This Row],[REGIMEN]]) - FIND(" ", BD[[#This Row],[REGIMEN]])), 1),"")</f>
        <v/>
      </c>
      <c r="H2151" s="54">
        <f>IF(MID(BD[[#This Row],[Suc - Tipo - Nro]],8,2)="11",TRIM(RIGHT(SUBSTITUTE(BD[[#This Row],[Glosa / Proveedor]]," ",REPT(" ",LEN(BD[[#This Row],[Glosa / Proveedor]]))),LEN(BD[[#This Row],[Glosa / Proveedor]])*2)),"")</f>
        <v/>
      </c>
      <c r="I2151" s="33" t="n"/>
      <c r="J2151" s="35" t="n"/>
      <c r="K2151" s="36">
        <f>IF('BD6'!J2151=90,"AGUA",IF('BD6'!J2151=91,"ALCANTARILLADO",IF('BD6'!J2151=93,"ALCANTARILLADO",IF('BD6'!J2151=95,"ADMIN",IF('BD6'!J2151=96,"COMERCIAL","G_Finan")))))</f>
        <v/>
      </c>
      <c r="L2151" s="40" t="n"/>
      <c r="M2151" s="37" t="n"/>
      <c r="N2151" s="51" t="n"/>
      <c r="O2151" s="51" t="n"/>
    </row>
    <row r="2152">
      <c r="A2152" s="42">
        <f>IFERROR(VLOOKUP(BD[[#This Row],[BK]],DICT[[EEFF]:[Ppto]],2,FALSE),"No Encontrado")</f>
        <v/>
      </c>
      <c r="B2152">
        <f>MID(BD[[#This Row],[SUC]],2,1)&amp;"-"&amp;BD[[#This Row],[CC]]&amp;"-"&amp;BD[[#This Row],[REGI_RES]]&amp;"-"&amp;MID(BD[[#This Row],[CTA]],1,9)</f>
        <v/>
      </c>
      <c r="D2152">
        <f>TRIM(MID('BD6'!E2152,3,2))</f>
        <v/>
      </c>
      <c r="E2152" s="33" t="n"/>
      <c r="F2152" s="32" t="n"/>
      <c r="G2152">
        <f>IF(MID(BD[[#This Row],[Suc - Tipo - Nro]],8,2)="11",LEFT(BD[[#This Row],[REGIMEN]], 1) &amp; LEFT(RIGHT(BD[[#This Row],[REGIMEN]], LEN(BD[[#This Row],[REGIMEN]]) - FIND(" ", BD[[#This Row],[REGIMEN]])), 1),"")</f>
        <v/>
      </c>
      <c r="H2152">
        <f>IF(MID(BD[[#This Row],[Suc - Tipo - Nro]],8,2)="11",TRIM(RIGHT(SUBSTITUTE(BD[[#This Row],[Glosa / Proveedor]]," ",REPT(" ",LEN(BD[[#This Row],[Glosa / Proveedor]]))),LEN(BD[[#This Row],[Glosa / Proveedor]])*2)),"")</f>
        <v/>
      </c>
      <c r="I2152" s="31" t="n"/>
      <c r="J2152" s="38" t="n"/>
      <c r="K2152" s="22">
        <f>IF('BD6'!J2152=90,"AGUA",IF('BD6'!J2152=91,"ALCANTARILLADO",IF('BD6'!J2152=93,"ALCANTARILLADO",IF('BD6'!J2152=95,"ADMIN",IF('BD6'!J2152=96,"COMERCIAL","G_Finan")))))</f>
        <v/>
      </c>
      <c r="L2152" s="49" t="n"/>
      <c r="M2152" s="37" t="n"/>
      <c r="N2152" s="51" t="n"/>
      <c r="O2152" s="51" t="n"/>
    </row>
    <row r="2153">
      <c r="A2153" s="42">
        <f>IFERROR(VLOOKUP(BD[[#This Row],[BK]],DICT[[EEFF]:[Ppto]],2,FALSE),"No Encontrado")</f>
        <v/>
      </c>
      <c r="B2153">
        <f>MID(BD[[#This Row],[SUC]],2,1)&amp;"-"&amp;BD[[#This Row],[CC]]&amp;"-"&amp;BD[[#This Row],[REGI_RES]]&amp;"-"&amp;MID(BD[[#This Row],[CTA]],1,9)</f>
        <v/>
      </c>
      <c r="D2153">
        <f>TRIM(MID('BD6'!E2153,3,2))</f>
        <v/>
      </c>
      <c r="E2153" s="33" t="n"/>
      <c r="F2153" s="32" t="n"/>
      <c r="G2153">
        <f>IF(MID(BD[[#This Row],[Suc - Tipo - Nro]],8,2)="11",LEFT(BD[[#This Row],[REGIMEN]], 1) &amp; LEFT(RIGHT(BD[[#This Row],[REGIMEN]], LEN(BD[[#This Row],[REGIMEN]]) - FIND(" ", BD[[#This Row],[REGIMEN]])), 1),"")</f>
        <v/>
      </c>
      <c r="H2153">
        <f>IF(MID(BD[[#This Row],[Suc - Tipo - Nro]],8,2)="11",TRIM(RIGHT(SUBSTITUTE(BD[[#This Row],[Glosa / Proveedor]]," ",REPT(" ",LEN(BD[[#This Row],[Glosa / Proveedor]]))),LEN(BD[[#This Row],[Glosa / Proveedor]])*2)),"")</f>
        <v/>
      </c>
      <c r="I2153" s="31" t="n"/>
      <c r="J2153" s="38" t="n"/>
      <c r="K2153" s="22">
        <f>IF('BD6'!J2153=90,"AGUA",IF('BD6'!J2153=91,"ALCANTARILLADO",IF('BD6'!J2153=93,"ALCANTARILLADO",IF('BD6'!J2153=95,"ADMIN",IF('BD6'!J2153=96,"COMERCIAL","G_Finan")))))</f>
        <v/>
      </c>
      <c r="L2153" s="49" t="n"/>
      <c r="M2153" s="37" t="n"/>
      <c r="N2153" s="51" t="n"/>
      <c r="O2153" s="51" t="n"/>
    </row>
    <row r="2154">
      <c r="A2154" s="42">
        <f>IFERROR(VLOOKUP(BD[[#This Row],[BK]],DICT[[EEFF]:[Ppto]],2,FALSE),"No Encontrado")</f>
        <v/>
      </c>
      <c r="B2154">
        <f>MID(BD[[#This Row],[SUC]],2,1)&amp;"-"&amp;BD[[#This Row],[CC]]&amp;"-"&amp;BD[[#This Row],[REGI_RES]]&amp;"-"&amp;MID(BD[[#This Row],[CTA]],1,9)</f>
        <v/>
      </c>
      <c r="D2154">
        <f>TRIM(MID('BD6'!E2154,3,2))</f>
        <v/>
      </c>
      <c r="E2154" s="33" t="n"/>
      <c r="F2154" s="32" t="n"/>
      <c r="G2154">
        <f>IF(MID(BD[[#This Row],[Suc - Tipo - Nro]],8,2)="11",LEFT(BD[[#This Row],[REGIMEN]], 1) &amp; LEFT(RIGHT(BD[[#This Row],[REGIMEN]], LEN(BD[[#This Row],[REGIMEN]]) - FIND(" ", BD[[#This Row],[REGIMEN]])), 1),"")</f>
        <v/>
      </c>
      <c r="H2154">
        <f>IF(MID(BD[[#This Row],[Suc - Tipo - Nro]],8,2)="11",TRIM(RIGHT(SUBSTITUTE(BD[[#This Row],[Glosa / Proveedor]]," ",REPT(" ",LEN(BD[[#This Row],[Glosa / Proveedor]]))),LEN(BD[[#This Row],[Glosa / Proveedor]])*2)),"")</f>
        <v/>
      </c>
      <c r="I2154" s="31" t="n"/>
      <c r="J2154" s="38" t="n"/>
      <c r="K2154" s="22">
        <f>IF('BD6'!J2154=90,"AGUA",IF('BD6'!J2154=91,"ALCANTARILLADO",IF('BD6'!J2154=93,"ALCANTARILLADO",IF('BD6'!J2154=95,"ADMIN",IF('BD6'!J2154=96,"COMERCIAL","G_Finan")))))</f>
        <v/>
      </c>
      <c r="L2154" s="49" t="n"/>
      <c r="M2154" s="37" t="n"/>
      <c r="N2154" s="51" t="n"/>
      <c r="O2154" s="51" t="n"/>
    </row>
    <row r="2155">
      <c r="A2155" s="10">
        <f>IFERROR(VLOOKUP(BD[[#This Row],[BK]],DICT[[EEFF]:[Ppto]],2,FALSE),"No Encontrado")</f>
        <v/>
      </c>
      <c r="B2155" s="54">
        <f>MID(BD[[#This Row],[SUC]],2,1)&amp;"-"&amp;BD[[#This Row],[CC]]&amp;"-"&amp;BD[[#This Row],[REGI_RES]]&amp;"-"&amp;MID(BD[[#This Row],[CTA]],1,9)</f>
        <v/>
      </c>
      <c r="D2155" s="54">
        <f>TRIM(MID('BD6'!E2155,3,2))</f>
        <v/>
      </c>
      <c r="E2155" s="33" t="n"/>
      <c r="F2155" s="34" t="n"/>
      <c r="G2155" s="54">
        <f>IF(MID(BD[[#This Row],[Suc - Tipo - Nro]],8,2)="11",LEFT(BD[[#This Row],[REGIMEN]], 1) &amp; LEFT(RIGHT(BD[[#This Row],[REGIMEN]], LEN(BD[[#This Row],[REGIMEN]]) - FIND(" ", BD[[#This Row],[REGIMEN]])), 1),"")</f>
        <v/>
      </c>
      <c r="H2155" s="54">
        <f>IF(MID(BD[[#This Row],[Suc - Tipo - Nro]],8,2)="11",TRIM(RIGHT(SUBSTITUTE(BD[[#This Row],[Glosa / Proveedor]]," ",REPT(" ",LEN(BD[[#This Row],[Glosa / Proveedor]]))),LEN(BD[[#This Row],[Glosa / Proveedor]])*2)),"")</f>
        <v/>
      </c>
      <c r="I2155" s="33" t="n"/>
      <c r="J2155" s="35" t="n"/>
      <c r="K2155" s="36">
        <f>IF('BD6'!J2155=90,"AGUA",IF('BD6'!J2155=91,"ALCANTARILLADO",IF('BD6'!J2155=93,"ALCANTARILLADO",IF('BD6'!J2155=95,"ADMIN",IF('BD6'!J2155=96,"COMERCIAL","G_Finan")))))</f>
        <v/>
      </c>
      <c r="L2155" s="40" t="n"/>
      <c r="M2155" s="37" t="n"/>
      <c r="N2155" s="51" t="n"/>
      <c r="O2155" s="51" t="n"/>
    </row>
    <row r="2156">
      <c r="A2156">
        <f>IFERROR(VLOOKUP(BD[[#This Row],[BK]],DICT[[EEFF]:[Ppto]],2,FALSE),"No Encontrado")</f>
        <v/>
      </c>
      <c r="B2156">
        <f>MID(BD[[#This Row],[SUC]],2,1)&amp;"-"&amp;BD[[#This Row],[CC]]&amp;"-"&amp;BD[[#This Row],[REGI_RES]]&amp;"-"&amp;MID(BD[[#This Row],[CTA]],1,9)</f>
        <v/>
      </c>
      <c r="D2156">
        <f>TRIM(MID('BD6'!E2156,3,2))</f>
        <v/>
      </c>
      <c r="E2156" s="33" t="n"/>
      <c r="F2156" s="32" t="n"/>
      <c r="G2156">
        <f>IF(MID(BD[[#This Row],[Suc - Tipo - Nro]],8,2)="11",LEFT(BD[[#This Row],[REGIMEN]], 1) &amp; LEFT(RIGHT(BD[[#This Row],[REGIMEN]], LEN(BD[[#This Row],[REGIMEN]]) - FIND(" ", BD[[#This Row],[REGIMEN]])), 1),"")</f>
        <v/>
      </c>
      <c r="H2156">
        <f>IF(MID(BD[[#This Row],[Suc - Tipo - Nro]],8,2)="11",TRIM(RIGHT(SUBSTITUTE(BD[[#This Row],[Glosa / Proveedor]]," ",REPT(" ",LEN(BD[[#This Row],[Glosa / Proveedor]]))),LEN(BD[[#This Row],[Glosa / Proveedor]])*2)),"")</f>
        <v/>
      </c>
      <c r="I2156" s="31" t="n"/>
      <c r="J2156" s="38" t="n"/>
      <c r="K2156" s="22">
        <f>IF('BD6'!J2156=90,"AGUA",IF('BD6'!J2156=91,"ALCANTARILLADO",IF('BD6'!J2156=93,"ALCANTARILLADO",IF('BD6'!J2156=95,"ADMIN",IF('BD6'!J2156=96,"COMERCIAL","G_Finan")))))</f>
        <v/>
      </c>
      <c r="L2156" s="49" t="n"/>
      <c r="M2156" s="37" t="n"/>
      <c r="N2156" s="51" t="n"/>
      <c r="O2156" s="51" t="n"/>
    </row>
    <row r="2157">
      <c r="A2157" s="10">
        <f>IFERROR(VLOOKUP(BD[[#This Row],[BK]],DICT[[EEFF]:[Ppto]],2,FALSE),"No Encontrado")</f>
        <v/>
      </c>
      <c r="B2157" s="54">
        <f>MID(BD[[#This Row],[SUC]],2,1)&amp;"-"&amp;BD[[#This Row],[CC]]&amp;"-"&amp;BD[[#This Row],[REGI_RES]]&amp;"-"&amp;MID(BD[[#This Row],[CTA]],1,9)</f>
        <v/>
      </c>
      <c r="D2157" s="54">
        <f>TRIM(MID('BD6'!E2157,3,2))</f>
        <v/>
      </c>
      <c r="E2157" s="33" t="n"/>
      <c r="F2157" s="34" t="n"/>
      <c r="G2157" s="54">
        <f>IF(MID(BD[[#This Row],[Suc - Tipo - Nro]],8,2)="11",LEFT(BD[[#This Row],[REGIMEN]], 1) &amp; LEFT(RIGHT(BD[[#This Row],[REGIMEN]], LEN(BD[[#This Row],[REGIMEN]]) - FIND(" ", BD[[#This Row],[REGIMEN]])), 1),"")</f>
        <v/>
      </c>
      <c r="H2157" s="54">
        <f>IF(MID(BD[[#This Row],[Suc - Tipo - Nro]],8,2)="11",TRIM(RIGHT(SUBSTITUTE(BD[[#This Row],[Glosa / Proveedor]]," ",REPT(" ",LEN(BD[[#This Row],[Glosa / Proveedor]]))),LEN(BD[[#This Row],[Glosa / Proveedor]])*2)),"")</f>
        <v/>
      </c>
      <c r="I2157" s="33" t="n"/>
      <c r="J2157" s="35" t="n"/>
      <c r="K2157" s="36">
        <f>IF('BD6'!J2157=90,"AGUA",IF('BD6'!J2157=91,"ALCANTARILLADO",IF('BD6'!J2157=93,"ALCANTARILLADO",IF('BD6'!J2157=95,"ADMIN",IF('BD6'!J2157=96,"COMERCIAL","G_Finan")))))</f>
        <v/>
      </c>
      <c r="L2157" s="40" t="n"/>
      <c r="M2157" s="37" t="n"/>
      <c r="N2157" s="51" t="n"/>
      <c r="O2157" s="51" t="n"/>
    </row>
    <row r="2158">
      <c r="A2158">
        <f>IFERROR(VLOOKUP(BD[[#This Row],[BK]],DICT[[EEFF]:[Ppto]],2,FALSE),"No Encontrado")</f>
        <v/>
      </c>
      <c r="B2158">
        <f>MID(BD[[#This Row],[SUC]],2,1)&amp;"-"&amp;BD[[#This Row],[CC]]&amp;"-"&amp;BD[[#This Row],[REGI_RES]]&amp;"-"&amp;MID(BD[[#This Row],[CTA]],1,9)</f>
        <v/>
      </c>
      <c r="D2158">
        <f>TRIM(MID('BD6'!E2158,3,2))</f>
        <v/>
      </c>
      <c r="E2158" s="33" t="n"/>
      <c r="F2158" s="32" t="n"/>
      <c r="G2158">
        <f>IF(MID(BD[[#This Row],[Suc - Tipo - Nro]],8,2)="11",LEFT(BD[[#This Row],[REGIMEN]], 1) &amp; LEFT(RIGHT(BD[[#This Row],[REGIMEN]], LEN(BD[[#This Row],[REGIMEN]]) - FIND(" ", BD[[#This Row],[REGIMEN]])), 1),"")</f>
        <v/>
      </c>
      <c r="H2158">
        <f>IF(MID(BD[[#This Row],[Suc - Tipo - Nro]],8,2)="11",TRIM(RIGHT(SUBSTITUTE(BD[[#This Row],[Glosa / Proveedor]]," ",REPT(" ",LEN(BD[[#This Row],[Glosa / Proveedor]]))),LEN(BD[[#This Row],[Glosa / Proveedor]])*2)),"")</f>
        <v/>
      </c>
      <c r="I2158" s="31" t="n"/>
      <c r="J2158" s="38" t="n"/>
      <c r="K2158" s="22">
        <f>IF('BD6'!J2158=90,"AGUA",IF('BD6'!J2158=91,"ALCANTARILLADO",IF('BD6'!J2158=93,"ALCANTARILLADO",IF('BD6'!J2158=95,"ADMIN",IF('BD6'!J2158=96,"COMERCIAL","G_Finan")))))</f>
        <v/>
      </c>
      <c r="L2158" s="49" t="n"/>
      <c r="M2158" s="37" t="n"/>
      <c r="N2158" s="51" t="n"/>
      <c r="O2158" s="51" t="n"/>
    </row>
    <row r="2159">
      <c r="A2159" s="39">
        <f>IFERROR(VLOOKUP(BD[[#This Row],[BK]],DICT[[EEFF]:[Ppto]],2,FALSE),"No Encontrado")</f>
        <v/>
      </c>
      <c r="B2159">
        <f>MID(BD[[#This Row],[SUC]],2,1)&amp;"-"&amp;BD[[#This Row],[CC]]&amp;"-"&amp;BD[[#This Row],[REGI_RES]]&amp;"-"&amp;MID(BD[[#This Row],[CTA]],1,9)</f>
        <v/>
      </c>
      <c r="D2159">
        <f>TRIM(MID('BD6'!E2159,3,2))</f>
        <v/>
      </c>
      <c r="E2159" s="33" t="n"/>
      <c r="F2159" s="34" t="n"/>
      <c r="G2159">
        <f>IF(MID(BD[[#This Row],[Suc - Tipo - Nro]],8,2)="11",LEFT(BD[[#This Row],[REGIMEN]], 1) &amp; LEFT(RIGHT(BD[[#This Row],[REGIMEN]], LEN(BD[[#This Row],[REGIMEN]]) - FIND(" ", BD[[#This Row],[REGIMEN]])), 1),"")</f>
        <v/>
      </c>
      <c r="H2159">
        <f>IF(MID(BD[[#This Row],[Suc - Tipo - Nro]],8,2)="11",TRIM(RIGHT(SUBSTITUTE(BD[[#This Row],[Glosa / Proveedor]]," ",REPT(" ",LEN(BD[[#This Row],[Glosa / Proveedor]]))),LEN(BD[[#This Row],[Glosa / Proveedor]])*2)),"")</f>
        <v/>
      </c>
      <c r="I2159" s="33" t="n"/>
      <c r="J2159" s="35" t="n"/>
      <c r="K2159" s="22">
        <f>IF('BD6'!J2159=90,"AGUA",IF('BD6'!J2159=91,"ALCANTARILLADO",IF('BD6'!J2159=93,"ALCANTARILLADO",IF('BD6'!J2159=95,"ADMIN",IF('BD6'!J2159=96,"COMERCIAL","G_Finan")))))</f>
        <v/>
      </c>
      <c r="L2159" s="49" t="n"/>
      <c r="M2159" s="37" t="n"/>
      <c r="N2159" s="51" t="n"/>
      <c r="O2159" s="51" t="n"/>
    </row>
    <row r="2160">
      <c r="A2160" s="10">
        <f>IFERROR(VLOOKUP(BD[[#This Row],[BK]],DICT[[EEFF]:[Ppto]],2,FALSE),"No Encontrado")</f>
        <v/>
      </c>
      <c r="B2160" s="54">
        <f>MID(BD[[#This Row],[SUC]],2,1)&amp;"-"&amp;BD[[#This Row],[CC]]&amp;"-"&amp;BD[[#This Row],[REGI_RES]]&amp;"-"&amp;MID(BD[[#This Row],[CTA]],1,9)</f>
        <v/>
      </c>
      <c r="D2160" s="54">
        <f>TRIM(MID('BD6'!E2160,3,2))</f>
        <v/>
      </c>
      <c r="E2160" s="33" t="n"/>
      <c r="F2160" s="34" t="n"/>
      <c r="G2160" s="54">
        <f>IF(MID(BD[[#This Row],[Suc - Tipo - Nro]],8,2)="11",LEFT(BD[[#This Row],[REGIMEN]], 1) &amp; LEFT(RIGHT(BD[[#This Row],[REGIMEN]], LEN(BD[[#This Row],[REGIMEN]]) - FIND(" ", BD[[#This Row],[REGIMEN]])), 1),"")</f>
        <v/>
      </c>
      <c r="H2160" s="54">
        <f>IF(MID(BD[[#This Row],[Suc - Tipo - Nro]],8,2)="11",TRIM(RIGHT(SUBSTITUTE(BD[[#This Row],[Glosa / Proveedor]]," ",REPT(" ",LEN(BD[[#This Row],[Glosa / Proveedor]]))),LEN(BD[[#This Row],[Glosa / Proveedor]])*2)),"")</f>
        <v/>
      </c>
      <c r="I2160" s="33" t="n"/>
      <c r="J2160" s="35" t="n"/>
      <c r="K2160" s="36">
        <f>IF('BD6'!J2160=90,"AGUA",IF('BD6'!J2160=91,"ALCANTARILLADO",IF('BD6'!J2160=93,"ALCANTARILLADO",IF('BD6'!J2160=95,"ADMIN",IF('BD6'!J2160=96,"COMERCIAL","G_Finan")))))</f>
        <v/>
      </c>
      <c r="L2160" s="40" t="n"/>
      <c r="M2160" s="37" t="n"/>
      <c r="N2160" s="51" t="n"/>
      <c r="O2160" s="51" t="n"/>
    </row>
    <row r="2161">
      <c r="A2161">
        <f>IFERROR(VLOOKUP(BD[[#This Row],[BK]],DICT[[EEFF]:[Ppto]],2,FALSE),"No Encontrado")</f>
        <v/>
      </c>
      <c r="B2161">
        <f>MID(BD[[#This Row],[SUC]],2,1)&amp;"-"&amp;BD[[#This Row],[CC]]&amp;"-"&amp;BD[[#This Row],[REGI_RES]]&amp;"-"&amp;MID(BD[[#This Row],[CTA]],1,9)</f>
        <v/>
      </c>
      <c r="D2161">
        <f>TRIM(MID('BD6'!E2161,3,2))</f>
        <v/>
      </c>
      <c r="E2161" s="33" t="n"/>
      <c r="F2161" s="32" t="n"/>
      <c r="G2161">
        <f>IF(MID(BD[[#This Row],[Suc - Tipo - Nro]],8,2)="11",LEFT(BD[[#This Row],[REGIMEN]], 1) &amp; LEFT(RIGHT(BD[[#This Row],[REGIMEN]], LEN(BD[[#This Row],[REGIMEN]]) - FIND(" ", BD[[#This Row],[REGIMEN]])), 1),"")</f>
        <v/>
      </c>
      <c r="H2161">
        <f>IF(MID(BD[[#This Row],[Suc - Tipo - Nro]],8,2)="11",TRIM(RIGHT(SUBSTITUTE(BD[[#This Row],[Glosa / Proveedor]]," ",REPT(" ",LEN(BD[[#This Row],[Glosa / Proveedor]]))),LEN(BD[[#This Row],[Glosa / Proveedor]])*2)),"")</f>
        <v/>
      </c>
      <c r="I2161" s="31" t="n"/>
      <c r="J2161" s="38" t="n"/>
      <c r="K2161" s="22">
        <f>IF('BD6'!J2161=90,"AGUA",IF('BD6'!J2161=91,"ALCANTARILLADO",IF('BD6'!J2161=93,"ALCANTARILLADO",IF('BD6'!J2161=95,"ADMIN",IF('BD6'!J2161=96,"COMERCIAL","G_Finan")))))</f>
        <v/>
      </c>
      <c r="L2161" s="49" t="n"/>
      <c r="M2161" s="37" t="n"/>
      <c r="N2161" s="51" t="n"/>
      <c r="O2161" s="51" t="n"/>
    </row>
    <row r="2162">
      <c r="A2162" s="10">
        <f>IFERROR(VLOOKUP(BD[[#This Row],[BK]],DICT[[EEFF]:[Ppto]],2,FALSE),"No Encontrado")</f>
        <v/>
      </c>
      <c r="B2162" s="54">
        <f>MID(BD[[#This Row],[SUC]],2,1)&amp;"-"&amp;BD[[#This Row],[CC]]&amp;"-"&amp;BD[[#This Row],[REGI_RES]]&amp;"-"&amp;MID(BD[[#This Row],[CTA]],1,9)</f>
        <v/>
      </c>
      <c r="D2162" s="54">
        <f>TRIM(MID('BD6'!E2162,3,2))</f>
        <v/>
      </c>
      <c r="E2162" s="33" t="n"/>
      <c r="F2162" s="34" t="n"/>
      <c r="G2162" s="54">
        <f>IF(MID(BD[[#This Row],[Suc - Tipo - Nro]],8,2)="11",LEFT(BD[[#This Row],[REGIMEN]], 1) &amp; LEFT(RIGHT(BD[[#This Row],[REGIMEN]], LEN(BD[[#This Row],[REGIMEN]]) - FIND(" ", BD[[#This Row],[REGIMEN]])), 1),"")</f>
        <v/>
      </c>
      <c r="H2162" s="54">
        <f>IF(MID(BD[[#This Row],[Suc - Tipo - Nro]],8,2)="11",TRIM(RIGHT(SUBSTITUTE(BD[[#This Row],[Glosa / Proveedor]]," ",REPT(" ",LEN(BD[[#This Row],[Glosa / Proveedor]]))),LEN(BD[[#This Row],[Glosa / Proveedor]])*2)),"")</f>
        <v/>
      </c>
      <c r="I2162" s="33" t="n"/>
      <c r="J2162" s="35" t="n"/>
      <c r="K2162" s="36">
        <f>IF('BD6'!J2162=90,"AGUA",IF('BD6'!J2162=91,"ALCANTARILLADO",IF('BD6'!J2162=93,"ALCANTARILLADO",IF('BD6'!J2162=95,"ADMIN",IF('BD6'!J2162=96,"COMERCIAL","G_Finan")))))</f>
        <v/>
      </c>
      <c r="L2162" s="40" t="n"/>
      <c r="M2162" s="37" t="n"/>
      <c r="N2162" s="51" t="n"/>
      <c r="O2162" s="51" t="n"/>
    </row>
    <row r="2163">
      <c r="A2163">
        <f>IFERROR(VLOOKUP(BD[[#This Row],[BK]],DICT[[EEFF]:[Ppto]],2,FALSE),"No Encontrado")</f>
        <v/>
      </c>
      <c r="B2163">
        <f>MID(BD[[#This Row],[SUC]],2,1)&amp;"-"&amp;BD[[#This Row],[CC]]&amp;"-"&amp;BD[[#This Row],[REGI_RES]]&amp;"-"&amp;MID(BD[[#This Row],[CTA]],1,9)</f>
        <v/>
      </c>
      <c r="D2163">
        <f>TRIM(MID('BD6'!E2163,3,2))</f>
        <v/>
      </c>
      <c r="E2163" s="33" t="n"/>
      <c r="F2163" s="32" t="n"/>
      <c r="G2163">
        <f>IF(MID(BD[[#This Row],[Suc - Tipo - Nro]],8,2)="11",LEFT(BD[[#This Row],[REGIMEN]], 1) &amp; LEFT(RIGHT(BD[[#This Row],[REGIMEN]], LEN(BD[[#This Row],[REGIMEN]]) - FIND(" ", BD[[#This Row],[REGIMEN]])), 1),"")</f>
        <v/>
      </c>
      <c r="H2163">
        <f>IF(MID(BD[[#This Row],[Suc - Tipo - Nro]],8,2)="11",TRIM(RIGHT(SUBSTITUTE(BD[[#This Row],[Glosa / Proveedor]]," ",REPT(" ",LEN(BD[[#This Row],[Glosa / Proveedor]]))),LEN(BD[[#This Row],[Glosa / Proveedor]])*2)),"")</f>
        <v/>
      </c>
      <c r="I2163" s="31" t="n"/>
      <c r="J2163" s="38" t="n"/>
      <c r="K2163" s="22">
        <f>IF('BD6'!J2163=90,"AGUA",IF('BD6'!J2163=91,"ALCANTARILLADO",IF('BD6'!J2163=93,"ALCANTARILLADO",IF('BD6'!J2163=95,"ADMIN",IF('BD6'!J2163=96,"COMERCIAL","G_Finan")))))</f>
        <v/>
      </c>
      <c r="L2163" s="49" t="n"/>
      <c r="M2163" s="37" t="n"/>
      <c r="N2163" s="51" t="n"/>
      <c r="O2163" s="51" t="n"/>
    </row>
    <row r="2164">
      <c r="A2164" s="10">
        <f>IFERROR(VLOOKUP(BD[[#This Row],[BK]],DICT[[EEFF]:[Ppto]],2,FALSE),"No Encontrado")</f>
        <v/>
      </c>
      <c r="B2164" s="54">
        <f>MID(BD[[#This Row],[SUC]],2,1)&amp;"-"&amp;BD[[#This Row],[CC]]&amp;"-"&amp;BD[[#This Row],[REGI_RES]]&amp;"-"&amp;MID(BD[[#This Row],[CTA]],1,9)</f>
        <v/>
      </c>
      <c r="D2164" s="54">
        <f>TRIM(MID('BD6'!E2164,3,2))</f>
        <v/>
      </c>
      <c r="E2164" s="33" t="n"/>
      <c r="F2164" s="34" t="n"/>
      <c r="G2164" s="54">
        <f>IF(MID(BD[[#This Row],[Suc - Tipo - Nro]],8,2)="11",LEFT(BD[[#This Row],[REGIMEN]], 1) &amp; LEFT(RIGHT(BD[[#This Row],[REGIMEN]], LEN(BD[[#This Row],[REGIMEN]]) - FIND(" ", BD[[#This Row],[REGIMEN]])), 1),"")</f>
        <v/>
      </c>
      <c r="H2164" s="54">
        <f>IF(MID(BD[[#This Row],[Suc - Tipo - Nro]],8,2)="11",TRIM(RIGHT(SUBSTITUTE(BD[[#This Row],[Glosa / Proveedor]]," ",REPT(" ",LEN(BD[[#This Row],[Glosa / Proveedor]]))),LEN(BD[[#This Row],[Glosa / Proveedor]])*2)),"")</f>
        <v/>
      </c>
      <c r="I2164" s="33" t="n"/>
      <c r="J2164" s="35" t="n"/>
      <c r="K2164" s="36">
        <f>IF('BD6'!J2164=90,"AGUA",IF('BD6'!J2164=91,"ALCANTARILLADO",IF('BD6'!J2164=93,"ALCANTARILLADO",IF('BD6'!J2164=95,"ADMIN",IF('BD6'!J2164=96,"COMERCIAL","G_Finan")))))</f>
        <v/>
      </c>
      <c r="L2164" s="40" t="n"/>
      <c r="M2164" s="37" t="n"/>
      <c r="N2164" s="51" t="n"/>
      <c r="O2164" s="51" t="n"/>
    </row>
    <row r="2165">
      <c r="A2165">
        <f>IFERROR(VLOOKUP(BD[[#This Row],[BK]],DICT[[EEFF]:[Ppto]],2,FALSE),"No Encontrado")</f>
        <v/>
      </c>
      <c r="B2165">
        <f>MID(BD[[#This Row],[SUC]],2,1)&amp;"-"&amp;BD[[#This Row],[CC]]&amp;"-"&amp;BD[[#This Row],[REGI_RES]]&amp;"-"&amp;MID(BD[[#This Row],[CTA]],1,9)</f>
        <v/>
      </c>
      <c r="D2165">
        <f>TRIM(MID('BD6'!E2165,3,2))</f>
        <v/>
      </c>
      <c r="E2165" s="33" t="n"/>
      <c r="F2165" s="32" t="n"/>
      <c r="G2165">
        <f>IF(MID(BD[[#This Row],[Suc - Tipo - Nro]],8,2)="11",LEFT(BD[[#This Row],[REGIMEN]], 1) &amp; LEFT(RIGHT(BD[[#This Row],[REGIMEN]], LEN(BD[[#This Row],[REGIMEN]]) - FIND(" ", BD[[#This Row],[REGIMEN]])), 1),"")</f>
        <v/>
      </c>
      <c r="H2165">
        <f>IF(MID(BD[[#This Row],[Suc - Tipo - Nro]],8,2)="11",TRIM(RIGHT(SUBSTITUTE(BD[[#This Row],[Glosa / Proveedor]]," ",REPT(" ",LEN(BD[[#This Row],[Glosa / Proveedor]]))),LEN(BD[[#This Row],[Glosa / Proveedor]])*2)),"")</f>
        <v/>
      </c>
      <c r="I2165" s="31" t="n"/>
      <c r="J2165" s="38" t="n"/>
      <c r="K2165" s="22">
        <f>IF('BD6'!J2165=90,"AGUA",IF('BD6'!J2165=91,"ALCANTARILLADO",IF('BD6'!J2165=93,"ALCANTARILLADO",IF('BD6'!J2165=95,"ADMIN",IF('BD6'!J2165=96,"COMERCIAL","G_Finan")))))</f>
        <v/>
      </c>
      <c r="L2165" s="49" t="n"/>
      <c r="M2165" s="37" t="n"/>
      <c r="N2165" s="51" t="n"/>
      <c r="O2165" s="51" t="n"/>
    </row>
    <row r="2166">
      <c r="A2166" s="39">
        <f>IFERROR(VLOOKUP(BD[[#This Row],[BK]],DICT[[EEFF]:[Ppto]],2,FALSE),"No Encontrado")</f>
        <v/>
      </c>
      <c r="B2166">
        <f>MID(BD[[#This Row],[SUC]],2,1)&amp;"-"&amp;BD[[#This Row],[CC]]&amp;"-"&amp;BD[[#This Row],[REGI_RES]]&amp;"-"&amp;MID(BD[[#This Row],[CTA]],1,9)</f>
        <v/>
      </c>
      <c r="D2166">
        <f>TRIM(MID('BD6'!E2166,3,2))</f>
        <v/>
      </c>
      <c r="E2166" s="33" t="n"/>
      <c r="F2166" s="34" t="n"/>
      <c r="G2166">
        <f>IF(MID(BD[[#This Row],[Suc - Tipo - Nro]],8,2)="11",LEFT(BD[[#This Row],[REGIMEN]], 1) &amp; LEFT(RIGHT(BD[[#This Row],[REGIMEN]], LEN(BD[[#This Row],[REGIMEN]]) - FIND(" ", BD[[#This Row],[REGIMEN]])), 1),"")</f>
        <v/>
      </c>
      <c r="H2166">
        <f>IF(MID(BD[[#This Row],[Suc - Tipo - Nro]],8,2)="11",TRIM(RIGHT(SUBSTITUTE(BD[[#This Row],[Glosa / Proveedor]]," ",REPT(" ",LEN(BD[[#This Row],[Glosa / Proveedor]]))),LEN(BD[[#This Row],[Glosa / Proveedor]])*2)),"")</f>
        <v/>
      </c>
      <c r="I2166" s="33" t="n"/>
      <c r="J2166" s="35" t="n"/>
      <c r="K2166" s="22">
        <f>IF('BD6'!J2166=90,"AGUA",IF('BD6'!J2166=91,"ALCANTARILLADO",IF('BD6'!J2166=93,"ALCANTARILLADO",IF('BD6'!J2166=95,"ADMIN",IF('BD6'!J2166=96,"COMERCIAL","G_Finan")))))</f>
        <v/>
      </c>
      <c r="L2166" s="49" t="n"/>
      <c r="M2166" s="37" t="n"/>
      <c r="N2166" s="51" t="n"/>
      <c r="O2166" s="51" t="n"/>
    </row>
    <row r="2167">
      <c r="A2167" s="10">
        <f>IFERROR(VLOOKUP(BD[[#This Row],[BK]],DICT[[EEFF]:[Ppto]],2,FALSE),"No Encontrado")</f>
        <v/>
      </c>
      <c r="B2167" s="54">
        <f>MID(BD[[#This Row],[SUC]],2,1)&amp;"-"&amp;BD[[#This Row],[CC]]&amp;"-"&amp;BD[[#This Row],[REGI_RES]]&amp;"-"&amp;MID(BD[[#This Row],[CTA]],1,9)</f>
        <v/>
      </c>
      <c r="D2167" s="54">
        <f>TRIM(MID('BD6'!E2167,3,2))</f>
        <v/>
      </c>
      <c r="E2167" s="33" t="n"/>
      <c r="F2167" s="34" t="n"/>
      <c r="G2167" s="54">
        <f>IF(MID(BD[[#This Row],[Suc - Tipo - Nro]],8,2)="11",LEFT(BD[[#This Row],[REGIMEN]], 1) &amp; LEFT(RIGHT(BD[[#This Row],[REGIMEN]], LEN(BD[[#This Row],[REGIMEN]]) - FIND(" ", BD[[#This Row],[REGIMEN]])), 1),"")</f>
        <v/>
      </c>
      <c r="H2167" s="54">
        <f>IF(MID(BD[[#This Row],[Suc - Tipo - Nro]],8,2)="11",TRIM(RIGHT(SUBSTITUTE(BD[[#This Row],[Glosa / Proveedor]]," ",REPT(" ",LEN(BD[[#This Row],[Glosa / Proveedor]]))),LEN(BD[[#This Row],[Glosa / Proveedor]])*2)),"")</f>
        <v/>
      </c>
      <c r="I2167" s="33" t="n"/>
      <c r="J2167" s="35" t="n"/>
      <c r="K2167" s="36">
        <f>IF('BD6'!J2167=90,"AGUA",IF('BD6'!J2167=91,"ALCANTARILLADO",IF('BD6'!J2167=93,"ALCANTARILLADO",IF('BD6'!J2167=95,"ADMIN",IF('BD6'!J2167=96,"COMERCIAL","G_Finan")))))</f>
        <v/>
      </c>
      <c r="L2167" s="40" t="n"/>
      <c r="M2167" s="37" t="n"/>
      <c r="N2167" s="51" t="n"/>
      <c r="O2167" s="51" t="n"/>
    </row>
    <row r="2168">
      <c r="A2168" s="10">
        <f>IFERROR(VLOOKUP(BD[[#This Row],[BK]],DICT[[EEFF]:[Ppto]],2,FALSE),"No Encontrado")</f>
        <v/>
      </c>
      <c r="B2168" s="54">
        <f>MID(BD[[#This Row],[SUC]],2,1)&amp;"-"&amp;BD[[#This Row],[CC]]&amp;"-"&amp;BD[[#This Row],[REGI_RES]]&amp;"-"&amp;MID(BD[[#This Row],[CTA]],1,9)</f>
        <v/>
      </c>
      <c r="D2168" s="54">
        <f>TRIM(MID('BD6'!E2168,3,2))</f>
        <v/>
      </c>
      <c r="E2168" s="33" t="n"/>
      <c r="F2168" s="34" t="n"/>
      <c r="G2168" s="54">
        <f>IF(MID(BD[[#This Row],[Suc - Tipo - Nro]],8,2)="11",LEFT(BD[[#This Row],[REGIMEN]], 1) &amp; LEFT(RIGHT(BD[[#This Row],[REGIMEN]], LEN(BD[[#This Row],[REGIMEN]]) - FIND(" ", BD[[#This Row],[REGIMEN]])), 1),"")</f>
        <v/>
      </c>
      <c r="H2168" s="54">
        <f>IF(MID(BD[[#This Row],[Suc - Tipo - Nro]],8,2)="11",TRIM(RIGHT(SUBSTITUTE(BD[[#This Row],[Glosa / Proveedor]]," ",REPT(" ",LEN(BD[[#This Row],[Glosa / Proveedor]]))),LEN(BD[[#This Row],[Glosa / Proveedor]])*2)),"")</f>
        <v/>
      </c>
      <c r="I2168" s="33" t="n"/>
      <c r="J2168" s="35" t="n"/>
      <c r="K2168" s="36">
        <f>IF('BD6'!J2168=90,"AGUA",IF('BD6'!J2168=91,"ALCANTARILLADO",IF('BD6'!J2168=93,"ALCANTARILLADO",IF('BD6'!J2168=95,"ADMIN",IF('BD6'!J2168=96,"COMERCIAL","G_Finan")))))</f>
        <v/>
      </c>
      <c r="L2168" s="40" t="n"/>
      <c r="M2168" s="37" t="n"/>
      <c r="N2168" s="51" t="n"/>
      <c r="O2168" s="51" t="n"/>
    </row>
    <row r="2169">
      <c r="A2169" s="10">
        <f>IFERROR(VLOOKUP(BD[[#This Row],[BK]],DICT[[EEFF]:[Ppto]],2,FALSE),"No Encontrado")</f>
        <v/>
      </c>
      <c r="B2169" s="54">
        <f>MID(BD[[#This Row],[SUC]],2,1)&amp;"-"&amp;BD[[#This Row],[CC]]&amp;"-"&amp;BD[[#This Row],[REGI_RES]]&amp;"-"&amp;MID(BD[[#This Row],[CTA]],1,9)</f>
        <v/>
      </c>
      <c r="D2169" s="54">
        <f>TRIM(MID('BD6'!E2169,3,2))</f>
        <v/>
      </c>
      <c r="E2169" s="33" t="n"/>
      <c r="F2169" s="34" t="n"/>
      <c r="G2169" s="54">
        <f>IF(MID(BD[[#This Row],[Suc - Tipo - Nro]],8,2)="11",LEFT(BD[[#This Row],[REGIMEN]], 1) &amp; LEFT(RIGHT(BD[[#This Row],[REGIMEN]], LEN(BD[[#This Row],[REGIMEN]]) - FIND(" ", BD[[#This Row],[REGIMEN]])), 1),"")</f>
        <v/>
      </c>
      <c r="H2169" s="54">
        <f>IF(MID(BD[[#This Row],[Suc - Tipo - Nro]],8,2)="11",TRIM(RIGHT(SUBSTITUTE(BD[[#This Row],[Glosa / Proveedor]]," ",REPT(" ",LEN(BD[[#This Row],[Glosa / Proveedor]]))),LEN(BD[[#This Row],[Glosa / Proveedor]])*2)),"")</f>
        <v/>
      </c>
      <c r="I2169" s="33" t="n"/>
      <c r="J2169" s="35" t="n"/>
      <c r="K2169" s="36">
        <f>IF('BD6'!J2169=90,"AGUA",IF('BD6'!J2169=91,"ALCANTARILLADO",IF('BD6'!J2169=93,"ALCANTARILLADO",IF('BD6'!J2169=95,"ADMIN",IF('BD6'!J2169=96,"COMERCIAL","G_Finan")))))</f>
        <v/>
      </c>
      <c r="L2169" s="40" t="n"/>
      <c r="M2169" s="37" t="n"/>
      <c r="N2169" s="51" t="n"/>
      <c r="O2169" s="51" t="n"/>
    </row>
    <row r="2170">
      <c r="A2170" s="10">
        <f>IFERROR(VLOOKUP(BD[[#This Row],[BK]],DICT[[EEFF]:[Ppto]],2,FALSE),"No Encontrado")</f>
        <v/>
      </c>
      <c r="B2170" s="54">
        <f>MID(BD[[#This Row],[SUC]],2,1)&amp;"-"&amp;BD[[#This Row],[CC]]&amp;"-"&amp;BD[[#This Row],[REGI_RES]]&amp;"-"&amp;MID(BD[[#This Row],[CTA]],1,9)</f>
        <v/>
      </c>
      <c r="D2170" s="54">
        <f>TRIM(MID('BD6'!E2170,3,2))</f>
        <v/>
      </c>
      <c r="E2170" s="33" t="n"/>
      <c r="F2170" s="34" t="n"/>
      <c r="G2170" s="54">
        <f>IF(MID(BD[[#This Row],[Suc - Tipo - Nro]],8,2)="11",LEFT(BD[[#This Row],[REGIMEN]], 1) &amp; LEFT(RIGHT(BD[[#This Row],[REGIMEN]], LEN(BD[[#This Row],[REGIMEN]]) - FIND(" ", BD[[#This Row],[REGIMEN]])), 1),"")</f>
        <v/>
      </c>
      <c r="H2170" s="54">
        <f>IF(MID(BD[[#This Row],[Suc - Tipo - Nro]],8,2)="11",TRIM(RIGHT(SUBSTITUTE(BD[[#This Row],[Glosa / Proveedor]]," ",REPT(" ",LEN(BD[[#This Row],[Glosa / Proveedor]]))),LEN(BD[[#This Row],[Glosa / Proveedor]])*2)),"")</f>
        <v/>
      </c>
      <c r="I2170" s="33" t="n"/>
      <c r="J2170" s="35" t="n"/>
      <c r="K2170" s="36">
        <f>IF('BD6'!J2170=90,"AGUA",IF('BD6'!J2170=91,"ALCANTARILLADO",IF('BD6'!J2170=93,"ALCANTARILLADO",IF('BD6'!J2170=95,"ADMIN",IF('BD6'!J2170=96,"COMERCIAL","G_Finan")))))</f>
        <v/>
      </c>
      <c r="L2170" s="40" t="n"/>
      <c r="M2170" s="37" t="n"/>
      <c r="N2170" s="51" t="n"/>
      <c r="O2170" s="51" t="n"/>
    </row>
    <row r="2171">
      <c r="A2171" s="10">
        <f>IFERROR(VLOOKUP(BD[[#This Row],[BK]],DICT[[EEFF]:[Ppto]],2,FALSE),"No Encontrado")</f>
        <v/>
      </c>
      <c r="B2171" s="54">
        <f>MID(BD[[#This Row],[SUC]],2,1)&amp;"-"&amp;BD[[#This Row],[CC]]&amp;"-"&amp;BD[[#This Row],[REGI_RES]]&amp;"-"&amp;MID(BD[[#This Row],[CTA]],1,9)</f>
        <v/>
      </c>
      <c r="D2171" s="54">
        <f>TRIM(MID('BD6'!E2171,3,2))</f>
        <v/>
      </c>
      <c r="E2171" s="33" t="n"/>
      <c r="F2171" s="34" t="n"/>
      <c r="G2171" s="54">
        <f>IF(MID(BD[[#This Row],[Suc - Tipo - Nro]],8,2)="11",LEFT(BD[[#This Row],[REGIMEN]], 1) &amp; LEFT(RIGHT(BD[[#This Row],[REGIMEN]], LEN(BD[[#This Row],[REGIMEN]]) - FIND(" ", BD[[#This Row],[REGIMEN]])), 1),"")</f>
        <v/>
      </c>
      <c r="H2171" s="54">
        <f>IF(MID(BD[[#This Row],[Suc - Tipo - Nro]],8,2)="11",TRIM(RIGHT(SUBSTITUTE(BD[[#This Row],[Glosa / Proveedor]]," ",REPT(" ",LEN(BD[[#This Row],[Glosa / Proveedor]]))),LEN(BD[[#This Row],[Glosa / Proveedor]])*2)),"")</f>
        <v/>
      </c>
      <c r="I2171" s="33" t="n"/>
      <c r="J2171" s="35" t="n"/>
      <c r="K2171" s="36">
        <f>IF('BD6'!J2171=90,"AGUA",IF('BD6'!J2171=91,"ALCANTARILLADO",IF('BD6'!J2171=93,"ALCANTARILLADO",IF('BD6'!J2171=95,"ADMIN",IF('BD6'!J2171=96,"COMERCIAL","G_Finan")))))</f>
        <v/>
      </c>
      <c r="L2171" s="40" t="n"/>
      <c r="M2171" s="37" t="n"/>
      <c r="N2171" s="51" t="n"/>
      <c r="O2171" s="51" t="n"/>
    </row>
    <row r="2172">
      <c r="A2172" s="10">
        <f>IFERROR(VLOOKUP(BD[[#This Row],[BK]],DICT[[EEFF]:[Ppto]],2,FALSE),"No Encontrado")</f>
        <v/>
      </c>
      <c r="B2172" s="54">
        <f>MID(BD[[#This Row],[SUC]],2,1)&amp;"-"&amp;BD[[#This Row],[CC]]&amp;"-"&amp;BD[[#This Row],[REGI_RES]]&amp;"-"&amp;MID(BD[[#This Row],[CTA]],1,9)</f>
        <v/>
      </c>
      <c r="D2172" s="54">
        <f>TRIM(MID('BD6'!E2172,3,2))</f>
        <v/>
      </c>
      <c r="E2172" s="33" t="n"/>
      <c r="F2172" s="34" t="n"/>
      <c r="G2172" s="54">
        <f>IF(MID(BD[[#This Row],[Suc - Tipo - Nro]],8,2)="11",LEFT(BD[[#This Row],[REGIMEN]], 1) &amp; LEFT(RIGHT(BD[[#This Row],[REGIMEN]], LEN(BD[[#This Row],[REGIMEN]]) - FIND(" ", BD[[#This Row],[REGIMEN]])), 1),"")</f>
        <v/>
      </c>
      <c r="H2172" s="54">
        <f>IF(MID(BD[[#This Row],[Suc - Tipo - Nro]],8,2)="11",TRIM(RIGHT(SUBSTITUTE(BD[[#This Row],[Glosa / Proveedor]]," ",REPT(" ",LEN(BD[[#This Row],[Glosa / Proveedor]]))),LEN(BD[[#This Row],[Glosa / Proveedor]])*2)),"")</f>
        <v/>
      </c>
      <c r="I2172" s="33" t="n"/>
      <c r="J2172" s="35" t="n"/>
      <c r="K2172" s="36">
        <f>IF('BD6'!J2172=90,"AGUA",IF('BD6'!J2172=91,"ALCANTARILLADO",IF('BD6'!J2172=93,"ALCANTARILLADO",IF('BD6'!J2172=95,"ADMIN",IF('BD6'!J2172=96,"COMERCIAL","G_Finan")))))</f>
        <v/>
      </c>
      <c r="L2172" s="40" t="n"/>
      <c r="M2172" s="37" t="n"/>
      <c r="N2172" s="51" t="n"/>
      <c r="O2172" s="51" t="n"/>
    </row>
    <row r="2173">
      <c r="A2173" s="10">
        <f>IFERROR(VLOOKUP(BD[[#This Row],[BK]],DICT[[EEFF]:[Ppto]],2,FALSE),"No Encontrado")</f>
        <v/>
      </c>
      <c r="B2173" s="54">
        <f>MID(BD[[#This Row],[SUC]],2,1)&amp;"-"&amp;BD[[#This Row],[CC]]&amp;"-"&amp;BD[[#This Row],[REGI_RES]]&amp;"-"&amp;MID(BD[[#This Row],[CTA]],1,9)</f>
        <v/>
      </c>
      <c r="D2173" s="54">
        <f>TRIM(MID('BD6'!E2173,3,2))</f>
        <v/>
      </c>
      <c r="E2173" s="33" t="n"/>
      <c r="F2173" s="34" t="n"/>
      <c r="G2173" s="54">
        <f>IF(MID(BD[[#This Row],[Suc - Tipo - Nro]],8,2)="11",LEFT(BD[[#This Row],[REGIMEN]], 1) &amp; LEFT(RIGHT(BD[[#This Row],[REGIMEN]], LEN(BD[[#This Row],[REGIMEN]]) - FIND(" ", BD[[#This Row],[REGIMEN]])), 1),"")</f>
        <v/>
      </c>
      <c r="H2173" s="54">
        <f>IF(MID(BD[[#This Row],[Suc - Tipo - Nro]],8,2)="11",TRIM(RIGHT(SUBSTITUTE(BD[[#This Row],[Glosa / Proveedor]]," ",REPT(" ",LEN(BD[[#This Row],[Glosa / Proveedor]]))),LEN(BD[[#This Row],[Glosa / Proveedor]])*2)),"")</f>
        <v/>
      </c>
      <c r="I2173" s="33" t="n"/>
      <c r="J2173" s="35" t="n"/>
      <c r="K2173" s="36">
        <f>IF('BD6'!J2173=90,"AGUA",IF('BD6'!J2173=91,"ALCANTARILLADO",IF('BD6'!J2173=93,"ALCANTARILLADO",IF('BD6'!J2173=95,"ADMIN",IF('BD6'!J2173=96,"COMERCIAL","G_Finan")))))</f>
        <v/>
      </c>
      <c r="L2173" s="40" t="n"/>
      <c r="M2173" s="37" t="n"/>
      <c r="N2173" s="51" t="n"/>
      <c r="O2173" s="51" t="n"/>
    </row>
    <row r="2174">
      <c r="A2174" s="10">
        <f>IFERROR(VLOOKUP(BD[[#This Row],[BK]],DICT[[EEFF]:[Ppto]],2,FALSE),"No Encontrado")</f>
        <v/>
      </c>
      <c r="B2174" s="54">
        <f>MID(BD[[#This Row],[SUC]],2,1)&amp;"-"&amp;BD[[#This Row],[CC]]&amp;"-"&amp;BD[[#This Row],[REGI_RES]]&amp;"-"&amp;MID(BD[[#This Row],[CTA]],1,9)</f>
        <v/>
      </c>
      <c r="D2174" s="54">
        <f>TRIM(MID('BD6'!E2174,3,2))</f>
        <v/>
      </c>
      <c r="E2174" s="33" t="n"/>
      <c r="F2174" s="34" t="n"/>
      <c r="G2174" s="54">
        <f>IF(MID(BD[[#This Row],[Suc - Tipo - Nro]],8,2)="11",LEFT(BD[[#This Row],[REGIMEN]], 1) &amp; LEFT(RIGHT(BD[[#This Row],[REGIMEN]], LEN(BD[[#This Row],[REGIMEN]]) - FIND(" ", BD[[#This Row],[REGIMEN]])), 1),"")</f>
        <v/>
      </c>
      <c r="H2174" s="54">
        <f>IF(MID(BD[[#This Row],[Suc - Tipo - Nro]],8,2)="11",TRIM(RIGHT(SUBSTITUTE(BD[[#This Row],[Glosa / Proveedor]]," ",REPT(" ",LEN(BD[[#This Row],[Glosa / Proveedor]]))),LEN(BD[[#This Row],[Glosa / Proveedor]])*2)),"")</f>
        <v/>
      </c>
      <c r="I2174" s="33" t="n"/>
      <c r="J2174" s="35" t="n"/>
      <c r="K2174" s="36">
        <f>IF('BD6'!J2174=90,"AGUA",IF('BD6'!J2174=91,"ALCANTARILLADO",IF('BD6'!J2174=93,"ALCANTARILLADO",IF('BD6'!J2174=95,"ADMIN",IF('BD6'!J2174=96,"COMERCIAL","G_Finan")))))</f>
        <v/>
      </c>
      <c r="L2174" s="40" t="n"/>
      <c r="M2174" s="37" t="n"/>
      <c r="N2174" s="51" t="n"/>
      <c r="O2174" s="51" t="n"/>
    </row>
    <row r="2175">
      <c r="A2175" s="10">
        <f>IFERROR(VLOOKUP(BD[[#This Row],[BK]],DICT[[EEFF]:[Ppto]],2,FALSE),"No Encontrado")</f>
        <v/>
      </c>
      <c r="B2175" s="54">
        <f>MID(BD[[#This Row],[SUC]],2,1)&amp;"-"&amp;BD[[#This Row],[CC]]&amp;"-"&amp;BD[[#This Row],[REGI_RES]]&amp;"-"&amp;MID(BD[[#This Row],[CTA]],1,9)</f>
        <v/>
      </c>
      <c r="D2175" s="54">
        <f>TRIM(MID('BD6'!E2175,3,2))</f>
        <v/>
      </c>
      <c r="E2175" s="33" t="n"/>
      <c r="F2175" s="34" t="n"/>
      <c r="G2175" s="54">
        <f>IF(MID(BD[[#This Row],[Suc - Tipo - Nro]],8,2)="11",LEFT(BD[[#This Row],[REGIMEN]], 1) &amp; LEFT(RIGHT(BD[[#This Row],[REGIMEN]], LEN(BD[[#This Row],[REGIMEN]]) - FIND(" ", BD[[#This Row],[REGIMEN]])), 1),"")</f>
        <v/>
      </c>
      <c r="H2175" s="54">
        <f>IF(MID(BD[[#This Row],[Suc - Tipo - Nro]],8,2)="11",TRIM(RIGHT(SUBSTITUTE(BD[[#This Row],[Glosa / Proveedor]]," ",REPT(" ",LEN(BD[[#This Row],[Glosa / Proveedor]]))),LEN(BD[[#This Row],[Glosa / Proveedor]])*2)),"")</f>
        <v/>
      </c>
      <c r="I2175" s="33" t="n"/>
      <c r="J2175" s="35" t="n"/>
      <c r="K2175" s="36">
        <f>IF('BD6'!J2175=90,"AGUA",IF('BD6'!J2175=91,"ALCANTARILLADO",IF('BD6'!J2175=93,"ALCANTARILLADO",IF('BD6'!J2175=95,"ADMIN",IF('BD6'!J2175=96,"COMERCIAL","G_Finan")))))</f>
        <v/>
      </c>
      <c r="L2175" s="40" t="n"/>
      <c r="M2175" s="37" t="n"/>
      <c r="N2175" s="51" t="n"/>
      <c r="O2175" s="51" t="n"/>
    </row>
    <row r="2176">
      <c r="A2176" s="42">
        <f>IFERROR(VLOOKUP(BD[[#This Row],[BK]],DICT[[EEFF]:[Ppto]],2,FALSE),"No Encontrado")</f>
        <v/>
      </c>
      <c r="B2176">
        <f>MID(BD[[#This Row],[SUC]],2,1)&amp;"-"&amp;BD[[#This Row],[CC]]&amp;"-"&amp;BD[[#This Row],[REGI_RES]]&amp;"-"&amp;MID(BD[[#This Row],[CTA]],1,9)</f>
        <v/>
      </c>
      <c r="D2176">
        <f>TRIM(MID('BD6'!E2176,3,2))</f>
        <v/>
      </c>
      <c r="E2176" s="33" t="n"/>
      <c r="F2176" s="32" t="n"/>
      <c r="G2176">
        <f>IF(MID(BD[[#This Row],[Suc - Tipo - Nro]],8,2)="11",LEFT(BD[[#This Row],[REGIMEN]], 1) &amp; LEFT(RIGHT(BD[[#This Row],[REGIMEN]], LEN(BD[[#This Row],[REGIMEN]]) - FIND(" ", BD[[#This Row],[REGIMEN]])), 1),"")</f>
        <v/>
      </c>
      <c r="H2176">
        <f>IF(MID(BD[[#This Row],[Suc - Tipo - Nro]],8,2)="11",TRIM(RIGHT(SUBSTITUTE(BD[[#This Row],[Glosa / Proveedor]]," ",REPT(" ",LEN(BD[[#This Row],[Glosa / Proveedor]]))),LEN(BD[[#This Row],[Glosa / Proveedor]])*2)),"")</f>
        <v/>
      </c>
      <c r="I2176" s="31" t="n"/>
      <c r="J2176" s="38" t="n"/>
      <c r="K2176" s="22">
        <f>IF('BD6'!J2176=90,"AGUA",IF('BD6'!J2176=91,"ALCANTARILLADO",IF('BD6'!J2176=93,"ALCANTARILLADO",IF('BD6'!J2176=95,"ADMIN",IF('BD6'!J2176=96,"COMERCIAL","G_Finan")))))</f>
        <v/>
      </c>
      <c r="L2176" s="49" t="n"/>
      <c r="M2176" s="37" t="n"/>
      <c r="N2176" s="51" t="n"/>
      <c r="O2176" s="51" t="n"/>
    </row>
    <row r="2177">
      <c r="A2177" s="10">
        <f>IFERROR(VLOOKUP(BD[[#This Row],[BK]],DICT[[EEFF]:[Ppto]],2,FALSE),"No Encontrado")</f>
        <v/>
      </c>
      <c r="B2177" s="54">
        <f>MID(BD[[#This Row],[SUC]],2,1)&amp;"-"&amp;BD[[#This Row],[CC]]&amp;"-"&amp;BD[[#This Row],[REGI_RES]]&amp;"-"&amp;MID(BD[[#This Row],[CTA]],1,9)</f>
        <v/>
      </c>
      <c r="D2177" s="54">
        <f>TRIM(MID('BD6'!E2177,3,2))</f>
        <v/>
      </c>
      <c r="E2177" s="33" t="n"/>
      <c r="F2177" s="34" t="n"/>
      <c r="G2177" s="54">
        <f>IF(MID(BD[[#This Row],[Suc - Tipo - Nro]],8,2)="11",LEFT(BD[[#This Row],[REGIMEN]], 1) &amp; LEFT(RIGHT(BD[[#This Row],[REGIMEN]], LEN(BD[[#This Row],[REGIMEN]]) - FIND(" ", BD[[#This Row],[REGIMEN]])), 1),"")</f>
        <v/>
      </c>
      <c r="H2177" s="54">
        <f>IF(MID(BD[[#This Row],[Suc - Tipo - Nro]],8,2)="11",TRIM(RIGHT(SUBSTITUTE(BD[[#This Row],[Glosa / Proveedor]]," ",REPT(" ",LEN(BD[[#This Row],[Glosa / Proveedor]]))),LEN(BD[[#This Row],[Glosa / Proveedor]])*2)),"")</f>
        <v/>
      </c>
      <c r="I2177" s="33" t="n"/>
      <c r="J2177" s="35" t="n"/>
      <c r="K2177" s="36">
        <f>IF('BD6'!J2177=90,"AGUA",IF('BD6'!J2177=91,"ALCANTARILLADO",IF('BD6'!J2177=93,"ALCANTARILLADO",IF('BD6'!J2177=95,"ADMIN",IF('BD6'!J2177=96,"COMERCIAL","G_Finan")))))</f>
        <v/>
      </c>
      <c r="L2177" s="40" t="n"/>
      <c r="M2177" s="37" t="n"/>
      <c r="N2177" s="51" t="n"/>
      <c r="O2177" s="51" t="n"/>
    </row>
    <row r="2178">
      <c r="A2178" s="10">
        <f>IFERROR(VLOOKUP(BD[[#This Row],[BK]],DICT[[EEFF]:[Ppto]],2,FALSE),"No Encontrado")</f>
        <v/>
      </c>
      <c r="B2178" s="54">
        <f>MID(BD[[#This Row],[SUC]],2,1)&amp;"-"&amp;BD[[#This Row],[CC]]&amp;"-"&amp;BD[[#This Row],[REGI_RES]]&amp;"-"&amp;MID(BD[[#This Row],[CTA]],1,9)</f>
        <v/>
      </c>
      <c r="D2178" s="54">
        <f>TRIM(MID('BD6'!E2178,3,2))</f>
        <v/>
      </c>
      <c r="E2178" s="33" t="n"/>
      <c r="F2178" s="34" t="n"/>
      <c r="G2178" s="54">
        <f>IF(MID(BD[[#This Row],[Suc - Tipo - Nro]],8,2)="11",LEFT(BD[[#This Row],[REGIMEN]], 1) &amp; LEFT(RIGHT(BD[[#This Row],[REGIMEN]], LEN(BD[[#This Row],[REGIMEN]]) - FIND(" ", BD[[#This Row],[REGIMEN]])), 1),"")</f>
        <v/>
      </c>
      <c r="H2178" s="54">
        <f>IF(MID(BD[[#This Row],[Suc - Tipo - Nro]],8,2)="11",TRIM(RIGHT(SUBSTITUTE(BD[[#This Row],[Glosa / Proveedor]]," ",REPT(" ",LEN(BD[[#This Row],[Glosa / Proveedor]]))),LEN(BD[[#This Row],[Glosa / Proveedor]])*2)),"")</f>
        <v/>
      </c>
      <c r="I2178" s="33" t="n"/>
      <c r="J2178" s="35" t="n"/>
      <c r="K2178" s="36">
        <f>IF('BD6'!J2178=90,"AGUA",IF('BD6'!J2178=91,"ALCANTARILLADO",IF('BD6'!J2178=93,"ALCANTARILLADO",IF('BD6'!J2178=95,"ADMIN",IF('BD6'!J2178=96,"COMERCIAL","G_Finan")))))</f>
        <v/>
      </c>
      <c r="L2178" s="40" t="n"/>
      <c r="M2178" s="37" t="n"/>
      <c r="N2178" s="51" t="n"/>
      <c r="O2178" s="51" t="n"/>
    </row>
    <row r="2179">
      <c r="A2179" s="42">
        <f>IFERROR(VLOOKUP(BD[[#This Row],[BK]],DICT[[EEFF]:[Ppto]],2,FALSE),"No Encontrado")</f>
        <v/>
      </c>
      <c r="B2179">
        <f>MID(BD[[#This Row],[SUC]],2,1)&amp;"-"&amp;BD[[#This Row],[CC]]&amp;"-"&amp;BD[[#This Row],[REGI_RES]]&amp;"-"&amp;MID(BD[[#This Row],[CTA]],1,9)</f>
        <v/>
      </c>
      <c r="D2179">
        <f>TRIM(MID('BD6'!E2179,3,2))</f>
        <v/>
      </c>
      <c r="E2179" s="33" t="n"/>
      <c r="F2179" s="32" t="n"/>
      <c r="G2179">
        <f>IF(MID(BD[[#This Row],[Suc - Tipo - Nro]],8,2)="11",LEFT(BD[[#This Row],[REGIMEN]], 1) &amp; LEFT(RIGHT(BD[[#This Row],[REGIMEN]], LEN(BD[[#This Row],[REGIMEN]]) - FIND(" ", BD[[#This Row],[REGIMEN]])), 1),"")</f>
        <v/>
      </c>
      <c r="H2179">
        <f>IF(MID(BD[[#This Row],[Suc - Tipo - Nro]],8,2)="11",TRIM(RIGHT(SUBSTITUTE(BD[[#This Row],[Glosa / Proveedor]]," ",REPT(" ",LEN(BD[[#This Row],[Glosa / Proveedor]]))),LEN(BD[[#This Row],[Glosa / Proveedor]])*2)),"")</f>
        <v/>
      </c>
      <c r="I2179" s="31" t="n"/>
      <c r="J2179" s="38" t="n"/>
      <c r="K2179" s="22">
        <f>IF('BD6'!J2179=90,"AGUA",IF('BD6'!J2179=91,"ALCANTARILLADO",IF('BD6'!J2179=93,"ALCANTARILLADO",IF('BD6'!J2179=95,"ADMIN",IF('BD6'!J2179=96,"COMERCIAL","G_Finan")))))</f>
        <v/>
      </c>
      <c r="L2179" s="49" t="n"/>
      <c r="M2179" s="37" t="n"/>
      <c r="N2179" s="51" t="n"/>
      <c r="O2179" s="51" t="n"/>
    </row>
    <row r="2180">
      <c r="A2180" s="42">
        <f>IFERROR(VLOOKUP(BD[[#This Row],[BK]],DICT[[EEFF]:[Ppto]],2,FALSE),"No Encontrado")</f>
        <v/>
      </c>
      <c r="B2180">
        <f>MID(BD[[#This Row],[SUC]],2,1)&amp;"-"&amp;BD[[#This Row],[CC]]&amp;"-"&amp;BD[[#This Row],[REGI_RES]]&amp;"-"&amp;MID(BD[[#This Row],[CTA]],1,9)</f>
        <v/>
      </c>
      <c r="D2180">
        <f>TRIM(MID('BD6'!E2180,3,2))</f>
        <v/>
      </c>
      <c r="E2180" s="33" t="n"/>
      <c r="F2180" s="32" t="n"/>
      <c r="G2180">
        <f>IF(MID(BD[[#This Row],[Suc - Tipo - Nro]],8,2)="11",LEFT(BD[[#This Row],[REGIMEN]], 1) &amp; LEFT(RIGHT(BD[[#This Row],[REGIMEN]], LEN(BD[[#This Row],[REGIMEN]]) - FIND(" ", BD[[#This Row],[REGIMEN]])), 1),"")</f>
        <v/>
      </c>
      <c r="H2180">
        <f>IF(MID(BD[[#This Row],[Suc - Tipo - Nro]],8,2)="11",TRIM(RIGHT(SUBSTITUTE(BD[[#This Row],[Glosa / Proveedor]]," ",REPT(" ",LEN(BD[[#This Row],[Glosa / Proveedor]]))),LEN(BD[[#This Row],[Glosa / Proveedor]])*2)),"")</f>
        <v/>
      </c>
      <c r="I2180" s="31" t="n"/>
      <c r="J2180" s="38" t="n"/>
      <c r="K2180" s="22">
        <f>IF('BD6'!J2180=90,"AGUA",IF('BD6'!J2180=91,"ALCANTARILLADO",IF('BD6'!J2180=93,"ALCANTARILLADO",IF('BD6'!J2180=95,"ADMIN",IF('BD6'!J2180=96,"COMERCIAL","G_Finan")))))</f>
        <v/>
      </c>
      <c r="L2180" s="49" t="n"/>
      <c r="M2180" s="37" t="n"/>
      <c r="N2180" s="51" t="n"/>
      <c r="O2180" s="51" t="n"/>
    </row>
    <row r="2181">
      <c r="A2181" s="42">
        <f>IFERROR(VLOOKUP(BD[[#This Row],[BK]],DICT[[EEFF]:[Ppto]],2,FALSE),"No Encontrado")</f>
        <v/>
      </c>
      <c r="B2181">
        <f>MID(BD[[#This Row],[SUC]],2,1)&amp;"-"&amp;BD[[#This Row],[CC]]&amp;"-"&amp;BD[[#This Row],[REGI_RES]]&amp;"-"&amp;MID(BD[[#This Row],[CTA]],1,9)</f>
        <v/>
      </c>
      <c r="D2181">
        <f>TRIM(MID('BD6'!E2181,3,2))</f>
        <v/>
      </c>
      <c r="E2181" s="33" t="n"/>
      <c r="F2181" s="32" t="n"/>
      <c r="G2181">
        <f>IF(MID(BD[[#This Row],[Suc - Tipo - Nro]],8,2)="11",LEFT(BD[[#This Row],[REGIMEN]], 1) &amp; LEFT(RIGHT(BD[[#This Row],[REGIMEN]], LEN(BD[[#This Row],[REGIMEN]]) - FIND(" ", BD[[#This Row],[REGIMEN]])), 1),"")</f>
        <v/>
      </c>
      <c r="H2181">
        <f>IF(MID(BD[[#This Row],[Suc - Tipo - Nro]],8,2)="11",TRIM(RIGHT(SUBSTITUTE(BD[[#This Row],[Glosa / Proveedor]]," ",REPT(" ",LEN(BD[[#This Row],[Glosa / Proveedor]]))),LEN(BD[[#This Row],[Glosa / Proveedor]])*2)),"")</f>
        <v/>
      </c>
      <c r="I2181" s="31" t="n"/>
      <c r="J2181" s="38" t="n"/>
      <c r="K2181" s="22">
        <f>IF('BD6'!J2181=90,"AGUA",IF('BD6'!J2181=91,"ALCANTARILLADO",IF('BD6'!J2181=93,"ALCANTARILLADO",IF('BD6'!J2181=95,"ADMIN",IF('BD6'!J2181=96,"COMERCIAL","G_Finan")))))</f>
        <v/>
      </c>
      <c r="L2181" s="49" t="n"/>
      <c r="M2181" s="37" t="n"/>
      <c r="N2181" s="51" t="n"/>
      <c r="O2181" s="51" t="n"/>
    </row>
    <row r="2182">
      <c r="A2182" s="42">
        <f>IFERROR(VLOOKUP(BD[[#This Row],[BK]],DICT[[EEFF]:[Ppto]],2,FALSE),"No Encontrado")</f>
        <v/>
      </c>
      <c r="B2182">
        <f>MID(BD[[#This Row],[SUC]],2,1)&amp;"-"&amp;BD[[#This Row],[CC]]&amp;"-"&amp;BD[[#This Row],[REGI_RES]]&amp;"-"&amp;MID(BD[[#This Row],[CTA]],1,9)</f>
        <v/>
      </c>
      <c r="D2182">
        <f>TRIM(MID('BD6'!E2182,3,2))</f>
        <v/>
      </c>
      <c r="E2182" s="33" t="n"/>
      <c r="F2182" s="32" t="n"/>
      <c r="G2182">
        <f>IF(MID(BD[[#This Row],[Suc - Tipo - Nro]],8,2)="11",LEFT(BD[[#This Row],[REGIMEN]], 1) &amp; LEFT(RIGHT(BD[[#This Row],[REGIMEN]], LEN(BD[[#This Row],[REGIMEN]]) - FIND(" ", BD[[#This Row],[REGIMEN]])), 1),"")</f>
        <v/>
      </c>
      <c r="H2182">
        <f>IF(MID(BD[[#This Row],[Suc - Tipo - Nro]],8,2)="11",TRIM(RIGHT(SUBSTITUTE(BD[[#This Row],[Glosa / Proveedor]]," ",REPT(" ",LEN(BD[[#This Row],[Glosa / Proveedor]]))),LEN(BD[[#This Row],[Glosa / Proveedor]])*2)),"")</f>
        <v/>
      </c>
      <c r="I2182" s="31" t="n"/>
      <c r="J2182" s="38" t="n"/>
      <c r="K2182" s="22">
        <f>IF('BD6'!J2182=90,"AGUA",IF('BD6'!J2182=91,"ALCANTARILLADO",IF('BD6'!J2182=93,"ALCANTARILLADO",IF('BD6'!J2182=95,"ADMIN",IF('BD6'!J2182=96,"COMERCIAL","G_Finan")))))</f>
        <v/>
      </c>
      <c r="L2182" s="49" t="n"/>
      <c r="M2182" s="37" t="n"/>
      <c r="N2182" s="51" t="n"/>
      <c r="O2182" s="51" t="n"/>
    </row>
    <row r="2183">
      <c r="A2183" s="42">
        <f>IFERROR(VLOOKUP(BD[[#This Row],[BK]],DICT[[EEFF]:[Ppto]],2,FALSE),"No Encontrado")</f>
        <v/>
      </c>
      <c r="B2183">
        <f>MID(BD[[#This Row],[SUC]],2,1)&amp;"-"&amp;BD[[#This Row],[CC]]&amp;"-"&amp;BD[[#This Row],[REGI_RES]]&amp;"-"&amp;MID(BD[[#This Row],[CTA]],1,9)</f>
        <v/>
      </c>
      <c r="D2183">
        <f>TRIM(MID('BD6'!E2183,3,2))</f>
        <v/>
      </c>
      <c r="E2183" s="33" t="n"/>
      <c r="F2183" s="32" t="n"/>
      <c r="G2183">
        <f>IF(MID(BD[[#This Row],[Suc - Tipo - Nro]],8,2)="11",LEFT(BD[[#This Row],[REGIMEN]], 1) &amp; LEFT(RIGHT(BD[[#This Row],[REGIMEN]], LEN(BD[[#This Row],[REGIMEN]]) - FIND(" ", BD[[#This Row],[REGIMEN]])), 1),"")</f>
        <v/>
      </c>
      <c r="H2183">
        <f>IF(MID(BD[[#This Row],[Suc - Tipo - Nro]],8,2)="11",TRIM(RIGHT(SUBSTITUTE(BD[[#This Row],[Glosa / Proveedor]]," ",REPT(" ",LEN(BD[[#This Row],[Glosa / Proveedor]]))),LEN(BD[[#This Row],[Glosa / Proveedor]])*2)),"")</f>
        <v/>
      </c>
      <c r="I2183" s="31" t="n"/>
      <c r="J2183" s="38" t="n"/>
      <c r="K2183" s="22">
        <f>IF('BD6'!J2183=90,"AGUA",IF('BD6'!J2183=91,"ALCANTARILLADO",IF('BD6'!J2183=93,"ALCANTARILLADO",IF('BD6'!J2183=95,"ADMIN",IF('BD6'!J2183=96,"COMERCIAL","G_Finan")))))</f>
        <v/>
      </c>
      <c r="L2183" s="49" t="n"/>
      <c r="M2183" s="37" t="n"/>
      <c r="N2183" s="51" t="n"/>
      <c r="O2183" s="51" t="n"/>
    </row>
    <row r="2184">
      <c r="A2184" s="39">
        <f>IFERROR(VLOOKUP(BD[[#This Row],[BK]],DICT[[EEFF]:[Ppto]],2,FALSE),"No Encontrado")</f>
        <v/>
      </c>
      <c r="B2184">
        <f>MID(BD[[#This Row],[SUC]],2,1)&amp;"-"&amp;BD[[#This Row],[CC]]&amp;"-"&amp;BD[[#This Row],[REGI_RES]]&amp;"-"&amp;MID(BD[[#This Row],[CTA]],1,9)</f>
        <v/>
      </c>
      <c r="D2184">
        <f>TRIM(MID('BD6'!E2184,3,2))</f>
        <v/>
      </c>
      <c r="E2184" s="33" t="n"/>
      <c r="F2184" s="34" t="n"/>
      <c r="G2184">
        <f>IF(MID(BD[[#This Row],[Suc - Tipo - Nro]],8,2)="11",LEFT(BD[[#This Row],[REGIMEN]], 1) &amp; LEFT(RIGHT(BD[[#This Row],[REGIMEN]], LEN(BD[[#This Row],[REGIMEN]]) - FIND(" ", BD[[#This Row],[REGIMEN]])), 1),"")</f>
        <v/>
      </c>
      <c r="H2184">
        <f>IF(MID(BD[[#This Row],[Suc - Tipo - Nro]],8,2)="11",TRIM(RIGHT(SUBSTITUTE(BD[[#This Row],[Glosa / Proveedor]]," ",REPT(" ",LEN(BD[[#This Row],[Glosa / Proveedor]]))),LEN(BD[[#This Row],[Glosa / Proveedor]])*2)),"")</f>
        <v/>
      </c>
      <c r="I2184" s="33" t="n"/>
      <c r="J2184" s="35" t="n"/>
      <c r="K2184" s="22">
        <f>IF('BD6'!J2184=90,"AGUA",IF('BD6'!J2184=91,"ALCANTARILLADO",IF('BD6'!J2184=93,"ALCANTARILLADO",IF('BD6'!J2184=95,"ADMIN",IF('BD6'!J2184=96,"COMERCIAL","G_Finan")))))</f>
        <v/>
      </c>
      <c r="L2184" s="49" t="n"/>
      <c r="M2184" s="37" t="n"/>
      <c r="N2184" s="51" t="n"/>
      <c r="O2184" s="51" t="n"/>
    </row>
    <row r="2185">
      <c r="A2185" s="42">
        <f>IFERROR(VLOOKUP(BD[[#This Row],[BK]],DICT[[EEFF]:[Ppto]],2,FALSE),"No Encontrado")</f>
        <v/>
      </c>
      <c r="B2185">
        <f>MID(BD[[#This Row],[SUC]],2,1)&amp;"-"&amp;BD[[#This Row],[CC]]&amp;"-"&amp;BD[[#This Row],[REGI_RES]]&amp;"-"&amp;MID(BD[[#This Row],[CTA]],1,9)</f>
        <v/>
      </c>
      <c r="D2185">
        <f>TRIM(MID('BD6'!E2185,3,2))</f>
        <v/>
      </c>
      <c r="E2185" s="33" t="n"/>
      <c r="F2185" s="32" t="n"/>
      <c r="G2185">
        <f>IF(MID(BD[[#This Row],[Suc - Tipo - Nro]],8,2)="11",LEFT(BD[[#This Row],[REGIMEN]], 1) &amp; LEFT(RIGHT(BD[[#This Row],[REGIMEN]], LEN(BD[[#This Row],[REGIMEN]]) - FIND(" ", BD[[#This Row],[REGIMEN]])), 1),"")</f>
        <v/>
      </c>
      <c r="H2185">
        <f>IF(MID(BD[[#This Row],[Suc - Tipo - Nro]],8,2)="11",TRIM(RIGHT(SUBSTITUTE(BD[[#This Row],[Glosa / Proveedor]]," ",REPT(" ",LEN(BD[[#This Row],[Glosa / Proveedor]]))),LEN(BD[[#This Row],[Glosa / Proveedor]])*2)),"")</f>
        <v/>
      </c>
      <c r="I2185" s="31" t="n"/>
      <c r="J2185" s="38" t="n"/>
      <c r="K2185" s="22">
        <f>IF('BD6'!J2185=90,"AGUA",IF('BD6'!J2185=91,"ALCANTARILLADO",IF('BD6'!J2185=93,"ALCANTARILLADO",IF('BD6'!J2185=95,"ADMIN",IF('BD6'!J2185=96,"COMERCIAL","G_Finan")))))</f>
        <v/>
      </c>
      <c r="L2185" s="49" t="n"/>
      <c r="M2185" s="37" t="n"/>
      <c r="N2185" s="51" t="n"/>
      <c r="O2185" s="51" t="n"/>
    </row>
    <row r="2186">
      <c r="A2186" s="42">
        <f>IFERROR(VLOOKUP(BD[[#This Row],[BK]],DICT[[EEFF]:[Ppto]],2,FALSE),"No Encontrado")</f>
        <v/>
      </c>
      <c r="B2186">
        <f>MID(BD[[#This Row],[SUC]],2,1)&amp;"-"&amp;BD[[#This Row],[CC]]&amp;"-"&amp;BD[[#This Row],[REGI_RES]]&amp;"-"&amp;MID(BD[[#This Row],[CTA]],1,9)</f>
        <v/>
      </c>
      <c r="D2186">
        <f>TRIM(MID('BD6'!E2186,3,2))</f>
        <v/>
      </c>
      <c r="E2186" s="33" t="n"/>
      <c r="F2186" s="32" t="n"/>
      <c r="G2186">
        <f>IF(MID(BD[[#This Row],[Suc - Tipo - Nro]],8,2)="11",LEFT(BD[[#This Row],[REGIMEN]], 1) &amp; LEFT(RIGHT(BD[[#This Row],[REGIMEN]], LEN(BD[[#This Row],[REGIMEN]]) - FIND(" ", BD[[#This Row],[REGIMEN]])), 1),"")</f>
        <v/>
      </c>
      <c r="H2186">
        <f>IF(MID(BD[[#This Row],[Suc - Tipo - Nro]],8,2)="11",TRIM(RIGHT(SUBSTITUTE(BD[[#This Row],[Glosa / Proveedor]]," ",REPT(" ",LEN(BD[[#This Row],[Glosa / Proveedor]]))),LEN(BD[[#This Row],[Glosa / Proveedor]])*2)),"")</f>
        <v/>
      </c>
      <c r="I2186" s="31" t="n"/>
      <c r="J2186" s="38" t="n"/>
      <c r="K2186" s="22">
        <f>IF('BD6'!J2186=90,"AGUA",IF('BD6'!J2186=91,"ALCANTARILLADO",IF('BD6'!J2186=93,"ALCANTARILLADO",IF('BD6'!J2186=95,"ADMIN",IF('BD6'!J2186=96,"COMERCIAL","G_Finan")))))</f>
        <v/>
      </c>
      <c r="L2186" s="49" t="n"/>
      <c r="M2186" s="37" t="n"/>
      <c r="N2186" s="51" t="n"/>
      <c r="O2186" s="51" t="n"/>
    </row>
    <row r="2187">
      <c r="A2187" s="42">
        <f>IFERROR(VLOOKUP(BD[[#This Row],[BK]],DICT[[EEFF]:[Ppto]],2,FALSE),"No Encontrado")</f>
        <v/>
      </c>
      <c r="B2187">
        <f>MID(BD[[#This Row],[SUC]],2,1)&amp;"-"&amp;BD[[#This Row],[CC]]&amp;"-"&amp;BD[[#This Row],[REGI_RES]]&amp;"-"&amp;MID(BD[[#This Row],[CTA]],1,9)</f>
        <v/>
      </c>
      <c r="D2187">
        <f>TRIM(MID('BD6'!E2187,3,2))</f>
        <v/>
      </c>
      <c r="E2187" s="33" t="n"/>
      <c r="F2187" s="32" t="n"/>
      <c r="G2187">
        <f>IF(MID(BD[[#This Row],[Suc - Tipo - Nro]],8,2)="11",LEFT(BD[[#This Row],[REGIMEN]], 1) &amp; LEFT(RIGHT(BD[[#This Row],[REGIMEN]], LEN(BD[[#This Row],[REGIMEN]]) - FIND(" ", BD[[#This Row],[REGIMEN]])), 1),"")</f>
        <v/>
      </c>
      <c r="H2187">
        <f>IF(MID(BD[[#This Row],[Suc - Tipo - Nro]],8,2)="11",TRIM(RIGHT(SUBSTITUTE(BD[[#This Row],[Glosa / Proveedor]]," ",REPT(" ",LEN(BD[[#This Row],[Glosa / Proveedor]]))),LEN(BD[[#This Row],[Glosa / Proveedor]])*2)),"")</f>
        <v/>
      </c>
      <c r="I2187" s="31" t="n"/>
      <c r="J2187" s="38" t="n"/>
      <c r="K2187" s="22">
        <f>IF('BD6'!J2187=90,"AGUA",IF('BD6'!J2187=91,"ALCANTARILLADO",IF('BD6'!J2187=93,"ALCANTARILLADO",IF('BD6'!J2187=95,"ADMIN",IF('BD6'!J2187=96,"COMERCIAL","G_Finan")))))</f>
        <v/>
      </c>
      <c r="L2187" s="49" t="n"/>
      <c r="M2187" s="37" t="n"/>
      <c r="N2187" s="51" t="n"/>
      <c r="O2187" s="51" t="n"/>
    </row>
    <row r="2188">
      <c r="A2188" s="42">
        <f>IFERROR(VLOOKUP(BD[[#This Row],[BK]],DICT[[EEFF]:[Ppto]],2,FALSE),"No Encontrado")</f>
        <v/>
      </c>
      <c r="B2188">
        <f>MID(BD[[#This Row],[SUC]],2,1)&amp;"-"&amp;BD[[#This Row],[CC]]&amp;"-"&amp;BD[[#This Row],[REGI_RES]]&amp;"-"&amp;MID(BD[[#This Row],[CTA]],1,9)</f>
        <v/>
      </c>
      <c r="D2188">
        <f>TRIM(MID('BD6'!E2188,3,2))</f>
        <v/>
      </c>
      <c r="E2188" s="33" t="n"/>
      <c r="F2188" s="32" t="n"/>
      <c r="G2188">
        <f>IF(MID(BD[[#This Row],[Suc - Tipo - Nro]],8,2)="11",LEFT(BD[[#This Row],[REGIMEN]], 1) &amp; LEFT(RIGHT(BD[[#This Row],[REGIMEN]], LEN(BD[[#This Row],[REGIMEN]]) - FIND(" ", BD[[#This Row],[REGIMEN]])), 1),"")</f>
        <v/>
      </c>
      <c r="H2188">
        <f>IF(MID(BD[[#This Row],[Suc - Tipo - Nro]],8,2)="11",TRIM(RIGHT(SUBSTITUTE(BD[[#This Row],[Glosa / Proveedor]]," ",REPT(" ",LEN(BD[[#This Row],[Glosa / Proveedor]]))),LEN(BD[[#This Row],[Glosa / Proveedor]])*2)),"")</f>
        <v/>
      </c>
      <c r="I2188" s="31" t="n"/>
      <c r="J2188" s="38" t="n"/>
      <c r="K2188" s="22">
        <f>IF('BD6'!J2188=90,"AGUA",IF('BD6'!J2188=91,"ALCANTARILLADO",IF('BD6'!J2188=93,"ALCANTARILLADO",IF('BD6'!J2188=95,"ADMIN",IF('BD6'!J2188=96,"COMERCIAL","G_Finan")))))</f>
        <v/>
      </c>
      <c r="L2188" s="49" t="n"/>
      <c r="M2188" s="37" t="n"/>
      <c r="N2188" s="51" t="n"/>
      <c r="O2188" s="51" t="n"/>
    </row>
    <row r="2189">
      <c r="A2189" s="42">
        <f>IFERROR(VLOOKUP(BD[[#This Row],[BK]],DICT[[EEFF]:[Ppto]],2,FALSE),"No Encontrado")</f>
        <v/>
      </c>
      <c r="B2189">
        <f>MID(BD[[#This Row],[SUC]],2,1)&amp;"-"&amp;BD[[#This Row],[CC]]&amp;"-"&amp;BD[[#This Row],[REGI_RES]]&amp;"-"&amp;MID(BD[[#This Row],[CTA]],1,9)</f>
        <v/>
      </c>
      <c r="D2189">
        <f>TRIM(MID('BD6'!E2189,3,2))</f>
        <v/>
      </c>
      <c r="E2189" s="33" t="n"/>
      <c r="F2189" s="32" t="n"/>
      <c r="G2189">
        <f>IF(MID(BD[[#This Row],[Suc - Tipo - Nro]],8,2)="11",LEFT(BD[[#This Row],[REGIMEN]], 1) &amp; LEFT(RIGHT(BD[[#This Row],[REGIMEN]], LEN(BD[[#This Row],[REGIMEN]]) - FIND(" ", BD[[#This Row],[REGIMEN]])), 1),"")</f>
        <v/>
      </c>
      <c r="H2189">
        <f>IF(MID(BD[[#This Row],[Suc - Tipo - Nro]],8,2)="11",TRIM(RIGHT(SUBSTITUTE(BD[[#This Row],[Glosa / Proveedor]]," ",REPT(" ",LEN(BD[[#This Row],[Glosa / Proveedor]]))),LEN(BD[[#This Row],[Glosa / Proveedor]])*2)),"")</f>
        <v/>
      </c>
      <c r="I2189" s="31" t="n"/>
      <c r="J2189" s="38" t="n"/>
      <c r="K2189" s="22">
        <f>IF('BD6'!J2189=90,"AGUA",IF('BD6'!J2189=91,"ALCANTARILLADO",IF('BD6'!J2189=93,"ALCANTARILLADO",IF('BD6'!J2189=95,"ADMIN",IF('BD6'!J2189=96,"COMERCIAL","G_Finan")))))</f>
        <v/>
      </c>
      <c r="L2189" s="49" t="n"/>
      <c r="M2189" s="37" t="n"/>
      <c r="N2189" s="51" t="n"/>
      <c r="O2189" s="51" t="n"/>
    </row>
    <row r="2190">
      <c r="A2190" s="42">
        <f>IFERROR(VLOOKUP(BD[[#This Row],[BK]],DICT[[EEFF]:[Ppto]],2,FALSE),"No Encontrado")</f>
        <v/>
      </c>
      <c r="B2190">
        <f>MID(BD[[#This Row],[SUC]],2,1)&amp;"-"&amp;BD[[#This Row],[CC]]&amp;"-"&amp;BD[[#This Row],[REGI_RES]]&amp;"-"&amp;MID(BD[[#This Row],[CTA]],1,9)</f>
        <v/>
      </c>
      <c r="D2190">
        <f>TRIM(MID('BD6'!E2190,3,2))</f>
        <v/>
      </c>
      <c r="E2190" s="33" t="n"/>
      <c r="F2190" s="32" t="n"/>
      <c r="G2190">
        <f>IF(MID(BD[[#This Row],[Suc - Tipo - Nro]],8,2)="11",LEFT(BD[[#This Row],[REGIMEN]], 1) &amp; LEFT(RIGHT(BD[[#This Row],[REGIMEN]], LEN(BD[[#This Row],[REGIMEN]]) - FIND(" ", BD[[#This Row],[REGIMEN]])), 1),"")</f>
        <v/>
      </c>
      <c r="H2190">
        <f>IF(MID(BD[[#This Row],[Suc - Tipo - Nro]],8,2)="11",TRIM(RIGHT(SUBSTITUTE(BD[[#This Row],[Glosa / Proveedor]]," ",REPT(" ",LEN(BD[[#This Row],[Glosa / Proveedor]]))),LEN(BD[[#This Row],[Glosa / Proveedor]])*2)),"")</f>
        <v/>
      </c>
      <c r="I2190" s="31" t="n"/>
      <c r="J2190" s="38" t="n"/>
      <c r="K2190" s="22">
        <f>IF('BD6'!J2190=90,"AGUA",IF('BD6'!J2190=91,"ALCANTARILLADO",IF('BD6'!J2190=93,"ALCANTARILLADO",IF('BD6'!J2190=95,"ADMIN",IF('BD6'!J2190=96,"COMERCIAL","G_Finan")))))</f>
        <v/>
      </c>
      <c r="L2190" s="49" t="n"/>
      <c r="M2190" s="37" t="n"/>
      <c r="N2190" s="51" t="n"/>
      <c r="O2190" s="51" t="n"/>
    </row>
    <row r="2191">
      <c r="A2191">
        <f>IFERROR(VLOOKUP(BD[[#This Row],[BK]],DICT[[EEFF]:[Ppto]],2,FALSE),"No Encontrado")</f>
        <v/>
      </c>
      <c r="B2191">
        <f>MID(BD[[#This Row],[SUC]],2,1)&amp;"-"&amp;BD[[#This Row],[CC]]&amp;"-"&amp;BD[[#This Row],[REGI_RES]]&amp;"-"&amp;MID(BD[[#This Row],[CTA]],1,9)</f>
        <v/>
      </c>
      <c r="D2191">
        <f>TRIM(MID('BD6'!E2191,3,2))</f>
        <v/>
      </c>
      <c r="E2191" s="33" t="n"/>
      <c r="F2191" s="32" t="n"/>
      <c r="G2191">
        <f>IF(MID(BD[[#This Row],[Suc - Tipo - Nro]],8,2)="11",LEFT(BD[[#This Row],[REGIMEN]], 1) &amp; LEFT(RIGHT(BD[[#This Row],[REGIMEN]], LEN(BD[[#This Row],[REGIMEN]]) - FIND(" ", BD[[#This Row],[REGIMEN]])), 1),"")</f>
        <v/>
      </c>
      <c r="H2191">
        <f>IF(MID(BD[[#This Row],[Suc - Tipo - Nro]],8,2)="11",TRIM(RIGHT(SUBSTITUTE(BD[[#This Row],[Glosa / Proveedor]]," ",REPT(" ",LEN(BD[[#This Row],[Glosa / Proveedor]]))),LEN(BD[[#This Row],[Glosa / Proveedor]])*2)),"")</f>
        <v/>
      </c>
      <c r="I2191" s="31" t="n"/>
      <c r="J2191" s="38" t="n"/>
      <c r="K2191" s="22">
        <f>IF('BD6'!J2191=90,"AGUA",IF('BD6'!J2191=91,"ALCANTARILLADO",IF('BD6'!J2191=93,"ALCANTARILLADO",IF('BD6'!J2191=95,"ADMIN",IF('BD6'!J2191=96,"COMERCIAL","G_Finan")))))</f>
        <v/>
      </c>
      <c r="L2191" s="49" t="n"/>
      <c r="M2191" s="37" t="n"/>
      <c r="N2191" s="51" t="n"/>
      <c r="O2191" s="51" t="n"/>
    </row>
    <row r="2192">
      <c r="A2192" s="10">
        <f>IFERROR(VLOOKUP(BD[[#This Row],[BK]],DICT[[EEFF]:[Ppto]],2,FALSE),"No Encontrado")</f>
        <v/>
      </c>
      <c r="B2192" s="54">
        <f>MID(BD[[#This Row],[SUC]],2,1)&amp;"-"&amp;BD[[#This Row],[CC]]&amp;"-"&amp;BD[[#This Row],[REGI_RES]]&amp;"-"&amp;MID(BD[[#This Row],[CTA]],1,9)</f>
        <v/>
      </c>
      <c r="D2192" s="54">
        <f>TRIM(MID('BD6'!E2192,3,2))</f>
        <v/>
      </c>
      <c r="E2192" s="33" t="n"/>
      <c r="F2192" s="34" t="n"/>
      <c r="G2192" s="54">
        <f>IF(MID(BD[[#This Row],[Suc - Tipo - Nro]],8,2)="11",LEFT(BD[[#This Row],[REGIMEN]], 1) &amp; LEFT(RIGHT(BD[[#This Row],[REGIMEN]], LEN(BD[[#This Row],[REGIMEN]]) - FIND(" ", BD[[#This Row],[REGIMEN]])), 1),"")</f>
        <v/>
      </c>
      <c r="H2192" s="54">
        <f>IF(MID(BD[[#This Row],[Suc - Tipo - Nro]],8,2)="11",TRIM(RIGHT(SUBSTITUTE(BD[[#This Row],[Glosa / Proveedor]]," ",REPT(" ",LEN(BD[[#This Row],[Glosa / Proveedor]]))),LEN(BD[[#This Row],[Glosa / Proveedor]])*2)),"")</f>
        <v/>
      </c>
      <c r="I2192" s="33" t="n"/>
      <c r="J2192" s="35" t="n"/>
      <c r="K2192" s="36">
        <f>IF('BD6'!J2192=90,"AGUA",IF('BD6'!J2192=91,"ALCANTARILLADO",IF('BD6'!J2192=93,"ALCANTARILLADO",IF('BD6'!J2192=95,"ADMIN",IF('BD6'!J2192=96,"COMERCIAL","G_Finan")))))</f>
        <v/>
      </c>
      <c r="L2192" s="40" t="n"/>
      <c r="M2192" s="37" t="n"/>
      <c r="N2192" s="51" t="n"/>
      <c r="O2192" s="51" t="n"/>
    </row>
    <row r="2193">
      <c r="A2193" s="10">
        <f>IFERROR(VLOOKUP(BD[[#This Row],[BK]],DICT[[EEFF]:[Ppto]],2,FALSE),"No Encontrado")</f>
        <v/>
      </c>
      <c r="B2193" s="54">
        <f>MID(BD[[#This Row],[SUC]],2,1)&amp;"-"&amp;BD[[#This Row],[CC]]&amp;"-"&amp;BD[[#This Row],[REGI_RES]]&amp;"-"&amp;MID(BD[[#This Row],[CTA]],1,9)</f>
        <v/>
      </c>
      <c r="D2193" s="54">
        <f>TRIM(MID('BD6'!E2193,3,2))</f>
        <v/>
      </c>
      <c r="E2193" s="33" t="n"/>
      <c r="F2193" s="34" t="n"/>
      <c r="G2193" s="54">
        <f>IF(MID(BD[[#This Row],[Suc - Tipo - Nro]],8,2)="11",LEFT(BD[[#This Row],[REGIMEN]], 1) &amp; LEFT(RIGHT(BD[[#This Row],[REGIMEN]], LEN(BD[[#This Row],[REGIMEN]]) - FIND(" ", BD[[#This Row],[REGIMEN]])), 1),"")</f>
        <v/>
      </c>
      <c r="H2193" s="54">
        <f>IF(MID(BD[[#This Row],[Suc - Tipo - Nro]],8,2)="11",TRIM(RIGHT(SUBSTITUTE(BD[[#This Row],[Glosa / Proveedor]]," ",REPT(" ",LEN(BD[[#This Row],[Glosa / Proveedor]]))),LEN(BD[[#This Row],[Glosa / Proveedor]])*2)),"")</f>
        <v/>
      </c>
      <c r="I2193" s="33" t="n"/>
      <c r="J2193" s="35" t="n"/>
      <c r="K2193" s="36">
        <f>IF('BD6'!J2193=90,"AGUA",IF('BD6'!J2193=91,"ALCANTARILLADO",IF('BD6'!J2193=93,"ALCANTARILLADO",IF('BD6'!J2193=95,"ADMIN",IF('BD6'!J2193=96,"COMERCIAL","G_Finan")))))</f>
        <v/>
      </c>
      <c r="L2193" s="40" t="n"/>
      <c r="M2193" s="37" t="n"/>
      <c r="N2193" s="51" t="n"/>
      <c r="O2193" s="51" t="n"/>
    </row>
    <row r="2194">
      <c r="A2194" s="42">
        <f>IFERROR(VLOOKUP(BD[[#This Row],[BK]],DICT[[EEFF]:[Ppto]],2,FALSE),"No Encontrado")</f>
        <v/>
      </c>
      <c r="B2194">
        <f>MID(BD[[#This Row],[SUC]],2,1)&amp;"-"&amp;BD[[#This Row],[CC]]&amp;"-"&amp;BD[[#This Row],[REGI_RES]]&amp;"-"&amp;MID(BD[[#This Row],[CTA]],1,9)</f>
        <v/>
      </c>
      <c r="D2194">
        <f>TRIM(MID('BD6'!E2194,3,2))</f>
        <v/>
      </c>
      <c r="E2194" s="33" t="n"/>
      <c r="F2194" s="32" t="n"/>
      <c r="G2194">
        <f>IF(MID(BD[[#This Row],[Suc - Tipo - Nro]],8,2)="11",LEFT(BD[[#This Row],[REGIMEN]], 1) &amp; LEFT(RIGHT(BD[[#This Row],[REGIMEN]], LEN(BD[[#This Row],[REGIMEN]]) - FIND(" ", BD[[#This Row],[REGIMEN]])), 1),"")</f>
        <v/>
      </c>
      <c r="H2194">
        <f>IF(MID(BD[[#This Row],[Suc - Tipo - Nro]],8,2)="11",TRIM(RIGHT(SUBSTITUTE(BD[[#This Row],[Glosa / Proveedor]]," ",REPT(" ",LEN(BD[[#This Row],[Glosa / Proveedor]]))),LEN(BD[[#This Row],[Glosa / Proveedor]])*2)),"")</f>
        <v/>
      </c>
      <c r="I2194" s="31" t="n"/>
      <c r="J2194" s="38" t="n"/>
      <c r="K2194" s="22">
        <f>IF('BD6'!J2194=90,"AGUA",IF('BD6'!J2194=91,"ALCANTARILLADO",IF('BD6'!J2194=93,"ALCANTARILLADO",IF('BD6'!J2194=95,"ADMIN",IF('BD6'!J2194=96,"COMERCIAL","G_Finan")))))</f>
        <v/>
      </c>
      <c r="L2194" s="49" t="n"/>
      <c r="M2194" s="37" t="n"/>
      <c r="N2194" s="51" t="n"/>
      <c r="O2194" s="51" t="n"/>
    </row>
    <row r="2195">
      <c r="A2195" s="10">
        <f>IFERROR(VLOOKUP(BD[[#This Row],[BK]],DICT[[EEFF]:[Ppto]],2,FALSE),"No Encontrado")</f>
        <v/>
      </c>
      <c r="B2195" s="54">
        <f>MID(BD[[#This Row],[SUC]],2,1)&amp;"-"&amp;BD[[#This Row],[CC]]&amp;"-"&amp;BD[[#This Row],[REGI_RES]]&amp;"-"&amp;MID(BD[[#This Row],[CTA]],1,9)</f>
        <v/>
      </c>
      <c r="D2195" s="54">
        <f>TRIM(MID('BD6'!E2195,3,2))</f>
        <v/>
      </c>
      <c r="E2195" s="33" t="n"/>
      <c r="F2195" s="34" t="n"/>
      <c r="G2195" s="54">
        <f>IF(MID(BD[[#This Row],[Suc - Tipo - Nro]],8,2)="11",LEFT(BD[[#This Row],[REGIMEN]], 1) &amp; LEFT(RIGHT(BD[[#This Row],[REGIMEN]], LEN(BD[[#This Row],[REGIMEN]]) - FIND(" ", BD[[#This Row],[REGIMEN]])), 1),"")</f>
        <v/>
      </c>
      <c r="H2195" s="54">
        <f>IF(MID(BD[[#This Row],[Suc - Tipo - Nro]],8,2)="11",TRIM(RIGHT(SUBSTITUTE(BD[[#This Row],[Glosa / Proveedor]]," ",REPT(" ",LEN(BD[[#This Row],[Glosa / Proveedor]]))),LEN(BD[[#This Row],[Glosa / Proveedor]])*2)),"")</f>
        <v/>
      </c>
      <c r="I2195" s="33" t="n"/>
      <c r="J2195" s="35" t="n"/>
      <c r="K2195" s="36">
        <f>IF('BD6'!J2195=90,"AGUA",IF('BD6'!J2195=91,"ALCANTARILLADO",IF('BD6'!J2195=93,"ALCANTARILLADO",IF('BD6'!J2195=95,"ADMIN",IF('BD6'!J2195=96,"COMERCIAL","G_Finan")))))</f>
        <v/>
      </c>
      <c r="L2195" s="40" t="n"/>
      <c r="M2195" s="37" t="n"/>
      <c r="N2195" s="51" t="n"/>
      <c r="O2195" s="51" t="n"/>
    </row>
    <row r="2196">
      <c r="A2196" s="10">
        <f>IFERROR(VLOOKUP(BD[[#This Row],[BK]],DICT[[EEFF]:[Ppto]],2,FALSE),"No Encontrado")</f>
        <v/>
      </c>
      <c r="B2196" s="54">
        <f>MID(BD[[#This Row],[SUC]],2,1)&amp;"-"&amp;BD[[#This Row],[CC]]&amp;"-"&amp;BD[[#This Row],[REGI_RES]]&amp;"-"&amp;MID(BD[[#This Row],[CTA]],1,9)</f>
        <v/>
      </c>
      <c r="D2196" s="54">
        <f>TRIM(MID('BD6'!E2196,3,2))</f>
        <v/>
      </c>
      <c r="E2196" s="33" t="n"/>
      <c r="F2196" s="34" t="n"/>
      <c r="G2196" s="54">
        <f>IF(MID(BD[[#This Row],[Suc - Tipo - Nro]],8,2)="11",LEFT(BD[[#This Row],[REGIMEN]], 1) &amp; LEFT(RIGHT(BD[[#This Row],[REGIMEN]], LEN(BD[[#This Row],[REGIMEN]]) - FIND(" ", BD[[#This Row],[REGIMEN]])), 1),"")</f>
        <v/>
      </c>
      <c r="H2196" s="54">
        <f>IF(MID(BD[[#This Row],[Suc - Tipo - Nro]],8,2)="11",TRIM(RIGHT(SUBSTITUTE(BD[[#This Row],[Glosa / Proveedor]]," ",REPT(" ",LEN(BD[[#This Row],[Glosa / Proveedor]]))),LEN(BD[[#This Row],[Glosa / Proveedor]])*2)),"")</f>
        <v/>
      </c>
      <c r="I2196" s="33" t="n"/>
      <c r="J2196" s="35" t="n"/>
      <c r="K2196" s="36">
        <f>IF('BD6'!J2196=90,"AGUA",IF('BD6'!J2196=91,"ALCANTARILLADO",IF('BD6'!J2196=93,"ALCANTARILLADO",IF('BD6'!J2196=95,"ADMIN",IF('BD6'!J2196=96,"COMERCIAL","G_Finan")))))</f>
        <v/>
      </c>
      <c r="L2196" s="40" t="n"/>
      <c r="M2196" s="37" t="n"/>
      <c r="N2196" s="51" t="n"/>
      <c r="O2196" s="51" t="n"/>
    </row>
    <row r="2197">
      <c r="A2197" s="42">
        <f>IFERROR(VLOOKUP(BD[[#This Row],[BK]],DICT[[EEFF]:[Ppto]],2,FALSE),"No Encontrado")</f>
        <v/>
      </c>
      <c r="B2197">
        <f>MID(BD[[#This Row],[SUC]],2,1)&amp;"-"&amp;BD[[#This Row],[CC]]&amp;"-"&amp;BD[[#This Row],[REGI_RES]]&amp;"-"&amp;MID(BD[[#This Row],[CTA]],1,9)</f>
        <v/>
      </c>
      <c r="D2197">
        <f>TRIM(MID('BD6'!E2197,3,2))</f>
        <v/>
      </c>
      <c r="E2197" s="33" t="n"/>
      <c r="F2197" s="32" t="n"/>
      <c r="G2197">
        <f>IF(MID(BD[[#This Row],[Suc - Tipo - Nro]],8,2)="11",LEFT(BD[[#This Row],[REGIMEN]], 1) &amp; LEFT(RIGHT(BD[[#This Row],[REGIMEN]], LEN(BD[[#This Row],[REGIMEN]]) - FIND(" ", BD[[#This Row],[REGIMEN]])), 1),"")</f>
        <v/>
      </c>
      <c r="H2197">
        <f>IF(MID(BD[[#This Row],[Suc - Tipo - Nro]],8,2)="11",TRIM(RIGHT(SUBSTITUTE(BD[[#This Row],[Glosa / Proveedor]]," ",REPT(" ",LEN(BD[[#This Row],[Glosa / Proveedor]]))),LEN(BD[[#This Row],[Glosa / Proveedor]])*2)),"")</f>
        <v/>
      </c>
      <c r="I2197" s="31" t="n"/>
      <c r="J2197" s="38" t="n"/>
      <c r="K2197" s="22">
        <f>IF('BD6'!J2197=90,"AGUA",IF('BD6'!J2197=91,"ALCANTARILLADO",IF('BD6'!J2197=93,"ALCANTARILLADO",IF('BD6'!J2197=95,"ADMIN",IF('BD6'!J2197=96,"COMERCIAL","G_Finan")))))</f>
        <v/>
      </c>
      <c r="L2197" s="49" t="n"/>
      <c r="M2197" s="37" t="n"/>
      <c r="N2197" s="51" t="n"/>
      <c r="O2197" s="51" t="n"/>
    </row>
    <row r="2198">
      <c r="A2198" s="42">
        <f>IFERROR(VLOOKUP(BD[[#This Row],[BK]],DICT[[EEFF]:[Ppto]],2,FALSE),"No Encontrado")</f>
        <v/>
      </c>
      <c r="B2198">
        <f>MID(BD[[#This Row],[SUC]],2,1)&amp;"-"&amp;BD[[#This Row],[CC]]&amp;"-"&amp;BD[[#This Row],[REGI_RES]]&amp;"-"&amp;MID(BD[[#This Row],[CTA]],1,9)</f>
        <v/>
      </c>
      <c r="D2198">
        <f>TRIM(MID('BD6'!E2198,3,2))</f>
        <v/>
      </c>
      <c r="E2198" s="33" t="n"/>
      <c r="F2198" s="32" t="n"/>
      <c r="G2198">
        <f>IF(MID(BD[[#This Row],[Suc - Tipo - Nro]],8,2)="11",LEFT(BD[[#This Row],[REGIMEN]], 1) &amp; LEFT(RIGHT(BD[[#This Row],[REGIMEN]], LEN(BD[[#This Row],[REGIMEN]]) - FIND(" ", BD[[#This Row],[REGIMEN]])), 1),"")</f>
        <v/>
      </c>
      <c r="H2198">
        <f>IF(MID(BD[[#This Row],[Suc - Tipo - Nro]],8,2)="11",TRIM(RIGHT(SUBSTITUTE(BD[[#This Row],[Glosa / Proveedor]]," ",REPT(" ",LEN(BD[[#This Row],[Glosa / Proveedor]]))),LEN(BD[[#This Row],[Glosa / Proveedor]])*2)),"")</f>
        <v/>
      </c>
      <c r="I2198" s="31" t="n"/>
      <c r="J2198" s="38" t="n"/>
      <c r="K2198" s="22">
        <f>IF('BD6'!J2198=90,"AGUA",IF('BD6'!J2198=91,"ALCANTARILLADO",IF('BD6'!J2198=93,"ALCANTARILLADO",IF('BD6'!J2198=95,"ADMIN",IF('BD6'!J2198=96,"COMERCIAL","G_Finan")))))</f>
        <v/>
      </c>
      <c r="L2198" s="49" t="n"/>
      <c r="M2198" s="37" t="n"/>
      <c r="N2198" s="51" t="n"/>
      <c r="O2198" s="51" t="n"/>
    </row>
  </sheetData>
  <conditionalFormatting sqref="A6:A2198">
    <cfRule type="containsText" priority="3" operator="containsText" dxfId="0" text="No Encontrado">
      <formula>NOT(ISERROR(SEARCH("No Encontrado",A6)))</formula>
    </cfRule>
  </conditionalFormatting>
  <conditionalFormatting sqref="A4">
    <cfRule type="containsText" priority="1" operator="containsText" dxfId="0" text="No Encontrado">
      <formula>NOT(ISERROR(SEARCH("No Encontrado",A4)))</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3.xml><?xml version="1.0" encoding="utf-8"?>
<worksheet xmlns="http://schemas.openxmlformats.org/spreadsheetml/2006/main">
  <sheetPr codeName="Hoja1">
    <outlinePr summaryBelow="1" summaryRight="1"/>
    <pageSetUpPr/>
  </sheetPr>
  <dimension ref="B1:E1272"/>
  <sheetViews>
    <sheetView topLeftCell="A1232" zoomScale="85" zoomScaleNormal="85" workbookViewId="0">
      <selection activeCell="C1241" sqref="C1241"/>
    </sheetView>
  </sheetViews>
  <sheetFormatPr baseColWidth="10" defaultRowHeight="15"/>
  <cols>
    <col width="8.7109375" bestFit="1" customWidth="1" min="2" max="2"/>
    <col width="19" customWidth="1" min="3" max="3"/>
    <col width="20" customWidth="1" min="4" max="4"/>
    <col width="41" bestFit="1" customWidth="1" min="5" max="5"/>
  </cols>
  <sheetData>
    <row r="1">
      <c r="C1" t="inlineStr">
        <is>
          <t>Busqueda(BK)</t>
        </is>
      </c>
      <c r="D1" t="inlineStr">
        <is>
          <t>Resultado(PPTO)</t>
        </is>
      </c>
    </row>
    <row r="2">
      <c r="B2" s="8" t="inlineStr">
        <is>
          <t>Ppto1</t>
        </is>
      </c>
      <c r="C2" s="8" t="inlineStr">
        <is>
          <t>EEFF</t>
        </is>
      </c>
      <c r="D2" s="8" t="inlineStr">
        <is>
          <t>Ppto</t>
        </is>
      </c>
      <c r="E2" s="26" t="inlineStr">
        <is>
          <t>XRA, VER DUPLICADO</t>
        </is>
      </c>
    </row>
    <row r="3">
      <c r="B3" s="29" t="n"/>
      <c r="C3" s="29" t="inlineStr">
        <is>
          <t>1-90--621410001</t>
        </is>
      </c>
      <c r="D3" s="29" t="inlineStr">
        <is>
          <t>1-90--621410001</t>
        </is>
      </c>
      <c r="E3">
        <f>DICT[[#This Row],[EEFF]]&amp;" &gt; /-/ &lt; "&amp;DICT[[#This Row],[Ppto]]</f>
        <v/>
      </c>
    </row>
    <row r="4">
      <c r="B4" s="29" t="n"/>
      <c r="C4" s="29" t="inlineStr">
        <is>
          <t>1-90--621510000</t>
        </is>
      </c>
      <c r="D4" s="29" t="inlineStr">
        <is>
          <t>1-90-EE-621510000</t>
        </is>
      </c>
      <c r="E4">
        <f>DICT[[#This Row],[EEFF]]&amp;" &gt; /-/ &lt; "&amp;DICT[[#This Row],[Ppto]]</f>
        <v/>
      </c>
    </row>
    <row r="5">
      <c r="B5" s="29" t="n"/>
      <c r="C5" s="29" t="inlineStr">
        <is>
          <t>1-90--621510001</t>
        </is>
      </c>
      <c r="D5" s="29" t="inlineStr">
        <is>
          <t>1-90-OE-621510001</t>
        </is>
      </c>
      <c r="E5">
        <f>DICT[[#This Row],[EEFF]]&amp;" &gt; /-/ &lt; "&amp;DICT[[#This Row],[Ppto]]</f>
        <v/>
      </c>
    </row>
    <row r="6">
      <c r="B6" s="29" t="n"/>
      <c r="C6" s="29" t="inlineStr">
        <is>
          <t>1-90--622100000</t>
        </is>
      </c>
      <c r="D6" s="29" t="inlineStr">
        <is>
          <t>1-90--622100000</t>
        </is>
      </c>
      <c r="E6">
        <f>DICT[[#This Row],[EEFF]]&amp;" &gt; /-/ &lt; "&amp;DICT[[#This Row],[Ppto]]</f>
        <v/>
      </c>
    </row>
    <row r="7">
      <c r="B7" s="29" t="n"/>
      <c r="C7" s="29" t="inlineStr">
        <is>
          <t>1-90--622200011</t>
        </is>
      </c>
      <c r="D7" s="29" t="inlineStr">
        <is>
          <t>1-90--622200011</t>
        </is>
      </c>
      <c r="E7">
        <f>DICT[[#This Row],[EEFF]]&amp;" &gt; /-/ &lt; "&amp;DICT[[#This Row],[Ppto]]</f>
        <v/>
      </c>
    </row>
    <row r="8">
      <c r="B8" s="29" t="n"/>
      <c r="C8" s="29" t="inlineStr">
        <is>
          <t>1-90--622200013</t>
        </is>
      </c>
      <c r="D8" s="29" t="inlineStr">
        <is>
          <t>1-90--622200013</t>
        </is>
      </c>
      <c r="E8">
        <f>DICT[[#This Row],[EEFF]]&amp;" &gt; /-/ &lt; "&amp;DICT[[#This Row],[Ppto]]</f>
        <v/>
      </c>
    </row>
    <row r="9">
      <c r="B9" s="29" t="n"/>
      <c r="C9" s="29" t="inlineStr">
        <is>
          <t>1-90--624110000</t>
        </is>
      </c>
      <c r="D9" s="29" t="inlineStr">
        <is>
          <t>1-90--624110000</t>
        </is>
      </c>
      <c r="E9">
        <f>DICT[[#This Row],[EEFF]]&amp;" &gt; /-/ &lt; "&amp;DICT[[#This Row],[Ppto]]</f>
        <v/>
      </c>
    </row>
    <row r="10">
      <c r="B10" s="29" t="n"/>
      <c r="C10" s="29" t="inlineStr">
        <is>
          <t>1-90--629110000</t>
        </is>
      </c>
      <c r="D10" s="29" t="inlineStr">
        <is>
          <t>1-90--629110000</t>
        </is>
      </c>
      <c r="E10">
        <f>DICT[[#This Row],[EEFF]]&amp;" &gt; /-/ &lt; "&amp;DICT[[#This Row],[Ppto]]</f>
        <v/>
      </c>
    </row>
    <row r="11">
      <c r="B11" s="29" t="n"/>
      <c r="C11" s="29" t="inlineStr">
        <is>
          <t>1-90--629110001</t>
        </is>
      </c>
      <c r="D11" s="29" t="inlineStr">
        <is>
          <t>1-90--629110001</t>
        </is>
      </c>
      <c r="E11">
        <f>DICT[[#This Row],[EEFF]]&amp;" &gt; /-/ &lt; "&amp;DICT[[#This Row],[Ppto]]</f>
        <v/>
      </c>
    </row>
    <row r="12">
      <c r="B12" s="29" t="n"/>
      <c r="C12" s="29" t="inlineStr">
        <is>
          <t>1-90--631110100</t>
        </is>
      </c>
      <c r="D12" s="29" t="inlineStr">
        <is>
          <t>1-90--631110100</t>
        </is>
      </c>
      <c r="E12">
        <f>DICT[[#This Row],[EEFF]]&amp;" &gt; /-/ &lt; "&amp;DICT[[#This Row],[Ppto]]</f>
        <v/>
      </c>
    </row>
    <row r="13">
      <c r="B13" s="29" t="n"/>
      <c r="C13" s="29" t="inlineStr">
        <is>
          <t>1-90--631120100</t>
        </is>
      </c>
      <c r="D13" s="29" t="inlineStr">
        <is>
          <t>1-90--631120100</t>
        </is>
      </c>
      <c r="E13">
        <f>DICT[[#This Row],[EEFF]]&amp;" &gt; /-/ &lt; "&amp;DICT[[#This Row],[Ppto]]</f>
        <v/>
      </c>
    </row>
    <row r="14">
      <c r="B14" s="29" t="n"/>
      <c r="C14" s="29" t="inlineStr">
        <is>
          <t>1-90--631120200</t>
        </is>
      </c>
      <c r="D14" s="29" t="inlineStr">
        <is>
          <t>1-90--631120200</t>
        </is>
      </c>
      <c r="E14">
        <f>DICT[[#This Row],[EEFF]]&amp;" &gt; /-/ &lt; "&amp;DICT[[#This Row],[Ppto]]</f>
        <v/>
      </c>
    </row>
    <row r="15">
      <c r="B15" s="29" t="n"/>
      <c r="C15" s="29" t="inlineStr">
        <is>
          <t>1-90--631210100</t>
        </is>
      </c>
      <c r="D15" s="29" t="inlineStr">
        <is>
          <t>1-90--631210100</t>
        </is>
      </c>
      <c r="E15">
        <f>DICT[[#This Row],[EEFF]]&amp;" &gt; /-/ &lt; "&amp;DICT[[#This Row],[Ppto]]</f>
        <v/>
      </c>
    </row>
    <row r="16">
      <c r="B16" s="29" t="n"/>
      <c r="C16" s="29" t="inlineStr">
        <is>
          <t>1-90--631310102</t>
        </is>
      </c>
      <c r="D16" s="29" t="inlineStr">
        <is>
          <t>1-90--631310102</t>
        </is>
      </c>
      <c r="E16">
        <f>DICT[[#This Row],[EEFF]]&amp;" &gt; /-/ &lt; "&amp;DICT[[#This Row],[Ppto]]</f>
        <v/>
      </c>
    </row>
    <row r="17">
      <c r="B17" s="29" t="n"/>
      <c r="C17" s="29" t="inlineStr">
        <is>
          <t>1-90--631401002</t>
        </is>
      </c>
      <c r="D17" s="29" t="inlineStr">
        <is>
          <t>1-90--631401002</t>
        </is>
      </c>
      <c r="E17">
        <f>DICT[[#This Row],[EEFF]]&amp;" &gt; /-/ &lt; "&amp;DICT[[#This Row],[Ppto]]</f>
        <v/>
      </c>
    </row>
    <row r="18">
      <c r="B18" s="29" t="n"/>
      <c r="C18" s="29" t="inlineStr">
        <is>
          <t>1-90--632110002</t>
        </is>
      </c>
      <c r="D18" s="29" t="inlineStr">
        <is>
          <t>1-90--632110002</t>
        </is>
      </c>
      <c r="E18">
        <f>DICT[[#This Row],[EEFF]]&amp;" &gt; /-/ &lt; "&amp;DICT[[#This Row],[Ppto]]</f>
        <v/>
      </c>
    </row>
    <row r="19">
      <c r="B19" s="29" t="n"/>
      <c r="C19" s="29" t="inlineStr">
        <is>
          <t>1-90--632160001</t>
        </is>
      </c>
      <c r="D19" s="29" t="inlineStr">
        <is>
          <t>1-90--632160001</t>
        </is>
      </c>
      <c r="E19">
        <f>DICT[[#This Row],[EEFF]]&amp;" &gt; /-/ &lt; "&amp;DICT[[#This Row],[Ppto]]</f>
        <v/>
      </c>
    </row>
    <row r="20">
      <c r="B20" s="29" t="n"/>
      <c r="C20" s="29" t="inlineStr">
        <is>
          <t>1-90--634110001</t>
        </is>
      </c>
      <c r="D20" s="29" t="inlineStr">
        <is>
          <t>1-90--634110001</t>
        </is>
      </c>
      <c r="E20">
        <f>DICT[[#This Row],[EEFF]]&amp;" &gt; /-/ &lt; "&amp;DICT[[#This Row],[Ppto]]</f>
        <v/>
      </c>
    </row>
    <row r="21">
      <c r="B21" s="29" t="n"/>
      <c r="C21" s="29" t="inlineStr">
        <is>
          <t>1-90--634120001</t>
        </is>
      </c>
      <c r="D21" s="29" t="inlineStr">
        <is>
          <t>1-90--634120001</t>
        </is>
      </c>
      <c r="E21">
        <f>DICT[[#This Row],[EEFF]]&amp;" &gt; /-/ &lt; "&amp;DICT[[#This Row],[Ppto]]</f>
        <v/>
      </c>
    </row>
    <row r="22">
      <c r="B22" s="29" t="n"/>
      <c r="C22" s="29" t="inlineStr">
        <is>
          <t>1-90--634120002</t>
        </is>
      </c>
      <c r="D22" s="29" t="inlineStr">
        <is>
          <t>1-90--634120002</t>
        </is>
      </c>
      <c r="E22">
        <f>DICT[[#This Row],[EEFF]]&amp;" &gt; /-/ &lt; "&amp;DICT[[#This Row],[Ppto]]</f>
        <v/>
      </c>
    </row>
    <row r="23">
      <c r="B23" s="29" t="n"/>
      <c r="C23" s="29" t="inlineStr">
        <is>
          <t>1-90--634120003</t>
        </is>
      </c>
      <c r="D23" s="29" t="inlineStr">
        <is>
          <t>1-90--634120003</t>
        </is>
      </c>
      <c r="E23">
        <f>DICT[[#This Row],[EEFF]]&amp;" &gt; /-/ &lt; "&amp;DICT[[#This Row],[Ppto]]</f>
        <v/>
      </c>
    </row>
    <row r="24">
      <c r="B24" s="29" t="n"/>
      <c r="C24" s="29" t="inlineStr">
        <is>
          <t>1-90--634120006</t>
        </is>
      </c>
      <c r="D24" s="29" t="inlineStr">
        <is>
          <t>1-90--634120006</t>
        </is>
      </c>
      <c r="E24">
        <f>DICT[[#This Row],[EEFF]]&amp;" &gt; /-/ &lt; "&amp;DICT[[#This Row],[Ppto]]</f>
        <v/>
      </c>
    </row>
    <row r="25">
      <c r="B25" s="29" t="n"/>
      <c r="C25" s="29" t="inlineStr">
        <is>
          <t>1-90--634120009</t>
        </is>
      </c>
      <c r="D25" s="29" t="inlineStr">
        <is>
          <t>1-90--634120009</t>
        </is>
      </c>
      <c r="E25">
        <f>DICT[[#This Row],[EEFF]]&amp;" &gt; /-/ &lt; "&amp;DICT[[#This Row],[Ppto]]</f>
        <v/>
      </c>
    </row>
    <row r="26">
      <c r="B26" s="29" t="n"/>
      <c r="C26" s="29" t="inlineStr">
        <is>
          <t>1-90--634210001</t>
        </is>
      </c>
      <c r="D26" s="29" t="inlineStr">
        <is>
          <t>1-90--634210001</t>
        </is>
      </c>
      <c r="E26">
        <f>DICT[[#This Row],[EEFF]]&amp;" &gt; /-/ &lt; "&amp;DICT[[#This Row],[Ppto]]</f>
        <v/>
      </c>
    </row>
    <row r="27">
      <c r="B27" s="29" t="n"/>
      <c r="C27" s="29" t="inlineStr">
        <is>
          <t>1-90--634210009</t>
        </is>
      </c>
      <c r="D27" s="29" t="inlineStr">
        <is>
          <t>1-90--634210009</t>
        </is>
      </c>
      <c r="E27">
        <f>DICT[[#This Row],[EEFF]]&amp;" &gt; /-/ &lt; "&amp;DICT[[#This Row],[Ppto]]</f>
        <v/>
      </c>
    </row>
    <row r="28">
      <c r="B28" s="29" t="n"/>
      <c r="C28" s="29" t="inlineStr">
        <is>
          <t>1-90--634220002</t>
        </is>
      </c>
      <c r="D28" s="29" t="inlineStr">
        <is>
          <t>1-90--634220002</t>
        </is>
      </c>
      <c r="E28">
        <f>DICT[[#This Row],[EEFF]]&amp;" &gt; /-/ &lt; "&amp;DICT[[#This Row],[Ppto]]</f>
        <v/>
      </c>
    </row>
    <row r="29">
      <c r="B29" s="29" t="n"/>
      <c r="C29" s="29" t="inlineStr">
        <is>
          <t>1-90--634220003</t>
        </is>
      </c>
      <c r="D29" s="29" t="inlineStr">
        <is>
          <t>1-90--634220003</t>
        </is>
      </c>
      <c r="E29">
        <f>DICT[[#This Row],[EEFF]]&amp;" &gt; /-/ &lt; "&amp;DICT[[#This Row],[Ppto]]</f>
        <v/>
      </c>
    </row>
    <row r="30">
      <c r="B30" s="29" t="n"/>
      <c r="C30" s="29" t="inlineStr">
        <is>
          <t>1-90--634220009</t>
        </is>
      </c>
      <c r="D30" s="29" t="inlineStr">
        <is>
          <t>1-90--634220009</t>
        </is>
      </c>
      <c r="E30">
        <f>DICT[[#This Row],[EEFF]]&amp;" &gt; /-/ &lt; "&amp;DICT[[#This Row],[Ppto]]</f>
        <v/>
      </c>
    </row>
    <row r="31">
      <c r="B31" s="29" t="n"/>
      <c r="C31" s="29" t="inlineStr">
        <is>
          <t>1-90--636100000</t>
        </is>
      </c>
      <c r="D31" s="29" t="inlineStr">
        <is>
          <t>1-90--636100000</t>
        </is>
      </c>
      <c r="E31">
        <f>DICT[[#This Row],[EEFF]]&amp;" &gt; /-/ &lt; "&amp;DICT[[#This Row],[Ppto]]</f>
        <v/>
      </c>
    </row>
    <row r="32">
      <c r="B32" s="29" t="n"/>
      <c r="C32" s="29" t="inlineStr">
        <is>
          <t>1-90--636300000</t>
        </is>
      </c>
      <c r="D32" s="29" t="inlineStr">
        <is>
          <t>1-90--636300000</t>
        </is>
      </c>
      <c r="E32">
        <f>DICT[[#This Row],[EEFF]]&amp;" &gt; /-/ &lt; "&amp;DICT[[#This Row],[Ppto]]</f>
        <v/>
      </c>
    </row>
    <row r="33">
      <c r="B33" s="29" t="n"/>
      <c r="C33" s="29" t="inlineStr">
        <is>
          <t>1-90--636420000</t>
        </is>
      </c>
      <c r="D33" s="29" t="inlineStr">
        <is>
          <t>1-90--636420000</t>
        </is>
      </c>
      <c r="E33">
        <f>DICT[[#This Row],[EEFF]]&amp;" &gt; /-/ &lt; "&amp;DICT[[#This Row],[Ppto]]</f>
        <v/>
      </c>
    </row>
    <row r="34">
      <c r="B34" s="29" t="n"/>
      <c r="C34" s="29" t="inlineStr">
        <is>
          <t>1-90--636500000</t>
        </is>
      </c>
      <c r="D34" s="29" t="inlineStr">
        <is>
          <t>1-90--636500000</t>
        </is>
      </c>
      <c r="E34">
        <f>DICT[[#This Row],[EEFF]]&amp;" &gt; /-/ &lt; "&amp;DICT[[#This Row],[Ppto]]</f>
        <v/>
      </c>
    </row>
    <row r="35">
      <c r="B35" s="29" t="n"/>
      <c r="C35" s="29" t="inlineStr">
        <is>
          <t>1-90--638100000</t>
        </is>
      </c>
      <c r="D35" s="29" t="inlineStr">
        <is>
          <t>1-90--638100000</t>
        </is>
      </c>
      <c r="E35">
        <f>DICT[[#This Row],[EEFF]]&amp;" &gt; /-/ &lt; "&amp;DICT[[#This Row],[Ppto]]</f>
        <v/>
      </c>
    </row>
    <row r="36">
      <c r="B36" s="29" t="n"/>
      <c r="C36" s="29" t="inlineStr">
        <is>
          <t>1-90--638200000</t>
        </is>
      </c>
      <c r="D36" s="29" t="inlineStr">
        <is>
          <t>1-90--638200000</t>
        </is>
      </c>
      <c r="E36">
        <f>DICT[[#This Row],[EEFF]]&amp;" &gt; /-/ &lt; "&amp;DICT[[#This Row],[Ppto]]</f>
        <v/>
      </c>
    </row>
    <row r="37">
      <c r="B37" s="29" t="n"/>
      <c r="C37" s="29" t="inlineStr">
        <is>
          <t>1-90--638300000</t>
        </is>
      </c>
      <c r="D37" s="29" t="inlineStr">
        <is>
          <t>1-90--638300000</t>
        </is>
      </c>
      <c r="E37">
        <f>DICT[[#This Row],[EEFF]]&amp;" &gt; /-/ &lt; "&amp;DICT[[#This Row],[Ppto]]</f>
        <v/>
      </c>
    </row>
    <row r="38">
      <c r="B38" s="29" t="n"/>
      <c r="C38" s="29" t="inlineStr">
        <is>
          <t>1-90--638400000</t>
        </is>
      </c>
      <c r="D38" s="29" t="inlineStr">
        <is>
          <t>1-90--638400000</t>
        </is>
      </c>
      <c r="E38">
        <f>DICT[[#This Row],[EEFF]]&amp;" &gt; /-/ &lt; "&amp;DICT[[#This Row],[Ppto]]</f>
        <v/>
      </c>
    </row>
    <row r="39">
      <c r="B39" s="29" t="n"/>
      <c r="C39" s="29" t="inlineStr">
        <is>
          <t>1-90--639300000</t>
        </is>
      </c>
      <c r="D39" s="29" t="inlineStr">
        <is>
          <t>1-90--639300000</t>
        </is>
      </c>
      <c r="E39">
        <f>DICT[[#This Row],[EEFF]]&amp;" &gt; /-/ &lt; "&amp;DICT[[#This Row],[Ppto]]</f>
        <v/>
      </c>
    </row>
    <row r="40">
      <c r="B40" s="29" t="n"/>
      <c r="C40" s="29" t="inlineStr">
        <is>
          <t>1-90--639410000</t>
        </is>
      </c>
      <c r="D40" s="29" t="inlineStr">
        <is>
          <t>1-90--639410000</t>
        </is>
      </c>
      <c r="E40">
        <f>DICT[[#This Row],[EEFF]]&amp;" &gt; /-/ &lt; "&amp;DICT[[#This Row],[Ppto]]</f>
        <v/>
      </c>
    </row>
    <row r="41">
      <c r="B41" s="29" t="n"/>
      <c r="C41" s="29" t="inlineStr">
        <is>
          <t>1-90--639410003</t>
        </is>
      </c>
      <c r="D41" s="29" t="inlineStr">
        <is>
          <t>1-90--639410003</t>
        </is>
      </c>
      <c r="E41">
        <f>DICT[[#This Row],[EEFF]]&amp;" &gt; /-/ &lt; "&amp;DICT[[#This Row],[Ppto]]</f>
        <v/>
      </c>
    </row>
    <row r="42">
      <c r="B42" s="29" t="n"/>
      <c r="C42" s="29" t="inlineStr">
        <is>
          <t>1-90--639410004</t>
        </is>
      </c>
      <c r="D42" s="29" t="inlineStr">
        <is>
          <t>1-90--639410004</t>
        </is>
      </c>
      <c r="E42">
        <f>DICT[[#This Row],[EEFF]]&amp;" &gt; /-/ &lt; "&amp;DICT[[#This Row],[Ppto]]</f>
        <v/>
      </c>
    </row>
    <row r="43">
      <c r="B43" s="29" t="n"/>
      <c r="C43" s="29" t="inlineStr">
        <is>
          <t>1-90--639421000</t>
        </is>
      </c>
      <c r="D43" s="29" t="inlineStr">
        <is>
          <t>1-90--639421000</t>
        </is>
      </c>
      <c r="E43">
        <f>DICT[[#This Row],[EEFF]]&amp;" &gt; /-/ &lt; "&amp;DICT[[#This Row],[Ppto]]</f>
        <v/>
      </c>
    </row>
    <row r="44">
      <c r="B44" s="29" t="n"/>
      <c r="C44" s="29" t="inlineStr">
        <is>
          <t>1-90--639900005</t>
        </is>
      </c>
      <c r="D44" s="29" t="inlineStr">
        <is>
          <t>1-90--639900005</t>
        </is>
      </c>
      <c r="E44">
        <f>DICT[[#This Row],[EEFF]]&amp;" &gt; /-/ &lt; "&amp;DICT[[#This Row],[Ppto]]</f>
        <v/>
      </c>
    </row>
    <row r="45">
      <c r="B45" s="29" t="n"/>
      <c r="C45" s="29" t="inlineStr">
        <is>
          <t>1-90--639900009</t>
        </is>
      </c>
      <c r="D45" s="29" t="inlineStr">
        <is>
          <t>1-90--639900009</t>
        </is>
      </c>
      <c r="E45">
        <f>DICT[[#This Row],[EEFF]]&amp;" &gt; /-/ &lt; "&amp;DICT[[#This Row],[Ppto]]</f>
        <v/>
      </c>
    </row>
    <row r="46">
      <c r="B46" s="29" t="n"/>
      <c r="C46" s="29" t="inlineStr">
        <is>
          <t>1-90--642230000</t>
        </is>
      </c>
      <c r="D46" s="29" t="inlineStr">
        <is>
          <t>1-90--642230000</t>
        </is>
      </c>
      <c r="E46">
        <f>DICT[[#This Row],[EEFF]]&amp;" &gt; /-/ &lt; "&amp;DICT[[#This Row],[Ppto]]</f>
        <v/>
      </c>
    </row>
    <row r="47">
      <c r="B47" s="29" t="n"/>
      <c r="C47" s="29" t="inlineStr">
        <is>
          <t>1-90--651000000</t>
        </is>
      </c>
      <c r="D47" s="29" t="inlineStr">
        <is>
          <t>1-90--651000000</t>
        </is>
      </c>
      <c r="E47">
        <f>DICT[[#This Row],[EEFF]]&amp;" &gt; /-/ &lt; "&amp;DICT[[#This Row],[Ppto]]</f>
        <v/>
      </c>
    </row>
    <row r="48">
      <c r="B48" s="29" t="n"/>
      <c r="C48" s="29" t="inlineStr">
        <is>
          <t>1-90--651010000</t>
        </is>
      </c>
      <c r="D48" s="29" t="inlineStr">
        <is>
          <t>1-90--651010000</t>
        </is>
      </c>
      <c r="E48">
        <f>DICT[[#This Row],[EEFF]]&amp;" &gt; /-/ &lt; "&amp;DICT[[#This Row],[Ppto]]</f>
        <v/>
      </c>
    </row>
    <row r="49">
      <c r="B49" s="29" t="n"/>
      <c r="C49" s="29" t="inlineStr">
        <is>
          <t>1-90--651030000</t>
        </is>
      </c>
      <c r="D49" s="29" t="inlineStr">
        <is>
          <t>1-90--651030000</t>
        </is>
      </c>
      <c r="E49">
        <f>DICT[[#This Row],[EEFF]]&amp;" &gt; /-/ &lt; "&amp;DICT[[#This Row],[Ppto]]</f>
        <v/>
      </c>
    </row>
    <row r="50">
      <c r="B50" s="29" t="n"/>
      <c r="C50" s="29" t="inlineStr">
        <is>
          <t>1-90--651060001</t>
        </is>
      </c>
      <c r="D50" s="29" t="inlineStr">
        <is>
          <t>1-90--651060001</t>
        </is>
      </c>
      <c r="E50">
        <f>DICT[[#This Row],[EEFF]]&amp;" &gt; /-/ &lt; "&amp;DICT[[#This Row],[Ppto]]</f>
        <v/>
      </c>
    </row>
    <row r="51">
      <c r="B51" s="29" t="n"/>
      <c r="C51" s="29" t="inlineStr">
        <is>
          <t>1-90--651070000</t>
        </is>
      </c>
      <c r="D51" s="29" t="inlineStr">
        <is>
          <t>1-90--651070000</t>
        </is>
      </c>
      <c r="E51">
        <f>DICT[[#This Row],[EEFF]]&amp;" &gt; /-/ &lt; "&amp;DICT[[#This Row],[Ppto]]</f>
        <v/>
      </c>
    </row>
    <row r="52">
      <c r="B52" s="29" t="n"/>
      <c r="C52" s="29" t="inlineStr">
        <is>
          <t>1-90--653040000</t>
        </is>
      </c>
      <c r="D52" s="29" t="inlineStr">
        <is>
          <t>1-90--653040000</t>
        </is>
      </c>
      <c r="E52">
        <f>DICT[[#This Row],[EEFF]]&amp;" &gt; /-/ &lt; "&amp;DICT[[#This Row],[Ppto]]</f>
        <v/>
      </c>
    </row>
    <row r="53">
      <c r="B53" s="29" t="n"/>
      <c r="C53" s="29" t="inlineStr">
        <is>
          <t>1-90--653050000</t>
        </is>
      </c>
      <c r="D53" s="29" t="inlineStr">
        <is>
          <t>1-90--653050000</t>
        </is>
      </c>
      <c r="E53">
        <f>DICT[[#This Row],[EEFF]]&amp;" &gt; /-/ &lt; "&amp;DICT[[#This Row],[Ppto]]</f>
        <v/>
      </c>
    </row>
    <row r="54">
      <c r="B54" s="29" t="n"/>
      <c r="C54" s="29" t="inlineStr">
        <is>
          <t>1-90--654000000</t>
        </is>
      </c>
      <c r="D54" s="29" t="inlineStr">
        <is>
          <t>1-90--654000000</t>
        </is>
      </c>
      <c r="E54">
        <f>DICT[[#This Row],[EEFF]]&amp;" &gt; /-/ &lt; "&amp;DICT[[#This Row],[Ppto]]</f>
        <v/>
      </c>
    </row>
    <row r="55">
      <c r="B55" s="29" t="n"/>
      <c r="C55" s="29" t="inlineStr">
        <is>
          <t>1-90--659200004</t>
        </is>
      </c>
      <c r="D55" s="29" t="inlineStr">
        <is>
          <t>1-90--659200004</t>
        </is>
      </c>
      <c r="E55">
        <f>DICT[[#This Row],[EEFF]]&amp;" &gt; /-/ &lt; "&amp;DICT[[#This Row],[Ppto]]</f>
        <v/>
      </c>
    </row>
    <row r="56">
      <c r="B56" s="29" t="n"/>
      <c r="C56" s="29" t="inlineStr">
        <is>
          <t>1-90--659300002</t>
        </is>
      </c>
      <c r="D56" s="29" t="inlineStr">
        <is>
          <t>1-90--659300002</t>
        </is>
      </c>
      <c r="E56">
        <f>DICT[[#This Row],[EEFF]]&amp;" &gt; /-/ &lt; "&amp;DICT[[#This Row],[Ppto]]</f>
        <v/>
      </c>
    </row>
    <row r="57">
      <c r="B57" s="29" t="n"/>
      <c r="C57" s="29" t="inlineStr">
        <is>
          <t>1-90--659300010</t>
        </is>
      </c>
      <c r="D57" s="29" t="inlineStr">
        <is>
          <t>1-90--659300010</t>
        </is>
      </c>
      <c r="E57">
        <f>DICT[[#This Row],[EEFF]]&amp;" &gt; /-/ &lt; "&amp;DICT[[#This Row],[Ppto]]</f>
        <v/>
      </c>
    </row>
    <row r="58">
      <c r="B58" s="29" t="n"/>
      <c r="C58" s="29" t="inlineStr">
        <is>
          <t>1-90--659300011</t>
        </is>
      </c>
      <c r="D58" s="29" t="inlineStr">
        <is>
          <t>1-90--659300011</t>
        </is>
      </c>
      <c r="E58">
        <f>DICT[[#This Row],[EEFF]]&amp;" &gt; /-/ &lt; "&amp;DICT[[#This Row],[Ppto]]</f>
        <v/>
      </c>
    </row>
    <row r="59">
      <c r="B59" s="29" t="n"/>
      <c r="C59" s="29" t="inlineStr">
        <is>
          <t>1-90--659300020</t>
        </is>
      </c>
      <c r="D59" s="29" t="inlineStr">
        <is>
          <t>1-90--659300020</t>
        </is>
      </c>
      <c r="E59">
        <f>DICT[[#This Row],[EEFF]]&amp;" &gt; /-/ &lt; "&amp;DICT[[#This Row],[Ppto]]</f>
        <v/>
      </c>
    </row>
    <row r="60">
      <c r="B60" s="29" t="n"/>
      <c r="C60" s="29" t="inlineStr">
        <is>
          <t>1-90--659300022</t>
        </is>
      </c>
      <c r="D60" s="29" t="inlineStr">
        <is>
          <t>1-90--659300022</t>
        </is>
      </c>
      <c r="E60">
        <f>DICT[[#This Row],[EEFF]]&amp;" &gt; /-/ &lt; "&amp;DICT[[#This Row],[Ppto]]</f>
        <v/>
      </c>
    </row>
    <row r="61">
      <c r="B61" s="29" t="n"/>
      <c r="C61" s="29" t="inlineStr">
        <is>
          <t>1-90--659300023</t>
        </is>
      </c>
      <c r="D61" s="29" t="inlineStr">
        <is>
          <t>1-90--659300023</t>
        </is>
      </c>
      <c r="E61">
        <f>DICT[[#This Row],[EEFF]]&amp;" &gt; /-/ &lt; "&amp;DICT[[#This Row],[Ppto]]</f>
        <v/>
      </c>
    </row>
    <row r="62">
      <c r="B62" s="29" t="n"/>
      <c r="C62" s="29" t="inlineStr">
        <is>
          <t>1-90--659300030</t>
        </is>
      </c>
      <c r="D62" s="29" t="inlineStr">
        <is>
          <t>1-90--659300030</t>
        </is>
      </c>
      <c r="E62">
        <f>DICT[[#This Row],[EEFF]]&amp;" &gt; /-/ &lt; "&amp;DICT[[#This Row],[Ppto]]</f>
        <v/>
      </c>
    </row>
    <row r="63">
      <c r="B63" s="29" t="n"/>
      <c r="C63" s="29" t="inlineStr">
        <is>
          <t>1-90--659300031</t>
        </is>
      </c>
      <c r="D63" s="29" t="inlineStr">
        <is>
          <t>1-90--659300031</t>
        </is>
      </c>
      <c r="E63">
        <f>DICT[[#This Row],[EEFF]]&amp;" &gt; /-/ &lt; "&amp;DICT[[#This Row],[Ppto]]</f>
        <v/>
      </c>
    </row>
    <row r="64">
      <c r="B64" s="29" t="n"/>
      <c r="C64" s="29" t="inlineStr">
        <is>
          <t>1-90--659300034</t>
        </is>
      </c>
      <c r="D64" s="29" t="inlineStr">
        <is>
          <t>1-90--659300034</t>
        </is>
      </c>
      <c r="E64">
        <f>DICT[[#This Row],[EEFF]]&amp;" &gt; /-/ &lt; "&amp;DICT[[#This Row],[Ppto]]</f>
        <v/>
      </c>
    </row>
    <row r="65">
      <c r="B65" s="29" t="n"/>
      <c r="C65" s="29" t="inlineStr">
        <is>
          <t>1-90--659930036</t>
        </is>
      </c>
      <c r="D65" s="29" t="inlineStr">
        <is>
          <t>1-90--659930036</t>
        </is>
      </c>
      <c r="E65">
        <f>DICT[[#This Row],[EEFF]]&amp;" &gt; /-/ &lt; "&amp;DICT[[#This Row],[Ppto]]</f>
        <v/>
      </c>
    </row>
    <row r="66">
      <c r="B66" s="29" t="n"/>
      <c r="C66" s="29" t="inlineStr">
        <is>
          <t>1-90-EC-621110000</t>
        </is>
      </c>
      <c r="D66" s="29" t="inlineStr">
        <is>
          <t>1-90-EC-621110000</t>
        </is>
      </c>
      <c r="E66">
        <f>DICT[[#This Row],[EEFF]]&amp;" &gt; /-/ &lt; "&amp;DICT[[#This Row],[Ppto]]</f>
        <v/>
      </c>
    </row>
    <row r="67">
      <c r="B67" s="29" t="n"/>
      <c r="C67" s="29" t="inlineStr">
        <is>
          <t>1-90-EC-621110003</t>
        </is>
      </c>
      <c r="D67" s="29" t="inlineStr">
        <is>
          <t>1-90-EC-621110003</t>
        </is>
      </c>
      <c r="E67">
        <f>DICT[[#This Row],[EEFF]]&amp;" &gt; /-/ &lt; "&amp;DICT[[#This Row],[Ppto]]</f>
        <v/>
      </c>
    </row>
    <row r="68">
      <c r="B68" s="29" t="n"/>
      <c r="C68" s="29" t="inlineStr">
        <is>
          <t>1-90-EC-621410000</t>
        </is>
      </c>
      <c r="D68" s="29" t="inlineStr">
        <is>
          <t>1-90--621410000</t>
        </is>
      </c>
      <c r="E68">
        <f>DICT[[#This Row],[EEFF]]&amp;" &gt; /-/ &lt; "&amp;DICT[[#This Row],[Ppto]]</f>
        <v/>
      </c>
    </row>
    <row r="69">
      <c r="B69" s="29" t="n"/>
      <c r="C69" s="29" t="inlineStr">
        <is>
          <t>1-90-EC-621510000</t>
        </is>
      </c>
      <c r="D69" s="29" t="inlineStr">
        <is>
          <t>1-90-EC-621510000</t>
        </is>
      </c>
      <c r="E69">
        <f>DICT[[#This Row],[EEFF]]&amp;" &gt; /-/ &lt; "&amp;DICT[[#This Row],[Ppto]]</f>
        <v/>
      </c>
    </row>
    <row r="70">
      <c r="B70" s="29" t="n"/>
      <c r="C70" s="29" t="inlineStr">
        <is>
          <t>1-90-EC-621510004</t>
        </is>
      </c>
      <c r="D70" s="29" t="inlineStr">
        <is>
          <t>1-90-EC-621510004</t>
        </is>
      </c>
      <c r="E70">
        <f>DICT[[#This Row],[EEFF]]&amp;" &gt; /-/ &lt; "&amp;DICT[[#This Row],[Ppto]]</f>
        <v/>
      </c>
    </row>
    <row r="71">
      <c r="B71" s="29" t="n"/>
      <c r="C71" s="29" t="inlineStr">
        <is>
          <t>1-90-EC-622100000</t>
        </is>
      </c>
      <c r="D71" s="29" t="inlineStr">
        <is>
          <t>1-90--622100000</t>
        </is>
      </c>
      <c r="E71">
        <f>DICT[[#This Row],[EEFF]]&amp;" &gt; /-/ &lt; "&amp;DICT[[#This Row],[Ppto]]</f>
        <v/>
      </c>
    </row>
    <row r="72">
      <c r="B72" s="29" t="n"/>
      <c r="C72" s="29" t="inlineStr">
        <is>
          <t>1-90-EC-622100001</t>
        </is>
      </c>
      <c r="D72" s="29" t="inlineStr">
        <is>
          <t>1-90--622100001</t>
        </is>
      </c>
      <c r="E72">
        <f>DICT[[#This Row],[EEFF]]&amp;" &gt; /-/ &lt; "&amp;DICT[[#This Row],[Ppto]]</f>
        <v/>
      </c>
    </row>
    <row r="73">
      <c r="B73" s="29" t="n"/>
      <c r="C73" s="29" t="inlineStr">
        <is>
          <t>1-90-EC-622100004</t>
        </is>
      </c>
      <c r="D73" s="29" t="inlineStr">
        <is>
          <t>1-90--622100004</t>
        </is>
      </c>
      <c r="E73">
        <f>DICT[[#This Row],[EEFF]]&amp;" &gt; /-/ &lt; "&amp;DICT[[#This Row],[Ppto]]</f>
        <v/>
      </c>
    </row>
    <row r="74">
      <c r="B74" s="29" t="n"/>
      <c r="C74" s="29" t="inlineStr">
        <is>
          <t>1-90-EC-622100005</t>
        </is>
      </c>
      <c r="D74" s="29" t="inlineStr">
        <is>
          <t>1-90--622100005</t>
        </is>
      </c>
      <c r="E74">
        <f>DICT[[#This Row],[EEFF]]&amp;" &gt; /-/ &lt; "&amp;DICT[[#This Row],[Ppto]]</f>
        <v/>
      </c>
    </row>
    <row r="75">
      <c r="B75" s="29" t="n"/>
      <c r="C75" s="29" t="inlineStr">
        <is>
          <t>1-90-EC-622100013</t>
        </is>
      </c>
      <c r="D75" s="29" t="inlineStr">
        <is>
          <t>1-90--622100013</t>
        </is>
      </c>
      <c r="E75">
        <f>DICT[[#This Row],[EEFF]]&amp;" &gt; /-/ &lt; "&amp;DICT[[#This Row],[Ppto]]</f>
        <v/>
      </c>
    </row>
    <row r="76">
      <c r="B76" s="29" t="n"/>
      <c r="C76" s="29" t="inlineStr">
        <is>
          <t>1-90-EC-622100015</t>
        </is>
      </c>
      <c r="D76" s="29" t="inlineStr">
        <is>
          <t>1-90--622100015</t>
        </is>
      </c>
      <c r="E76">
        <f>DICT[[#This Row],[EEFF]]&amp;" &gt; /-/ &lt; "&amp;DICT[[#This Row],[Ppto]]</f>
        <v/>
      </c>
    </row>
    <row r="77">
      <c r="B77" s="29" t="n"/>
      <c r="C77" s="29" t="inlineStr">
        <is>
          <t>1-90-EC-622200009</t>
        </is>
      </c>
      <c r="D77" s="29" t="inlineStr">
        <is>
          <t>1-90--622200009</t>
        </is>
      </c>
      <c r="E77">
        <f>DICT[[#This Row],[EEFF]]&amp;" &gt; /-/ &lt; "&amp;DICT[[#This Row],[Ppto]]</f>
        <v/>
      </c>
    </row>
    <row r="78">
      <c r="B78" s="29" t="n"/>
      <c r="C78" s="29" t="inlineStr">
        <is>
          <t>1-90-EC-627100000</t>
        </is>
      </c>
      <c r="D78" s="29" t="inlineStr">
        <is>
          <t>1-90--627100000</t>
        </is>
      </c>
      <c r="E78">
        <f>DICT[[#This Row],[EEFF]]&amp;" &gt; /-/ &lt; "&amp;DICT[[#This Row],[Ppto]]</f>
        <v/>
      </c>
    </row>
    <row r="79">
      <c r="B79" s="29" t="n"/>
      <c r="C79" s="29" t="inlineStr">
        <is>
          <t>1-90-EC-627300000</t>
        </is>
      </c>
      <c r="D79" s="29" t="inlineStr">
        <is>
          <t>1-90--627300000</t>
        </is>
      </c>
      <c r="E79">
        <f>DICT[[#This Row],[EEFF]]&amp;" &gt; /-/ &lt; "&amp;DICT[[#This Row],[Ppto]]</f>
        <v/>
      </c>
    </row>
    <row r="80">
      <c r="B80" s="29" t="n"/>
      <c r="C80" s="29" t="inlineStr">
        <is>
          <t>1-90-EC-629110000</t>
        </is>
      </c>
      <c r="D80" s="29" t="inlineStr">
        <is>
          <t>1-90--629110000</t>
        </is>
      </c>
      <c r="E80">
        <f>DICT[[#This Row],[EEFF]]&amp;" &gt; /-/ &lt; "&amp;DICT[[#This Row],[Ppto]]</f>
        <v/>
      </c>
    </row>
    <row r="81">
      <c r="B81" s="29" t="n"/>
      <c r="C81" s="29" t="inlineStr">
        <is>
          <t>1-90-EE-621110000</t>
        </is>
      </c>
      <c r="D81" s="29" t="inlineStr">
        <is>
          <t>1-90-EE-621110000</t>
        </is>
      </c>
      <c r="E81">
        <f>DICT[[#This Row],[EEFF]]&amp;" &gt; /-/ &lt; "&amp;DICT[[#This Row],[Ppto]]</f>
        <v/>
      </c>
    </row>
    <row r="82">
      <c r="B82" s="29" t="n"/>
      <c r="C82" s="29" t="inlineStr">
        <is>
          <t>1-90-EE-621110002</t>
        </is>
      </c>
      <c r="D82" s="29" t="inlineStr">
        <is>
          <t>1-90-EE-621110002</t>
        </is>
      </c>
      <c r="E82">
        <f>DICT[[#This Row],[EEFF]]&amp;" &gt; /-/ &lt; "&amp;DICT[[#This Row],[Ppto]]</f>
        <v/>
      </c>
    </row>
    <row r="83">
      <c r="B83" s="29" t="n"/>
      <c r="C83" s="29" t="inlineStr">
        <is>
          <t>1-90-EE-621110003</t>
        </is>
      </c>
      <c r="D83" s="29" t="inlineStr">
        <is>
          <t>1-90-EE-621110003</t>
        </is>
      </c>
      <c r="E83">
        <f>DICT[[#This Row],[EEFF]]&amp;" &gt; /-/ &lt; "&amp;DICT[[#This Row],[Ppto]]</f>
        <v/>
      </c>
    </row>
    <row r="84">
      <c r="B84" s="29" t="n"/>
      <c r="C84" s="29" t="inlineStr">
        <is>
          <t>1-90-EE-621120002</t>
        </is>
      </c>
      <c r="D84" s="29" t="inlineStr">
        <is>
          <t>1-90--621120002</t>
        </is>
      </c>
      <c r="E84">
        <f>DICT[[#This Row],[EEFF]]&amp;" &gt; /-/ &lt; "&amp;DICT[[#This Row],[Ppto]]</f>
        <v/>
      </c>
    </row>
    <row r="85">
      <c r="B85" s="29" t="n"/>
      <c r="C85" s="29" t="inlineStr">
        <is>
          <t>1-90-EE-621410000</t>
        </is>
      </c>
      <c r="D85" s="29" t="inlineStr">
        <is>
          <t>1-90--621410000</t>
        </is>
      </c>
      <c r="E85">
        <f>DICT[[#This Row],[EEFF]]&amp;" &gt; /-/ &lt; "&amp;DICT[[#This Row],[Ppto]]</f>
        <v/>
      </c>
    </row>
    <row r="86">
      <c r="B86" s="29" t="n"/>
      <c r="C86" s="29" t="inlineStr">
        <is>
          <t>1-90-EE-621510000</t>
        </is>
      </c>
      <c r="D86" s="29" t="inlineStr">
        <is>
          <t>1-90-EE-621510000</t>
        </is>
      </c>
      <c r="E86">
        <f>DICT[[#This Row],[EEFF]]&amp;" &gt; /-/ &lt; "&amp;DICT[[#This Row],[Ppto]]</f>
        <v/>
      </c>
    </row>
    <row r="87">
      <c r="B87" s="29" t="n"/>
      <c r="C87" s="29" t="inlineStr">
        <is>
          <t>1-90-EE-621510002</t>
        </is>
      </c>
      <c r="D87" s="29" t="inlineStr">
        <is>
          <t>1-90-EE-621510002</t>
        </is>
      </c>
      <c r="E87">
        <f>DICT[[#This Row],[EEFF]]&amp;" &gt; /-/ &lt; "&amp;DICT[[#This Row],[Ppto]]</f>
        <v/>
      </c>
    </row>
    <row r="88">
      <c r="B88" s="29" t="n"/>
      <c r="C88" s="29" t="inlineStr">
        <is>
          <t>1-90-EE-621510004</t>
        </is>
      </c>
      <c r="D88" s="29" t="inlineStr">
        <is>
          <t>1-90-EE-621510004</t>
        </is>
      </c>
      <c r="E88">
        <f>DICT[[#This Row],[EEFF]]&amp;" &gt; /-/ &lt; "&amp;DICT[[#This Row],[Ppto]]</f>
        <v/>
      </c>
    </row>
    <row r="89">
      <c r="B89" s="29" t="n"/>
      <c r="C89" s="29" t="inlineStr">
        <is>
          <t>1-90-EE-622100000</t>
        </is>
      </c>
      <c r="D89" s="29" t="inlineStr">
        <is>
          <t>1-90--622100000</t>
        </is>
      </c>
      <c r="E89">
        <f>DICT[[#This Row],[EEFF]]&amp;" &gt; /-/ &lt; "&amp;DICT[[#This Row],[Ppto]]</f>
        <v/>
      </c>
    </row>
    <row r="90">
      <c r="B90" s="29" t="n"/>
      <c r="C90" s="29" t="inlineStr">
        <is>
          <t>1-90-EE-622100001</t>
        </is>
      </c>
      <c r="D90" s="29" t="inlineStr">
        <is>
          <t>1-90--622100001</t>
        </is>
      </c>
      <c r="E90">
        <f>DICT[[#This Row],[EEFF]]&amp;" &gt; /-/ &lt; "&amp;DICT[[#This Row],[Ppto]]</f>
        <v/>
      </c>
    </row>
    <row r="91">
      <c r="B91" s="29" t="n"/>
      <c r="C91" s="29" t="inlineStr">
        <is>
          <t>1-90-EE-622100002</t>
        </is>
      </c>
      <c r="D91" s="29" t="inlineStr">
        <is>
          <t>1-90--622100002</t>
        </is>
      </c>
      <c r="E91">
        <f>DICT[[#This Row],[EEFF]]&amp;" &gt; /-/ &lt; "&amp;DICT[[#This Row],[Ppto]]</f>
        <v/>
      </c>
    </row>
    <row r="92">
      <c r="B92" s="29" t="n"/>
      <c r="C92" s="29" t="inlineStr">
        <is>
          <t>1-90-EE-622100004</t>
        </is>
      </c>
      <c r="D92" s="29" t="inlineStr">
        <is>
          <t>1-90--622100004</t>
        </is>
      </c>
      <c r="E92">
        <f>DICT[[#This Row],[EEFF]]&amp;" &gt; /-/ &lt; "&amp;DICT[[#This Row],[Ppto]]</f>
        <v/>
      </c>
    </row>
    <row r="93">
      <c r="B93" s="29" t="n"/>
      <c r="C93" s="29" t="inlineStr">
        <is>
          <t>1-90-EE-622100005</t>
        </is>
      </c>
      <c r="D93" s="29" t="inlineStr">
        <is>
          <t>1-90--622100005</t>
        </is>
      </c>
      <c r="E93">
        <f>DICT[[#This Row],[EEFF]]&amp;" &gt; /-/ &lt; "&amp;DICT[[#This Row],[Ppto]]</f>
        <v/>
      </c>
    </row>
    <row r="94">
      <c r="B94" s="29" t="n"/>
      <c r="C94" s="29" t="inlineStr">
        <is>
          <t>1-90-EE-622100008</t>
        </is>
      </c>
      <c r="D94" s="29" t="inlineStr">
        <is>
          <t>1-90--622100008</t>
        </is>
      </c>
      <c r="E94">
        <f>DICT[[#This Row],[EEFF]]&amp;" &gt; /-/ &lt; "&amp;DICT[[#This Row],[Ppto]]</f>
        <v/>
      </c>
    </row>
    <row r="95">
      <c r="B95" s="29" t="n"/>
      <c r="C95" s="29" t="inlineStr">
        <is>
          <t>1-90-EE-622100011</t>
        </is>
      </c>
      <c r="D95" s="29" t="inlineStr">
        <is>
          <t>1-90--622100011</t>
        </is>
      </c>
      <c r="E95">
        <f>DICT[[#This Row],[EEFF]]&amp;" &gt; /-/ &lt; "&amp;DICT[[#This Row],[Ppto]]</f>
        <v/>
      </c>
    </row>
    <row r="96">
      <c r="B96" s="29" t="n"/>
      <c r="C96" s="29" t="inlineStr">
        <is>
          <t>1-90-EE-622100012</t>
        </is>
      </c>
      <c r="D96" s="29" t="inlineStr">
        <is>
          <t>1-90--622100012</t>
        </is>
      </c>
      <c r="E96">
        <f>DICT[[#This Row],[EEFF]]&amp;" &gt; /-/ &lt; "&amp;DICT[[#This Row],[Ppto]]</f>
        <v/>
      </c>
    </row>
    <row r="97">
      <c r="B97" s="29" t="n"/>
      <c r="C97" s="29" t="inlineStr">
        <is>
          <t>1-90-EE-622100013</t>
        </is>
      </c>
      <c r="D97" s="29" t="inlineStr">
        <is>
          <t>1-90--622100013</t>
        </is>
      </c>
      <c r="E97">
        <f>DICT[[#This Row],[EEFF]]&amp;" &gt; /-/ &lt; "&amp;DICT[[#This Row],[Ppto]]</f>
        <v/>
      </c>
    </row>
    <row r="98">
      <c r="B98" s="29" t="n"/>
      <c r="C98" s="29" t="inlineStr">
        <is>
          <t>1-90-EE-622100014</t>
        </is>
      </c>
      <c r="D98" s="29" t="inlineStr">
        <is>
          <t>1-90--622100014</t>
        </is>
      </c>
      <c r="E98">
        <f>DICT[[#This Row],[EEFF]]&amp;" &gt; /-/ &lt; "&amp;DICT[[#This Row],[Ppto]]</f>
        <v/>
      </c>
    </row>
    <row r="99">
      <c r="B99" s="29" t="n"/>
      <c r="C99" s="29" t="inlineStr">
        <is>
          <t>1-90-EE-622100015</t>
        </is>
      </c>
      <c r="D99" s="29" t="inlineStr">
        <is>
          <t>1-90--622100015</t>
        </is>
      </c>
      <c r="E99">
        <f>DICT[[#This Row],[EEFF]]&amp;" &gt; /-/ &lt; "&amp;DICT[[#This Row],[Ppto]]</f>
        <v/>
      </c>
    </row>
    <row r="100">
      <c r="B100" s="29" t="n"/>
      <c r="C100" s="29" t="inlineStr">
        <is>
          <t>1-90-EE-622200000</t>
        </is>
      </c>
      <c r="D100" s="29" t="inlineStr">
        <is>
          <t>1-90-EE-622200000</t>
        </is>
      </c>
      <c r="E100">
        <f>DICT[[#This Row],[EEFF]]&amp;" &gt; /-/ &lt; "&amp;DICT[[#This Row],[Ppto]]</f>
        <v/>
      </c>
    </row>
    <row r="101">
      <c r="B101" s="29" t="n"/>
      <c r="C101" s="29" t="inlineStr">
        <is>
          <t>1-90-EE-622200001</t>
        </is>
      </c>
      <c r="D101" s="29" t="inlineStr">
        <is>
          <t>1-90-EE-622200001</t>
        </is>
      </c>
      <c r="E101">
        <f>DICT[[#This Row],[EEFF]]&amp;" &gt; /-/ &lt; "&amp;DICT[[#This Row],[Ppto]]</f>
        <v/>
      </c>
    </row>
    <row r="102">
      <c r="B102" s="29" t="n"/>
      <c r="C102" s="29" t="inlineStr">
        <is>
          <t>1-90-EE-622200002</t>
        </is>
      </c>
      <c r="D102" s="29" t="inlineStr">
        <is>
          <t>1-90-EE-622200002</t>
        </is>
      </c>
      <c r="E102">
        <f>DICT[[#This Row],[EEFF]]&amp;" &gt; /-/ &lt; "&amp;DICT[[#This Row],[Ppto]]</f>
        <v/>
      </c>
    </row>
    <row r="103">
      <c r="B103" s="29" t="n"/>
      <c r="C103" s="29" t="inlineStr">
        <is>
          <t>1-90-EE-622200008</t>
        </is>
      </c>
      <c r="D103" s="29" t="inlineStr">
        <is>
          <t>1-90-EE-622200008</t>
        </is>
      </c>
      <c r="E103">
        <f>DICT[[#This Row],[EEFF]]&amp;" &gt; /-/ &lt; "&amp;DICT[[#This Row],[Ppto]]</f>
        <v/>
      </c>
    </row>
    <row r="104">
      <c r="B104" s="29" t="n"/>
      <c r="C104" s="29" t="inlineStr">
        <is>
          <t>1-90-EE-622200009</t>
        </is>
      </c>
      <c r="D104" s="29" t="inlineStr">
        <is>
          <t>1-90--622200009</t>
        </is>
      </c>
      <c r="E104">
        <f>DICT[[#This Row],[EEFF]]&amp;" &gt; /-/ &lt; "&amp;DICT[[#This Row],[Ppto]]</f>
        <v/>
      </c>
    </row>
    <row r="105">
      <c r="B105" s="29" t="n"/>
      <c r="C105" s="29" t="inlineStr">
        <is>
          <t>1-90-EE-622200010</t>
        </is>
      </c>
      <c r="D105" s="29" t="inlineStr">
        <is>
          <t>1-90--622200010</t>
        </is>
      </c>
      <c r="E105">
        <f>DICT[[#This Row],[EEFF]]&amp;" &gt; /-/ &lt; "&amp;DICT[[#This Row],[Ppto]]</f>
        <v/>
      </c>
    </row>
    <row r="106">
      <c r="B106" s="29" t="n"/>
      <c r="C106" s="29" t="inlineStr">
        <is>
          <t>1-90-EE-627100000</t>
        </is>
      </c>
      <c r="D106" s="29" t="inlineStr">
        <is>
          <t>1-90--627100000</t>
        </is>
      </c>
      <c r="E106">
        <f>DICT[[#This Row],[EEFF]]&amp;" &gt; /-/ &lt; "&amp;DICT[[#This Row],[Ppto]]</f>
        <v/>
      </c>
    </row>
    <row r="107">
      <c r="B107" s="29" t="n"/>
      <c r="C107" s="29" t="inlineStr">
        <is>
          <t>1-90-EE-627300000</t>
        </is>
      </c>
      <c r="D107" s="29" t="inlineStr">
        <is>
          <t>1-90--627300000</t>
        </is>
      </c>
      <c r="E107">
        <f>DICT[[#This Row],[EEFF]]&amp;" &gt; /-/ &lt; "&amp;DICT[[#This Row],[Ppto]]</f>
        <v/>
      </c>
    </row>
    <row r="108">
      <c r="B108" s="29" t="n"/>
      <c r="C108" s="29" t="inlineStr">
        <is>
          <t>1-90-EE-629110000</t>
        </is>
      </c>
      <c r="D108" s="29" t="inlineStr">
        <is>
          <t>1-90--629110000</t>
        </is>
      </c>
      <c r="E108">
        <f>DICT[[#This Row],[EEFF]]&amp;" &gt; /-/ &lt; "&amp;DICT[[#This Row],[Ppto]]</f>
        <v/>
      </c>
    </row>
    <row r="109">
      <c r="B109" s="29" t="n"/>
      <c r="C109" s="29" t="inlineStr">
        <is>
          <t>1-90-OC-621120000</t>
        </is>
      </c>
      <c r="D109" s="29" t="inlineStr">
        <is>
          <t>1-90-OC-621120000</t>
        </is>
      </c>
      <c r="E109">
        <f>DICT[[#This Row],[EEFF]]&amp;" &gt; /-/ &lt; "&amp;DICT[[#This Row],[Ppto]]</f>
        <v/>
      </c>
    </row>
    <row r="110">
      <c r="B110" s="29" t="n"/>
      <c r="C110" s="29" t="inlineStr">
        <is>
          <t>1-90-OC-621120002</t>
        </is>
      </c>
      <c r="D110" s="29" t="inlineStr">
        <is>
          <t>1-90--621120002</t>
        </is>
      </c>
      <c r="E110">
        <f>DICT[[#This Row],[EEFF]]&amp;" &gt; /-/ &lt; "&amp;DICT[[#This Row],[Ppto]]</f>
        <v/>
      </c>
    </row>
    <row r="111">
      <c r="B111" s="29" t="n"/>
      <c r="C111" s="29" t="inlineStr">
        <is>
          <t>1-90-OC-621120003</t>
        </is>
      </c>
      <c r="D111" s="29" t="inlineStr">
        <is>
          <t>1-90-OC-621120003</t>
        </is>
      </c>
      <c r="E111">
        <f>DICT[[#This Row],[EEFF]]&amp;" &gt; /-/ &lt; "&amp;DICT[[#This Row],[Ppto]]</f>
        <v/>
      </c>
    </row>
    <row r="112">
      <c r="B112" s="29" t="n"/>
      <c r="C112" s="29" t="inlineStr">
        <is>
          <t>1-90-OC-621120004</t>
        </is>
      </c>
      <c r="D112" s="29" t="inlineStr">
        <is>
          <t>1-90-OC-621120004</t>
        </is>
      </c>
      <c r="E112">
        <f>DICT[[#This Row],[EEFF]]&amp;" &gt; /-/ &lt; "&amp;DICT[[#This Row],[Ppto]]</f>
        <v/>
      </c>
    </row>
    <row r="113">
      <c r="B113" s="29" t="n"/>
      <c r="C113" s="29" t="inlineStr">
        <is>
          <t>1-90-OC-621410001</t>
        </is>
      </c>
      <c r="D113" s="29" t="inlineStr">
        <is>
          <t>1-90--621410001</t>
        </is>
      </c>
      <c r="E113">
        <f>DICT[[#This Row],[EEFF]]&amp;" &gt; /-/ &lt; "&amp;DICT[[#This Row],[Ppto]]</f>
        <v/>
      </c>
    </row>
    <row r="114">
      <c r="B114" s="29" t="n"/>
      <c r="C114" s="29" t="inlineStr">
        <is>
          <t>1-90-OC-621510001</t>
        </is>
      </c>
      <c r="D114" s="29" t="inlineStr">
        <is>
          <t>1-90-OC-621510001</t>
        </is>
      </c>
      <c r="E114">
        <f>DICT[[#This Row],[EEFF]]&amp;" &gt; /-/ &lt; "&amp;DICT[[#This Row],[Ppto]]</f>
        <v/>
      </c>
    </row>
    <row r="115">
      <c r="B115" s="29" t="n"/>
      <c r="C115" s="29" t="inlineStr">
        <is>
          <t>1-90-OC-621510003</t>
        </is>
      </c>
      <c r="D115" s="29" t="inlineStr">
        <is>
          <t>1-90-OC-621510003</t>
        </is>
      </c>
      <c r="E115">
        <f>DICT[[#This Row],[EEFF]]&amp;" &gt; /-/ &lt; "&amp;DICT[[#This Row],[Ppto]]</f>
        <v/>
      </c>
    </row>
    <row r="116">
      <c r="B116" s="29" t="n"/>
      <c r="C116" s="29" t="inlineStr">
        <is>
          <t>1-90-OC-621510005</t>
        </is>
      </c>
      <c r="D116" s="29" t="inlineStr">
        <is>
          <t>1-90-OC-621510005</t>
        </is>
      </c>
      <c r="E116">
        <f>DICT[[#This Row],[EEFF]]&amp;" &gt; /-/ &lt; "&amp;DICT[[#This Row],[Ppto]]</f>
        <v/>
      </c>
    </row>
    <row r="117">
      <c r="B117" s="29" t="n"/>
      <c r="C117" s="29" t="inlineStr">
        <is>
          <t>1-90-OC-622100000</t>
        </is>
      </c>
      <c r="D117" s="29" t="inlineStr">
        <is>
          <t>1-90--622100000</t>
        </is>
      </c>
      <c r="E117">
        <f>DICT[[#This Row],[EEFF]]&amp;" &gt; /-/ &lt; "&amp;DICT[[#This Row],[Ppto]]</f>
        <v/>
      </c>
    </row>
    <row r="118">
      <c r="B118" s="29" t="n"/>
      <c r="C118" s="29" t="inlineStr">
        <is>
          <t>1-90-OC-622100001</t>
        </is>
      </c>
      <c r="D118" s="29" t="inlineStr">
        <is>
          <t>1-90--622100001</t>
        </is>
      </c>
      <c r="E118">
        <f>DICT[[#This Row],[EEFF]]&amp;" &gt; /-/ &lt; "&amp;DICT[[#This Row],[Ppto]]</f>
        <v/>
      </c>
    </row>
    <row r="119">
      <c r="B119" s="29" t="n"/>
      <c r="C119" s="29" t="inlineStr">
        <is>
          <t>1-90-OC-622100002</t>
        </is>
      </c>
      <c r="D119" s="29" t="inlineStr">
        <is>
          <t>1-90--622100002</t>
        </is>
      </c>
      <c r="E119">
        <f>DICT[[#This Row],[EEFF]]&amp;" &gt; /-/ &lt; "&amp;DICT[[#This Row],[Ppto]]</f>
        <v/>
      </c>
    </row>
    <row r="120">
      <c r="B120" s="29" t="n"/>
      <c r="C120" s="29" t="inlineStr">
        <is>
          <t>1-90-OC-622100004</t>
        </is>
      </c>
      <c r="D120" s="29" t="inlineStr">
        <is>
          <t>1-90--622100004</t>
        </is>
      </c>
      <c r="E120">
        <f>DICT[[#This Row],[EEFF]]&amp;" &gt; /-/ &lt; "&amp;DICT[[#This Row],[Ppto]]</f>
        <v/>
      </c>
    </row>
    <row r="121">
      <c r="B121" s="29" t="n"/>
      <c r="C121" s="29" t="inlineStr">
        <is>
          <t>1-90-OC-622100005</t>
        </is>
      </c>
      <c r="D121" s="29" t="inlineStr">
        <is>
          <t>1-90--622100005</t>
        </is>
      </c>
      <c r="E121">
        <f>DICT[[#This Row],[EEFF]]&amp;" &gt; /-/ &lt; "&amp;DICT[[#This Row],[Ppto]]</f>
        <v/>
      </c>
    </row>
    <row r="122">
      <c r="B122" s="29" t="n"/>
      <c r="C122" s="29" t="inlineStr">
        <is>
          <t>1-90-OC-622100012</t>
        </is>
      </c>
      <c r="D122" s="29" t="inlineStr">
        <is>
          <t>1-90--622100012</t>
        </is>
      </c>
      <c r="E122">
        <f>DICT[[#This Row],[EEFF]]&amp;" &gt; /-/ &lt; "&amp;DICT[[#This Row],[Ppto]]</f>
        <v/>
      </c>
    </row>
    <row r="123">
      <c r="B123" s="29" t="n"/>
      <c r="C123" s="29" t="inlineStr">
        <is>
          <t>1-90-OC-622100013</t>
        </is>
      </c>
      <c r="D123" s="29" t="inlineStr">
        <is>
          <t>1-90--622100013</t>
        </is>
      </c>
      <c r="E123">
        <f>DICT[[#This Row],[EEFF]]&amp;" &gt; /-/ &lt; "&amp;DICT[[#This Row],[Ppto]]</f>
        <v/>
      </c>
    </row>
    <row r="124">
      <c r="B124" s="29" t="n"/>
      <c r="C124" s="29" t="inlineStr">
        <is>
          <t>1-90-OC-622100014</t>
        </is>
      </c>
      <c r="D124" s="29" t="inlineStr">
        <is>
          <t>1-90--622100014</t>
        </is>
      </c>
      <c r="E124">
        <f>DICT[[#This Row],[EEFF]]&amp;" &gt; /-/ &lt; "&amp;DICT[[#This Row],[Ppto]]</f>
        <v/>
      </c>
    </row>
    <row r="125">
      <c r="B125" s="29" t="n"/>
      <c r="C125" s="29" t="inlineStr">
        <is>
          <t>1-90-OC-622200009</t>
        </is>
      </c>
      <c r="D125" s="29" t="inlineStr">
        <is>
          <t>1-90--622200009</t>
        </is>
      </c>
      <c r="E125">
        <f>DICT[[#This Row],[EEFF]]&amp;" &gt; /-/ &lt; "&amp;DICT[[#This Row],[Ppto]]</f>
        <v/>
      </c>
    </row>
    <row r="126">
      <c r="B126" s="29" t="n"/>
      <c r="C126" s="29" t="inlineStr">
        <is>
          <t>1-90-OC-627100000</t>
        </is>
      </c>
      <c r="D126" s="29" t="inlineStr">
        <is>
          <t>1-90--627100000</t>
        </is>
      </c>
      <c r="E126">
        <f>DICT[[#This Row],[EEFF]]&amp;" &gt; /-/ &lt; "&amp;DICT[[#This Row],[Ppto]]</f>
        <v/>
      </c>
    </row>
    <row r="127">
      <c r="B127" s="29" t="n"/>
      <c r="C127" s="29" t="inlineStr">
        <is>
          <t>1-90-OC-627300000</t>
        </is>
      </c>
      <c r="D127" s="29" t="inlineStr">
        <is>
          <t>1-90--627300000</t>
        </is>
      </c>
      <c r="E127">
        <f>DICT[[#This Row],[EEFF]]&amp;" &gt; /-/ &lt; "&amp;DICT[[#This Row],[Ppto]]</f>
        <v/>
      </c>
    </row>
    <row r="128">
      <c r="B128" s="29" t="n"/>
      <c r="C128" s="29" t="inlineStr">
        <is>
          <t>1-90-OC-629110001</t>
        </is>
      </c>
      <c r="D128" s="29" t="inlineStr">
        <is>
          <t>1-90--629110001</t>
        </is>
      </c>
      <c r="E128">
        <f>DICT[[#This Row],[EEFF]]&amp;" &gt; /-/ &lt; "&amp;DICT[[#This Row],[Ppto]]</f>
        <v/>
      </c>
    </row>
    <row r="129">
      <c r="B129" s="29" t="n"/>
      <c r="C129" s="29" t="inlineStr">
        <is>
          <t>1-90-OE-621110000</t>
        </is>
      </c>
      <c r="D129" s="29" t="inlineStr">
        <is>
          <t>1-90-OE-621110000</t>
        </is>
      </c>
      <c r="E129">
        <f>DICT[[#This Row],[EEFF]]&amp;" &gt; /-/ &lt; "&amp;DICT[[#This Row],[Ppto]]</f>
        <v/>
      </c>
    </row>
    <row r="130">
      <c r="B130" s="29" t="n"/>
      <c r="C130" s="29" t="inlineStr">
        <is>
          <t>1-90-OE-621120000</t>
        </is>
      </c>
      <c r="D130" s="29" t="inlineStr">
        <is>
          <t>1-90-OE-621120000</t>
        </is>
      </c>
      <c r="E130">
        <f>DICT[[#This Row],[EEFF]]&amp;" &gt; /-/ &lt; "&amp;DICT[[#This Row],[Ppto]]</f>
        <v/>
      </c>
    </row>
    <row r="131">
      <c r="B131" s="29" t="n"/>
      <c r="C131" s="29" t="inlineStr">
        <is>
          <t>1-90-OE-621120002</t>
        </is>
      </c>
      <c r="D131" s="29" t="inlineStr">
        <is>
          <t>1-90--621120002</t>
        </is>
      </c>
      <c r="E131">
        <f>DICT[[#This Row],[EEFF]]&amp;" &gt; /-/ &lt; "&amp;DICT[[#This Row],[Ppto]]</f>
        <v/>
      </c>
    </row>
    <row r="132">
      <c r="B132" s="29" t="n"/>
      <c r="C132" s="29" t="inlineStr">
        <is>
          <t>1-90-OE-621120003</t>
        </is>
      </c>
      <c r="D132" s="29" t="inlineStr">
        <is>
          <t>1-90-OE-621120003</t>
        </is>
      </c>
      <c r="E132">
        <f>DICT[[#This Row],[EEFF]]&amp;" &gt; /-/ &lt; "&amp;DICT[[#This Row],[Ppto]]</f>
        <v/>
      </c>
    </row>
    <row r="133">
      <c r="B133" s="29" t="n"/>
      <c r="C133" s="29" t="inlineStr">
        <is>
          <t>1-90-OE-621120004</t>
        </is>
      </c>
      <c r="D133" s="29" t="inlineStr">
        <is>
          <t>1-90-OE-621120004</t>
        </is>
      </c>
      <c r="E133">
        <f>DICT[[#This Row],[EEFF]]&amp;" &gt; /-/ &lt; "&amp;DICT[[#This Row],[Ppto]]</f>
        <v/>
      </c>
    </row>
    <row r="134">
      <c r="B134" s="29" t="n"/>
      <c r="C134" s="29" t="inlineStr">
        <is>
          <t>1-90-OE-621410001</t>
        </is>
      </c>
      <c r="D134" s="29" t="inlineStr">
        <is>
          <t>1-90--621410001</t>
        </is>
      </c>
      <c r="E134">
        <f>DICT[[#This Row],[EEFF]]&amp;" &gt; /-/ &lt; "&amp;DICT[[#This Row],[Ppto]]</f>
        <v/>
      </c>
    </row>
    <row r="135">
      <c r="B135" s="29" t="n"/>
      <c r="C135" s="29" t="inlineStr">
        <is>
          <t>1-90-OE-621510001</t>
        </is>
      </c>
      <c r="D135" s="29" t="inlineStr">
        <is>
          <t>1-90-OE-621510001</t>
        </is>
      </c>
      <c r="E135">
        <f>DICT[[#This Row],[EEFF]]&amp;" &gt; /-/ &lt; "&amp;DICT[[#This Row],[Ppto]]</f>
        <v/>
      </c>
    </row>
    <row r="136">
      <c r="B136" s="29" t="n"/>
      <c r="C136" s="29" t="inlineStr">
        <is>
          <t>1-90-OE-621510003</t>
        </is>
      </c>
      <c r="D136" s="29" t="inlineStr">
        <is>
          <t>1-90-OE-621510003</t>
        </is>
      </c>
      <c r="E136">
        <f>DICT[[#This Row],[EEFF]]&amp;" &gt; /-/ &lt; "&amp;DICT[[#This Row],[Ppto]]</f>
        <v/>
      </c>
    </row>
    <row r="137">
      <c r="B137" s="29" t="n"/>
      <c r="C137" s="29" t="inlineStr">
        <is>
          <t>1-90-OE-621510005</t>
        </is>
      </c>
      <c r="D137" s="29" t="inlineStr">
        <is>
          <t>1-90-OE-621510005</t>
        </is>
      </c>
      <c r="E137">
        <f>DICT[[#This Row],[EEFF]]&amp;" &gt; /-/ &lt; "&amp;DICT[[#This Row],[Ppto]]</f>
        <v/>
      </c>
    </row>
    <row r="138">
      <c r="B138" s="29" t="n"/>
      <c r="C138" s="29" t="inlineStr">
        <is>
          <t>1-90-OE-622100000</t>
        </is>
      </c>
      <c r="D138" s="29" t="inlineStr">
        <is>
          <t>1-90--622100000</t>
        </is>
      </c>
      <c r="E138">
        <f>DICT[[#This Row],[EEFF]]&amp;" &gt; /-/ &lt; "&amp;DICT[[#This Row],[Ppto]]</f>
        <v/>
      </c>
    </row>
    <row r="139">
      <c r="B139" s="29" t="n"/>
      <c r="C139" s="29" t="inlineStr">
        <is>
          <t>1-90-OE-622100001</t>
        </is>
      </c>
      <c r="D139" s="29" t="inlineStr">
        <is>
          <t>1-90--622100001</t>
        </is>
      </c>
      <c r="E139">
        <f>DICT[[#This Row],[EEFF]]&amp;" &gt; /-/ &lt; "&amp;DICT[[#This Row],[Ppto]]</f>
        <v/>
      </c>
    </row>
    <row r="140">
      <c r="B140" s="29" t="n"/>
      <c r="C140" s="29" t="inlineStr">
        <is>
          <t>1-90-OE-622100002</t>
        </is>
      </c>
      <c r="D140" s="29" t="inlineStr">
        <is>
          <t>1-90--622100002</t>
        </is>
      </c>
      <c r="E140">
        <f>DICT[[#This Row],[EEFF]]&amp;" &gt; /-/ &lt; "&amp;DICT[[#This Row],[Ppto]]</f>
        <v/>
      </c>
    </row>
    <row r="141">
      <c r="B141" s="29" t="n"/>
      <c r="C141" s="29" t="inlineStr">
        <is>
          <t>1-90-OE-622100004</t>
        </is>
      </c>
      <c r="D141" s="29" t="inlineStr">
        <is>
          <t>1-90--622100004</t>
        </is>
      </c>
      <c r="E141">
        <f>DICT[[#This Row],[EEFF]]&amp;" &gt; /-/ &lt; "&amp;DICT[[#This Row],[Ppto]]</f>
        <v/>
      </c>
    </row>
    <row r="142">
      <c r="B142" s="29" t="n"/>
      <c r="C142" s="29" t="inlineStr">
        <is>
          <t>1-90-OE-622100005</t>
        </is>
      </c>
      <c r="D142" s="29" t="inlineStr">
        <is>
          <t>1-90--622100005</t>
        </is>
      </c>
      <c r="E142">
        <f>DICT[[#This Row],[EEFF]]&amp;" &gt; /-/ &lt; "&amp;DICT[[#This Row],[Ppto]]</f>
        <v/>
      </c>
    </row>
    <row r="143">
      <c r="B143" s="29" t="n"/>
      <c r="C143" s="29" t="inlineStr">
        <is>
          <t>1-90-OE-622100010</t>
        </is>
      </c>
      <c r="D143" s="29" t="inlineStr">
        <is>
          <t>1-90--622100010</t>
        </is>
      </c>
      <c r="E143">
        <f>DICT[[#This Row],[EEFF]]&amp;" &gt; /-/ &lt; "&amp;DICT[[#This Row],[Ppto]]</f>
        <v/>
      </c>
    </row>
    <row r="144">
      <c r="B144" s="29" t="n"/>
      <c r="C144" s="29" t="inlineStr">
        <is>
          <t>1-90-OE-622100012</t>
        </is>
      </c>
      <c r="D144" s="29" t="inlineStr">
        <is>
          <t>1-90--622100012</t>
        </is>
      </c>
      <c r="E144">
        <f>DICT[[#This Row],[EEFF]]&amp;" &gt; /-/ &lt; "&amp;DICT[[#This Row],[Ppto]]</f>
        <v/>
      </c>
    </row>
    <row r="145">
      <c r="B145" s="29" t="n"/>
      <c r="C145" s="29" t="inlineStr">
        <is>
          <t>1-90-OE-622100013</t>
        </is>
      </c>
      <c r="D145" s="29" t="inlineStr">
        <is>
          <t>1-90--622100013</t>
        </is>
      </c>
      <c r="E145">
        <f>DICT[[#This Row],[EEFF]]&amp;" &gt; /-/ &lt; "&amp;DICT[[#This Row],[Ppto]]</f>
        <v/>
      </c>
    </row>
    <row r="146">
      <c r="B146" s="29" t="n"/>
      <c r="C146" s="29" t="inlineStr">
        <is>
          <t>1-90-OE-622100014</t>
        </is>
      </c>
      <c r="D146" s="29" t="inlineStr">
        <is>
          <t>1-90--622100014</t>
        </is>
      </c>
      <c r="E146">
        <f>DICT[[#This Row],[EEFF]]&amp;" &gt; /-/ &lt; "&amp;DICT[[#This Row],[Ppto]]</f>
        <v/>
      </c>
    </row>
    <row r="147">
      <c r="B147" s="29" t="n"/>
      <c r="C147" s="29" t="inlineStr">
        <is>
          <t>1-90-OE-622200000</t>
        </is>
      </c>
      <c r="D147" s="29" t="inlineStr">
        <is>
          <t>1-90-OE-622200000</t>
        </is>
      </c>
      <c r="E147">
        <f>DICT[[#This Row],[EEFF]]&amp;" &gt; /-/ &lt; "&amp;DICT[[#This Row],[Ppto]]</f>
        <v/>
      </c>
    </row>
    <row r="148">
      <c r="B148" s="29" t="n"/>
      <c r="C148" s="29" t="inlineStr">
        <is>
          <t>1-90-OE-622200001</t>
        </is>
      </c>
      <c r="D148" s="29" t="inlineStr">
        <is>
          <t>1-90-OE-622200001</t>
        </is>
      </c>
      <c r="E148">
        <f>DICT[[#This Row],[EEFF]]&amp;" &gt; /-/ &lt; "&amp;DICT[[#This Row],[Ppto]]</f>
        <v/>
      </c>
    </row>
    <row r="149">
      <c r="B149" s="29" t="n"/>
      <c r="C149" s="29" t="inlineStr">
        <is>
          <t>1-90-OE-622200002</t>
        </is>
      </c>
      <c r="D149" s="29" t="inlineStr">
        <is>
          <t>1-90-OE-622200002</t>
        </is>
      </c>
      <c r="E149">
        <f>DICT[[#This Row],[EEFF]]&amp;" &gt; /-/ &lt; "&amp;DICT[[#This Row],[Ppto]]</f>
        <v/>
      </c>
    </row>
    <row r="150">
      <c r="B150" s="29" t="n"/>
      <c r="C150" s="29" t="inlineStr">
        <is>
          <t>1-90-OE-622200009</t>
        </is>
      </c>
      <c r="D150" s="29" t="inlineStr">
        <is>
          <t>1-90--622200009</t>
        </is>
      </c>
      <c r="E150">
        <f>DICT[[#This Row],[EEFF]]&amp;" &gt; /-/ &lt; "&amp;DICT[[#This Row],[Ppto]]</f>
        <v/>
      </c>
    </row>
    <row r="151">
      <c r="B151" s="29" t="n"/>
      <c r="C151" s="29" t="inlineStr">
        <is>
          <t>1-90-OE-627100000</t>
        </is>
      </c>
      <c r="D151" s="29" t="inlineStr">
        <is>
          <t>1-90--627100000</t>
        </is>
      </c>
      <c r="E151">
        <f>DICT[[#This Row],[EEFF]]&amp;" &gt; /-/ &lt; "&amp;DICT[[#This Row],[Ppto]]</f>
        <v/>
      </c>
    </row>
    <row r="152">
      <c r="B152" s="29" t="n"/>
      <c r="C152" s="29" t="inlineStr">
        <is>
          <t>1-90-OE-627300000</t>
        </is>
      </c>
      <c r="D152" s="29" t="inlineStr">
        <is>
          <t>1-90--627300000</t>
        </is>
      </c>
      <c r="E152">
        <f>DICT[[#This Row],[EEFF]]&amp;" &gt; /-/ &lt; "&amp;DICT[[#This Row],[Ppto]]</f>
        <v/>
      </c>
    </row>
    <row r="153">
      <c r="B153" s="29" t="n"/>
      <c r="C153" s="29" t="inlineStr">
        <is>
          <t>1-90-OE-629110001</t>
        </is>
      </c>
      <c r="D153" s="29" t="inlineStr">
        <is>
          <t>1-90--629110001</t>
        </is>
      </c>
      <c r="E153">
        <f>DICT[[#This Row],[EEFF]]&amp;" &gt; /-/ &lt; "&amp;DICT[[#This Row],[Ppto]]</f>
        <v/>
      </c>
    </row>
    <row r="154">
      <c r="B154" s="29" t="n"/>
      <c r="C154" s="29" t="inlineStr">
        <is>
          <t>1-91--621510000</t>
        </is>
      </c>
      <c r="D154" s="29" t="inlineStr">
        <is>
          <t>1-91-EE-621510000</t>
        </is>
      </c>
      <c r="E154">
        <f>DICT[[#This Row],[EEFF]]&amp;" &gt; /-/ &lt; "&amp;DICT[[#This Row],[Ppto]]</f>
        <v/>
      </c>
    </row>
    <row r="155">
      <c r="B155" s="29" t="n"/>
      <c r="C155" s="29" t="inlineStr">
        <is>
          <t>1-91--622200011</t>
        </is>
      </c>
      <c r="D155" s="29" t="inlineStr">
        <is>
          <t>1-91--622200011</t>
        </is>
      </c>
      <c r="E155">
        <f>DICT[[#This Row],[EEFF]]&amp;" &gt; /-/ &lt; "&amp;DICT[[#This Row],[Ppto]]</f>
        <v/>
      </c>
    </row>
    <row r="156">
      <c r="B156" s="29" t="n"/>
      <c r="C156" s="29" t="inlineStr">
        <is>
          <t>1-91--631310102</t>
        </is>
      </c>
      <c r="D156" s="29" t="inlineStr">
        <is>
          <t>1-91--631310102</t>
        </is>
      </c>
      <c r="E156">
        <f>DICT[[#This Row],[EEFF]]&amp;" &gt; /-/ &lt; "&amp;DICT[[#This Row],[Ppto]]</f>
        <v/>
      </c>
    </row>
    <row r="157">
      <c r="B157" s="29" t="n"/>
      <c r="C157" s="29" t="inlineStr">
        <is>
          <t>1-91--631401002</t>
        </is>
      </c>
      <c r="D157" s="29" t="inlineStr">
        <is>
          <t>1-91--631401002</t>
        </is>
      </c>
      <c r="E157">
        <f>DICT[[#This Row],[EEFF]]&amp;" &gt; /-/ &lt; "&amp;DICT[[#This Row],[Ppto]]</f>
        <v/>
      </c>
    </row>
    <row r="158">
      <c r="B158" s="29" t="n"/>
      <c r="C158" s="29" t="inlineStr">
        <is>
          <t>1-91--632110002</t>
        </is>
      </c>
      <c r="D158" s="29" t="inlineStr">
        <is>
          <t>1-91--632110002</t>
        </is>
      </c>
      <c r="E158">
        <f>DICT[[#This Row],[EEFF]]&amp;" &gt; /-/ &lt; "&amp;DICT[[#This Row],[Ppto]]</f>
        <v/>
      </c>
    </row>
    <row r="159">
      <c r="B159" s="29" t="n"/>
      <c r="C159" s="29" t="inlineStr">
        <is>
          <t>1-91--632160001</t>
        </is>
      </c>
      <c r="D159" s="29" t="inlineStr">
        <is>
          <t>1-91--632160001</t>
        </is>
      </c>
      <c r="E159">
        <f>DICT[[#This Row],[EEFF]]&amp;" &gt; /-/ &lt; "&amp;DICT[[#This Row],[Ppto]]</f>
        <v/>
      </c>
    </row>
    <row r="160">
      <c r="B160" s="29" t="n"/>
      <c r="C160" s="29" t="inlineStr">
        <is>
          <t>1-91--639430000</t>
        </is>
      </c>
      <c r="D160" s="29" t="inlineStr">
        <is>
          <t>1-91--639430000</t>
        </is>
      </c>
      <c r="E160">
        <f>DICT[[#This Row],[EEFF]]&amp;" &gt; /-/ &lt; "&amp;DICT[[#This Row],[Ppto]]</f>
        <v/>
      </c>
    </row>
    <row r="161">
      <c r="B161" s="29" t="n"/>
      <c r="C161" s="29" t="inlineStr">
        <is>
          <t>1-91--639900009</t>
        </is>
      </c>
      <c r="D161" s="29" t="inlineStr">
        <is>
          <t>1-91--639900009</t>
        </is>
      </c>
      <c r="E161">
        <f>DICT[[#This Row],[EEFF]]&amp;" &gt; /-/ &lt; "&amp;DICT[[#This Row],[Ppto]]</f>
        <v/>
      </c>
    </row>
    <row r="162">
      <c r="B162" s="29" t="n"/>
      <c r="C162" s="29" t="inlineStr">
        <is>
          <t>1-91--651000000</t>
        </is>
      </c>
      <c r="D162" s="29" t="inlineStr">
        <is>
          <t>1-91--651000000</t>
        </is>
      </c>
      <c r="E162">
        <f>DICT[[#This Row],[EEFF]]&amp;" &gt; /-/ &lt; "&amp;DICT[[#This Row],[Ppto]]</f>
        <v/>
      </c>
    </row>
    <row r="163">
      <c r="B163" s="29" t="n"/>
      <c r="C163" s="29" t="inlineStr">
        <is>
          <t>1-91--659300031</t>
        </is>
      </c>
      <c r="D163" s="29" t="inlineStr">
        <is>
          <t>1-91--659300031</t>
        </is>
      </c>
      <c r="E163">
        <f>DICT[[#This Row],[EEFF]]&amp;" &gt; /-/ &lt; "&amp;DICT[[#This Row],[Ppto]]</f>
        <v/>
      </c>
    </row>
    <row r="164">
      <c r="B164" s="29" t="n"/>
      <c r="C164" s="29" t="inlineStr">
        <is>
          <t>1-91-EC-621110003</t>
        </is>
      </c>
      <c r="D164" s="29" t="inlineStr">
        <is>
          <t>1-91-EC-621110003</t>
        </is>
      </c>
      <c r="E164">
        <f>DICT[[#This Row],[EEFF]]&amp;" &gt; /-/ &lt; "&amp;DICT[[#This Row],[Ppto]]</f>
        <v/>
      </c>
    </row>
    <row r="165">
      <c r="B165" s="29" t="n"/>
      <c r="C165" s="29" t="inlineStr">
        <is>
          <t>1-91-EE-621110000</t>
        </is>
      </c>
      <c r="D165" s="29" t="inlineStr">
        <is>
          <t>1-91-EE-621110000</t>
        </is>
      </c>
      <c r="E165">
        <f>DICT[[#This Row],[EEFF]]&amp;" &gt; /-/ &lt; "&amp;DICT[[#This Row],[Ppto]]</f>
        <v/>
      </c>
    </row>
    <row r="166">
      <c r="B166" s="29" t="n"/>
      <c r="C166" s="29" t="inlineStr">
        <is>
          <t>1-91-EE-621110003</t>
        </is>
      </c>
      <c r="D166" s="29" t="inlineStr">
        <is>
          <t>1-91-EE-621110003</t>
        </is>
      </c>
      <c r="E166">
        <f>DICT[[#This Row],[EEFF]]&amp;" &gt; /-/ &lt; "&amp;DICT[[#This Row],[Ppto]]</f>
        <v/>
      </c>
    </row>
    <row r="167">
      <c r="B167" s="29" t="n"/>
      <c r="C167" s="29" t="inlineStr">
        <is>
          <t>1-91-EE-621510000</t>
        </is>
      </c>
      <c r="D167" s="29" t="inlineStr">
        <is>
          <t>1-91-EE-621510000</t>
        </is>
      </c>
      <c r="E167">
        <f>DICT[[#This Row],[EEFF]]&amp;" &gt; /-/ &lt; "&amp;DICT[[#This Row],[Ppto]]</f>
        <v/>
      </c>
    </row>
    <row r="168">
      <c r="B168" s="29" t="n"/>
      <c r="C168" s="29" t="inlineStr">
        <is>
          <t>1-91-EE-622100000</t>
        </is>
      </c>
      <c r="D168" s="29" t="inlineStr">
        <is>
          <t>1-91--622100000</t>
        </is>
      </c>
      <c r="E168">
        <f>DICT[[#This Row],[EEFF]]&amp;" &gt; /-/ &lt; "&amp;DICT[[#This Row],[Ppto]]</f>
        <v/>
      </c>
    </row>
    <row r="169">
      <c r="B169" s="29" t="n"/>
      <c r="C169" s="29" t="inlineStr">
        <is>
          <t>1-91-EE-622100001</t>
        </is>
      </c>
      <c r="D169" s="29" t="inlineStr">
        <is>
          <t>1-91--622100001</t>
        </is>
      </c>
      <c r="E169">
        <f>DICT[[#This Row],[EEFF]]&amp;" &gt; /-/ &lt; "&amp;DICT[[#This Row],[Ppto]]</f>
        <v/>
      </c>
    </row>
    <row r="170">
      <c r="B170" s="29" t="n"/>
      <c r="C170" s="29" t="inlineStr">
        <is>
          <t>1-91-EE-622100004</t>
        </is>
      </c>
      <c r="D170" s="29" t="inlineStr">
        <is>
          <t>1-91--622100004</t>
        </is>
      </c>
      <c r="E170">
        <f>DICT[[#This Row],[EEFF]]&amp;" &gt; /-/ &lt; "&amp;DICT[[#This Row],[Ppto]]</f>
        <v/>
      </c>
    </row>
    <row r="171">
      <c r="B171" s="29" t="n"/>
      <c r="C171" s="29" t="inlineStr">
        <is>
          <t>1-91-EE-622100005</t>
        </is>
      </c>
      <c r="D171" s="29" t="inlineStr">
        <is>
          <t>1-91--622100005</t>
        </is>
      </c>
      <c r="E171">
        <f>DICT[[#This Row],[EEFF]]&amp;" &gt; /-/ &lt; "&amp;DICT[[#This Row],[Ppto]]</f>
        <v/>
      </c>
    </row>
    <row r="172">
      <c r="B172" s="29" t="n"/>
      <c r="C172" s="29" t="inlineStr">
        <is>
          <t>1-91-EE-627100000</t>
        </is>
      </c>
      <c r="D172" s="29" t="inlineStr">
        <is>
          <t>1-91--627100000</t>
        </is>
      </c>
      <c r="E172">
        <f>DICT[[#This Row],[EEFF]]&amp;" &gt; /-/ &lt; "&amp;DICT[[#This Row],[Ppto]]</f>
        <v/>
      </c>
    </row>
    <row r="173">
      <c r="B173" s="29" t="n"/>
      <c r="C173" s="29" t="inlineStr">
        <is>
          <t>1-91-EE-627300000</t>
        </is>
      </c>
      <c r="D173" s="29" t="inlineStr">
        <is>
          <t>1-91--627300000</t>
        </is>
      </c>
      <c r="E173">
        <f>DICT[[#This Row],[EEFF]]&amp;" &gt; /-/ &lt; "&amp;DICT[[#This Row],[Ppto]]</f>
        <v/>
      </c>
    </row>
    <row r="174">
      <c r="B174" s="29" t="n"/>
      <c r="C174" s="29" t="inlineStr">
        <is>
          <t>1-91-EE-629110000</t>
        </is>
      </c>
      <c r="D174" s="29" t="inlineStr">
        <is>
          <t>1-91--629110000</t>
        </is>
      </c>
      <c r="E174">
        <f>DICT[[#This Row],[EEFF]]&amp;" &gt; /-/ &lt; "&amp;DICT[[#This Row],[Ppto]]</f>
        <v/>
      </c>
    </row>
    <row r="175">
      <c r="B175" s="29" t="n"/>
      <c r="C175" s="29" t="inlineStr">
        <is>
          <t>1-91-OC-621120004</t>
        </is>
      </c>
      <c r="D175" s="29" t="inlineStr">
        <is>
          <t>1-91-OC-621120004</t>
        </is>
      </c>
      <c r="E175">
        <f>DICT[[#This Row],[EEFF]]&amp;" &gt; /-/ &lt; "&amp;DICT[[#This Row],[Ppto]]</f>
        <v/>
      </c>
    </row>
    <row r="176">
      <c r="B176" s="29" t="n"/>
      <c r="C176" s="29" t="inlineStr">
        <is>
          <t>1-91-OE-621120004</t>
        </is>
      </c>
      <c r="D176" s="29" t="inlineStr">
        <is>
          <t>1-91-OE-621120004</t>
        </is>
      </c>
      <c r="E176">
        <f>DICT[[#This Row],[EEFF]]&amp;" &gt; /-/ &lt; "&amp;DICT[[#This Row],[Ppto]]</f>
        <v/>
      </c>
    </row>
    <row r="177">
      <c r="B177" s="29" t="n"/>
      <c r="C177" s="29" t="inlineStr">
        <is>
          <t>1-93--638800000</t>
        </is>
      </c>
      <c r="D177" s="29" t="inlineStr">
        <is>
          <t>1-91--638800000</t>
        </is>
      </c>
      <c r="E177">
        <f>DICT[[#This Row],[EEFF]]&amp;" &gt; /-/ &lt; "&amp;DICT[[#This Row],[Ppto]]</f>
        <v/>
      </c>
    </row>
    <row r="178">
      <c r="B178" s="29" t="n"/>
      <c r="C178" s="29" t="inlineStr">
        <is>
          <t>1-93--638800001</t>
        </is>
      </c>
      <c r="D178" s="29" t="inlineStr">
        <is>
          <t>1-91--638800001</t>
        </is>
      </c>
      <c r="E178">
        <f>DICT[[#This Row],[EEFF]]&amp;" &gt; /-/ &lt; "&amp;DICT[[#This Row],[Ppto]]</f>
        <v/>
      </c>
    </row>
    <row r="179">
      <c r="B179" s="29" t="n"/>
      <c r="C179" s="29" t="inlineStr">
        <is>
          <t>1-93--638800002</t>
        </is>
      </c>
      <c r="D179" s="29" t="inlineStr">
        <is>
          <t>1-91--638800002</t>
        </is>
      </c>
      <c r="E179">
        <f>DICT[[#This Row],[EEFF]]&amp;" &gt; /-/ &lt; "&amp;DICT[[#This Row],[Ppto]]</f>
        <v/>
      </c>
    </row>
    <row r="180">
      <c r="B180" s="29" t="n"/>
      <c r="C180" s="29" t="inlineStr">
        <is>
          <t>1-93--638800003</t>
        </is>
      </c>
      <c r="D180" s="29" t="inlineStr">
        <is>
          <t>1-91--638800003</t>
        </is>
      </c>
      <c r="E180">
        <f>DICT[[#This Row],[EEFF]]&amp;" &gt; /-/ &lt; "&amp;DICT[[#This Row],[Ppto]]</f>
        <v/>
      </c>
    </row>
    <row r="181">
      <c r="B181" s="29" t="n"/>
      <c r="C181" s="29" t="inlineStr">
        <is>
          <t>1-93--638800004</t>
        </is>
      </c>
      <c r="D181" s="29" t="inlineStr">
        <is>
          <t>1-91--638800004</t>
        </is>
      </c>
      <c r="E181">
        <f>DICT[[#This Row],[EEFF]]&amp;" &gt; /-/ &lt; "&amp;DICT[[#This Row],[Ppto]]</f>
        <v/>
      </c>
    </row>
    <row r="182">
      <c r="B182" s="29" t="n"/>
      <c r="C182" s="29" t="inlineStr">
        <is>
          <t>1-93--638800005</t>
        </is>
      </c>
      <c r="D182" s="29" t="inlineStr">
        <is>
          <t>1-91--638800005</t>
        </is>
      </c>
      <c r="E182">
        <f>DICT[[#This Row],[EEFF]]&amp;" &gt; /-/ &lt; "&amp;DICT[[#This Row],[Ppto]]</f>
        <v/>
      </c>
    </row>
    <row r="183">
      <c r="B183" s="29" t="n"/>
      <c r="C183" s="29" t="inlineStr">
        <is>
          <t>1-93--638800009</t>
        </is>
      </c>
      <c r="D183" s="29" t="inlineStr">
        <is>
          <t>1-91--638800009</t>
        </is>
      </c>
      <c r="E183">
        <f>DICT[[#This Row],[EEFF]]&amp;" &gt; /-/ &lt; "&amp;DICT[[#This Row],[Ppto]]</f>
        <v/>
      </c>
    </row>
    <row r="184">
      <c r="B184" s="29" t="n"/>
      <c r="C184" s="29" t="inlineStr">
        <is>
          <t>1-93--638800011</t>
        </is>
      </c>
      <c r="D184" s="29" t="inlineStr">
        <is>
          <t>1-91--638800011</t>
        </is>
      </c>
      <c r="E184">
        <f>DICT[[#This Row],[EEFF]]&amp;" &gt; /-/ &lt; "&amp;DICT[[#This Row],[Ppto]]</f>
        <v/>
      </c>
    </row>
    <row r="185">
      <c r="B185" s="29" t="n"/>
      <c r="C185" s="29" t="inlineStr">
        <is>
          <t>1-95--621510000</t>
        </is>
      </c>
      <c r="D185" s="29" t="inlineStr">
        <is>
          <t>1-95-EE-621510000</t>
        </is>
      </c>
      <c r="E185">
        <f>DICT[[#This Row],[EEFF]]&amp;" &gt; /-/ &lt; "&amp;DICT[[#This Row],[Ppto]]</f>
        <v/>
      </c>
    </row>
    <row r="186">
      <c r="B186" s="29" t="n"/>
      <c r="C186" s="29" t="inlineStr">
        <is>
          <t>1-95--621510001</t>
        </is>
      </c>
      <c r="D186" s="29" t="inlineStr">
        <is>
          <t>1-95-OE-621510001</t>
        </is>
      </c>
      <c r="E186">
        <f>DICT[[#This Row],[EEFF]]&amp;" &gt; /-/ &lt; "&amp;DICT[[#This Row],[Ppto]]</f>
        <v/>
      </c>
    </row>
    <row r="187">
      <c r="B187" s="29" t="n"/>
      <c r="C187" s="29" t="inlineStr">
        <is>
          <t>1-95--622100015</t>
        </is>
      </c>
      <c r="D187" s="29" t="inlineStr">
        <is>
          <t>1-95--622100015</t>
        </is>
      </c>
      <c r="E187">
        <f>DICT[[#This Row],[EEFF]]&amp;" &gt; /-/ &lt; "&amp;DICT[[#This Row],[Ppto]]</f>
        <v/>
      </c>
    </row>
    <row r="188">
      <c r="B188" s="29" t="n"/>
      <c r="C188" s="29" t="inlineStr">
        <is>
          <t>1-95--622200011</t>
        </is>
      </c>
      <c r="D188" s="29" t="inlineStr">
        <is>
          <t>1-95--622200011</t>
        </is>
      </c>
      <c r="E188">
        <f>DICT[[#This Row],[EEFF]]&amp;" &gt; /-/ &lt; "&amp;DICT[[#This Row],[Ppto]]</f>
        <v/>
      </c>
    </row>
    <row r="189">
      <c r="B189" s="29" t="n"/>
      <c r="C189" s="29" t="inlineStr">
        <is>
          <t>1-95--622200013</t>
        </is>
      </c>
      <c r="D189" s="29" t="inlineStr">
        <is>
          <t>1-95--622200013</t>
        </is>
      </c>
      <c r="E189">
        <f>DICT[[#This Row],[EEFF]]&amp;" &gt; /-/ &lt; "&amp;DICT[[#This Row],[Ppto]]</f>
        <v/>
      </c>
    </row>
    <row r="190">
      <c r="B190" s="29" t="n"/>
      <c r="C190" s="29" t="inlineStr">
        <is>
          <t>1-95--624110000</t>
        </is>
      </c>
      <c r="D190" s="29" t="inlineStr">
        <is>
          <t>1-95--624110000</t>
        </is>
      </c>
      <c r="E190">
        <f>DICT[[#This Row],[EEFF]]&amp;" &gt; /-/ &lt; "&amp;DICT[[#This Row],[Ppto]]</f>
        <v/>
      </c>
    </row>
    <row r="191">
      <c r="B191" s="29" t="n"/>
      <c r="C191" s="29" t="inlineStr">
        <is>
          <t>1-95--629110000</t>
        </is>
      </c>
      <c r="D191" s="29" t="inlineStr">
        <is>
          <t>1-95--629110000</t>
        </is>
      </c>
      <c r="E191">
        <f>DICT[[#This Row],[EEFF]]&amp;" &gt; /-/ &lt; "&amp;DICT[[#This Row],[Ppto]]</f>
        <v/>
      </c>
    </row>
    <row r="192">
      <c r="B192" s="29" t="n"/>
      <c r="C192" s="29" t="inlineStr">
        <is>
          <t>1-95--629110001</t>
        </is>
      </c>
      <c r="D192" s="29" t="inlineStr">
        <is>
          <t>1-95--629110001</t>
        </is>
      </c>
      <c r="E192">
        <f>DICT[[#This Row],[EEFF]]&amp;" &gt; /-/ &lt; "&amp;DICT[[#This Row],[Ppto]]</f>
        <v/>
      </c>
    </row>
    <row r="193">
      <c r="B193" s="29" t="n"/>
      <c r="C193" s="29" t="inlineStr">
        <is>
          <t>1-95--631120100</t>
        </is>
      </c>
      <c r="D193" s="29" t="inlineStr">
        <is>
          <t>1-95--631120100</t>
        </is>
      </c>
      <c r="E193">
        <f>DICT[[#This Row],[EEFF]]&amp;" &gt; /-/ &lt; "&amp;DICT[[#This Row],[Ppto]]</f>
        <v/>
      </c>
    </row>
    <row r="194">
      <c r="B194" s="29" t="n"/>
      <c r="C194" s="29" t="inlineStr">
        <is>
          <t>1-95--631120200</t>
        </is>
      </c>
      <c r="D194" s="29" t="inlineStr">
        <is>
          <t>1-95--631120200</t>
        </is>
      </c>
      <c r="E194">
        <f>DICT[[#This Row],[EEFF]]&amp;" &gt; /-/ &lt; "&amp;DICT[[#This Row],[Ppto]]</f>
        <v/>
      </c>
    </row>
    <row r="195">
      <c r="B195" s="29" t="n"/>
      <c r="C195" s="29" t="inlineStr">
        <is>
          <t>1-95--631210100</t>
        </is>
      </c>
      <c r="D195" s="29" t="inlineStr">
        <is>
          <t>1-95--631210100</t>
        </is>
      </c>
      <c r="E195">
        <f>DICT[[#This Row],[EEFF]]&amp;" &gt; /-/ &lt; "&amp;DICT[[#This Row],[Ppto]]</f>
        <v/>
      </c>
    </row>
    <row r="196">
      <c r="B196" s="29" t="n"/>
      <c r="C196" s="29" t="inlineStr">
        <is>
          <t>1-95--631310102</t>
        </is>
      </c>
      <c r="D196" s="29" t="inlineStr">
        <is>
          <t>1-95--631310102</t>
        </is>
      </c>
      <c r="E196">
        <f>DICT[[#This Row],[EEFF]]&amp;" &gt; /-/ &lt; "&amp;DICT[[#This Row],[Ppto]]</f>
        <v/>
      </c>
    </row>
    <row r="197">
      <c r="B197" s="29" t="n"/>
      <c r="C197" s="29" t="inlineStr">
        <is>
          <t>1-95--631401002</t>
        </is>
      </c>
      <c r="D197" s="29" t="inlineStr">
        <is>
          <t>1-95--631401002</t>
        </is>
      </c>
      <c r="E197">
        <f>DICT[[#This Row],[EEFF]]&amp;" &gt; /-/ &lt; "&amp;DICT[[#This Row],[Ppto]]</f>
        <v/>
      </c>
    </row>
    <row r="198">
      <c r="B198" s="29" t="n"/>
      <c r="C198" s="29" t="inlineStr">
        <is>
          <t>1-95--632110000</t>
        </is>
      </c>
      <c r="D198" s="29" t="inlineStr">
        <is>
          <t>1-95--632110000</t>
        </is>
      </c>
      <c r="E198">
        <f>DICT[[#This Row],[EEFF]]&amp;" &gt; /-/ &lt; "&amp;DICT[[#This Row],[Ppto]]</f>
        <v/>
      </c>
    </row>
    <row r="199">
      <c r="B199" s="29" t="n"/>
      <c r="C199" s="29" t="inlineStr">
        <is>
          <t>1-95--632110002</t>
        </is>
      </c>
      <c r="D199" s="29" t="inlineStr">
        <is>
          <t>1-95--632110002</t>
        </is>
      </c>
      <c r="E199">
        <f>DICT[[#This Row],[EEFF]]&amp;" &gt; /-/ &lt; "&amp;DICT[[#This Row],[Ppto]]</f>
        <v/>
      </c>
    </row>
    <row r="200">
      <c r="B200" s="29" t="n"/>
      <c r="C200" s="29" t="inlineStr">
        <is>
          <t>1-95--634120001</t>
        </is>
      </c>
      <c r="D200" s="29" t="inlineStr">
        <is>
          <t>1-95--634120001</t>
        </is>
      </c>
      <c r="E200">
        <f>DICT[[#This Row],[EEFF]]&amp;" &gt; /-/ &lt; "&amp;DICT[[#This Row],[Ppto]]</f>
        <v/>
      </c>
    </row>
    <row r="201">
      <c r="B201" s="29" t="n"/>
      <c r="C201" s="29" t="inlineStr">
        <is>
          <t>1-95--634120004</t>
        </is>
      </c>
      <c r="D201" s="29" t="inlineStr">
        <is>
          <t>1-95--634120004</t>
        </is>
      </c>
      <c r="E201">
        <f>DICT[[#This Row],[EEFF]]&amp;" &gt; /-/ &lt; "&amp;DICT[[#This Row],[Ppto]]</f>
        <v/>
      </c>
    </row>
    <row r="202">
      <c r="B202" s="29" t="n"/>
      <c r="C202" s="29" t="inlineStr">
        <is>
          <t>1-95--634120009</t>
        </is>
      </c>
      <c r="D202" s="29" t="inlineStr">
        <is>
          <t>1-95--634120009</t>
        </is>
      </c>
      <c r="E202">
        <f>DICT[[#This Row],[EEFF]]&amp;" &gt; /-/ &lt; "&amp;DICT[[#This Row],[Ppto]]</f>
        <v/>
      </c>
    </row>
    <row r="203">
      <c r="B203" s="29" t="n"/>
      <c r="C203" s="29" t="inlineStr">
        <is>
          <t>1-95--634220001</t>
        </is>
      </c>
      <c r="D203" s="29" t="inlineStr">
        <is>
          <t>1-95--634220001</t>
        </is>
      </c>
      <c r="E203">
        <f>DICT[[#This Row],[EEFF]]&amp;" &gt; /-/ &lt; "&amp;DICT[[#This Row],[Ppto]]</f>
        <v/>
      </c>
    </row>
    <row r="204">
      <c r="B204" s="29" t="n"/>
      <c r="C204" s="29" t="inlineStr">
        <is>
          <t>1-95--634220002</t>
        </is>
      </c>
      <c r="D204" s="29" t="inlineStr">
        <is>
          <t>1-95--634220002</t>
        </is>
      </c>
      <c r="E204">
        <f>DICT[[#This Row],[EEFF]]&amp;" &gt; /-/ &lt; "&amp;DICT[[#This Row],[Ppto]]</f>
        <v/>
      </c>
    </row>
    <row r="205">
      <c r="B205" s="29" t="n"/>
      <c r="C205" s="29" t="inlineStr">
        <is>
          <t>1-95--634220009</t>
        </is>
      </c>
      <c r="D205" s="29" t="inlineStr">
        <is>
          <t>1-95--634220009</t>
        </is>
      </c>
      <c r="E205">
        <f>DICT[[#This Row],[EEFF]]&amp;" &gt; /-/ &lt; "&amp;DICT[[#This Row],[Ppto]]</f>
        <v/>
      </c>
    </row>
    <row r="206">
      <c r="B206" s="29" t="n"/>
      <c r="C206" s="29" t="inlineStr">
        <is>
          <t>1-95--635210000</t>
        </is>
      </c>
      <c r="D206" s="29" t="inlineStr">
        <is>
          <t>1-95--635210000</t>
        </is>
      </c>
      <c r="E206">
        <f>DICT[[#This Row],[EEFF]]&amp;" &gt; /-/ &lt; "&amp;DICT[[#This Row],[Ppto]]</f>
        <v/>
      </c>
    </row>
    <row r="207">
      <c r="B207" s="29" t="n"/>
      <c r="C207" s="29" t="inlineStr">
        <is>
          <t>1-95--635610000</t>
        </is>
      </c>
      <c r="D207" s="29" t="inlineStr">
        <is>
          <t>1-95--635610000</t>
        </is>
      </c>
      <c r="E207">
        <f>DICT[[#This Row],[EEFF]]&amp;" &gt; /-/ &lt; "&amp;DICT[[#This Row],[Ppto]]</f>
        <v/>
      </c>
    </row>
    <row r="208">
      <c r="B208" s="29" t="n"/>
      <c r="C208" s="29" t="inlineStr">
        <is>
          <t>1-95--636100000</t>
        </is>
      </c>
      <c r="D208" s="29" t="inlineStr">
        <is>
          <t>1-95--636100000</t>
        </is>
      </c>
      <c r="E208">
        <f>DICT[[#This Row],[EEFF]]&amp;" &gt; /-/ &lt; "&amp;DICT[[#This Row],[Ppto]]</f>
        <v/>
      </c>
    </row>
    <row r="209">
      <c r="B209" s="29" t="n"/>
      <c r="C209" s="29" t="inlineStr">
        <is>
          <t>1-95--636300000</t>
        </is>
      </c>
      <c r="D209" s="29" t="inlineStr">
        <is>
          <t>1-95--636300000</t>
        </is>
      </c>
      <c r="E209">
        <f>DICT[[#This Row],[EEFF]]&amp;" &gt; /-/ &lt; "&amp;DICT[[#This Row],[Ppto]]</f>
        <v/>
      </c>
    </row>
    <row r="210">
      <c r="B210" s="29" t="n"/>
      <c r="C210" s="29" t="inlineStr">
        <is>
          <t>1-95--636420000</t>
        </is>
      </c>
      <c r="D210" s="29" t="inlineStr">
        <is>
          <t>1-95--636420000</t>
        </is>
      </c>
      <c r="E210">
        <f>DICT[[#This Row],[EEFF]]&amp;" &gt; /-/ &lt; "&amp;DICT[[#This Row],[Ppto]]</f>
        <v/>
      </c>
    </row>
    <row r="211">
      <c r="B211" s="29" t="n"/>
      <c r="C211" s="29" t="inlineStr">
        <is>
          <t>1-95--636500000</t>
        </is>
      </c>
      <c r="D211" s="29" t="inlineStr">
        <is>
          <t>1-95--636500000</t>
        </is>
      </c>
      <c r="E211">
        <f>DICT[[#This Row],[EEFF]]&amp;" &gt; /-/ &lt; "&amp;DICT[[#This Row],[Ppto]]</f>
        <v/>
      </c>
    </row>
    <row r="212">
      <c r="B212" s="29" t="n"/>
      <c r="C212" s="29" t="inlineStr">
        <is>
          <t>1-95--637100000</t>
        </is>
      </c>
      <c r="D212" s="29" t="inlineStr">
        <is>
          <t>1-95--637100000</t>
        </is>
      </c>
      <c r="E212">
        <f>DICT[[#This Row],[EEFF]]&amp;" &gt; /-/ &lt; "&amp;DICT[[#This Row],[Ppto]]</f>
        <v/>
      </c>
    </row>
    <row r="213">
      <c r="B213" s="29" t="n"/>
      <c r="C213" s="29" t="inlineStr">
        <is>
          <t>1-95--637300000</t>
        </is>
      </c>
      <c r="D213" s="29" t="inlineStr">
        <is>
          <t>1-95--637300000</t>
        </is>
      </c>
      <c r="E213">
        <f>DICT[[#This Row],[EEFF]]&amp;" &gt; /-/ &lt; "&amp;DICT[[#This Row],[Ppto]]</f>
        <v/>
      </c>
    </row>
    <row r="214">
      <c r="B214" s="29" t="n"/>
      <c r="C214" s="29" t="inlineStr">
        <is>
          <t>1-95--638100000</t>
        </is>
      </c>
      <c r="D214" s="29" t="inlineStr">
        <is>
          <t>1-95--638100000</t>
        </is>
      </c>
      <c r="E214">
        <f>DICT[[#This Row],[EEFF]]&amp;" &gt; /-/ &lt; "&amp;DICT[[#This Row],[Ppto]]</f>
        <v/>
      </c>
    </row>
    <row r="215">
      <c r="B215" s="29" t="n"/>
      <c r="C215" s="29" t="inlineStr">
        <is>
          <t>1-95--638200000</t>
        </is>
      </c>
      <c r="D215" s="29" t="inlineStr">
        <is>
          <t>1-95--638200000</t>
        </is>
      </c>
      <c r="E215">
        <f>DICT[[#This Row],[EEFF]]&amp;" &gt; /-/ &lt; "&amp;DICT[[#This Row],[Ppto]]</f>
        <v/>
      </c>
    </row>
    <row r="216">
      <c r="B216" s="29" t="n"/>
      <c r="C216" s="29" t="inlineStr">
        <is>
          <t>1-95--638300000</t>
        </is>
      </c>
      <c r="D216" s="29" t="inlineStr">
        <is>
          <t>1-95--638300000</t>
        </is>
      </c>
      <c r="E216">
        <f>DICT[[#This Row],[EEFF]]&amp;" &gt; /-/ &lt; "&amp;DICT[[#This Row],[Ppto]]</f>
        <v/>
      </c>
    </row>
    <row r="217">
      <c r="B217" s="29" t="n"/>
      <c r="C217" s="29" t="inlineStr">
        <is>
          <t>1-95--638400000</t>
        </is>
      </c>
      <c r="D217" s="29" t="inlineStr">
        <is>
          <t>1-95--638400000</t>
        </is>
      </c>
      <c r="E217">
        <f>DICT[[#This Row],[EEFF]]&amp;" &gt; /-/ &lt; "&amp;DICT[[#This Row],[Ppto]]</f>
        <v/>
      </c>
    </row>
    <row r="218">
      <c r="B218" s="29" t="n"/>
      <c r="C218" s="29" t="inlineStr">
        <is>
          <t>1-95--638500000</t>
        </is>
      </c>
      <c r="D218" s="29" t="inlineStr">
        <is>
          <t>1-95--638500000</t>
        </is>
      </c>
      <c r="E218">
        <f>DICT[[#This Row],[EEFF]]&amp;" &gt; /-/ &lt; "&amp;DICT[[#This Row],[Ppto]]</f>
        <v/>
      </c>
    </row>
    <row r="219">
      <c r="B219" s="29" t="n"/>
      <c r="C219" s="29" t="inlineStr">
        <is>
          <t>1-95--638800006</t>
        </is>
      </c>
      <c r="D219" s="29" t="inlineStr">
        <is>
          <t>1-95--638800006</t>
        </is>
      </c>
      <c r="E219">
        <f>DICT[[#This Row],[EEFF]]&amp;" &gt; /-/ &lt; "&amp;DICT[[#This Row],[Ppto]]</f>
        <v/>
      </c>
    </row>
    <row r="220">
      <c r="B220" s="29" t="n"/>
      <c r="C220" s="29" t="inlineStr">
        <is>
          <t>1-95--638800007</t>
        </is>
      </c>
      <c r="D220" s="29" t="inlineStr">
        <is>
          <t>1-95--638800007</t>
        </is>
      </c>
      <c r="E220">
        <f>DICT[[#This Row],[EEFF]]&amp;" &gt; /-/ &lt; "&amp;DICT[[#This Row],[Ppto]]</f>
        <v/>
      </c>
    </row>
    <row r="221">
      <c r="B221" s="29" t="n"/>
      <c r="C221" s="29" t="inlineStr">
        <is>
          <t>1-95--638800008</t>
        </is>
      </c>
      <c r="D221" s="29" t="inlineStr">
        <is>
          <t>1-95--638800008</t>
        </is>
      </c>
      <c r="E221">
        <f>DICT[[#This Row],[EEFF]]&amp;" &gt; /-/ &lt; "&amp;DICT[[#This Row],[Ppto]]</f>
        <v/>
      </c>
    </row>
    <row r="222">
      <c r="B222" s="29" t="n"/>
      <c r="C222" s="29" t="inlineStr">
        <is>
          <t>1-95--638800009</t>
        </is>
      </c>
      <c r="D222" s="29" t="inlineStr">
        <is>
          <t>1-95--638800009</t>
        </is>
      </c>
      <c r="E222">
        <f>DICT[[#This Row],[EEFF]]&amp;" &gt; /-/ &lt; "&amp;DICT[[#This Row],[Ppto]]</f>
        <v/>
      </c>
    </row>
    <row r="223">
      <c r="B223" s="29" t="n"/>
      <c r="C223" s="29" t="inlineStr">
        <is>
          <t>1-95--638800012</t>
        </is>
      </c>
      <c r="D223" s="29" t="inlineStr">
        <is>
          <t>1-95--638800012</t>
        </is>
      </c>
      <c r="E223">
        <f>DICT[[#This Row],[EEFF]]&amp;" &gt; /-/ &lt; "&amp;DICT[[#This Row],[Ppto]]</f>
        <v/>
      </c>
    </row>
    <row r="224">
      <c r="B224" s="29" t="n"/>
      <c r="C224" s="29" t="inlineStr">
        <is>
          <t>1-95--639300000</t>
        </is>
      </c>
      <c r="D224" s="29" t="inlineStr">
        <is>
          <t>1-95--639300000</t>
        </is>
      </c>
      <c r="E224">
        <f>DICT[[#This Row],[EEFF]]&amp;" &gt; /-/ &lt; "&amp;DICT[[#This Row],[Ppto]]</f>
        <v/>
      </c>
    </row>
    <row r="225">
      <c r="B225" s="29" t="n"/>
      <c r="C225" s="29" t="inlineStr">
        <is>
          <t>1-95--639410000</t>
        </is>
      </c>
      <c r="D225" s="29" t="inlineStr">
        <is>
          <t>1-95--639410000</t>
        </is>
      </c>
      <c r="E225">
        <f>DICT[[#This Row],[EEFF]]&amp;" &gt; /-/ &lt; "&amp;DICT[[#This Row],[Ppto]]</f>
        <v/>
      </c>
    </row>
    <row r="226">
      <c r="B226" s="29" t="n"/>
      <c r="C226" s="29" t="inlineStr">
        <is>
          <t>1-95--639410003</t>
        </is>
      </c>
      <c r="D226" s="29" t="inlineStr">
        <is>
          <t>1-95--639410003</t>
        </is>
      </c>
      <c r="E226">
        <f>DICT[[#This Row],[EEFF]]&amp;" &gt; /-/ &lt; "&amp;DICT[[#This Row],[Ppto]]</f>
        <v/>
      </c>
    </row>
    <row r="227">
      <c r="B227" s="29" t="n"/>
      <c r="C227" s="29" t="inlineStr">
        <is>
          <t>1-95--639410004</t>
        </is>
      </c>
      <c r="D227" s="29" t="inlineStr">
        <is>
          <t>1-95--639410004</t>
        </is>
      </c>
      <c r="E227">
        <f>DICT[[#This Row],[EEFF]]&amp;" &gt; /-/ &lt; "&amp;DICT[[#This Row],[Ppto]]</f>
        <v/>
      </c>
    </row>
    <row r="228">
      <c r="B228" s="29" t="n"/>
      <c r="C228" s="29" t="inlineStr">
        <is>
          <t>1-95--639900000</t>
        </is>
      </c>
      <c r="D228" s="29" t="inlineStr">
        <is>
          <t>1-95--639900000</t>
        </is>
      </c>
      <c r="E228">
        <f>DICT[[#This Row],[EEFF]]&amp;" &gt; /-/ &lt; "&amp;DICT[[#This Row],[Ppto]]</f>
        <v/>
      </c>
    </row>
    <row r="229">
      <c r="B229" s="29" t="n"/>
      <c r="C229" s="29" t="inlineStr">
        <is>
          <t>1-95--639900001</t>
        </is>
      </c>
      <c r="D229" s="29" t="inlineStr">
        <is>
          <t>1-95--639900001</t>
        </is>
      </c>
      <c r="E229">
        <f>DICT[[#This Row],[EEFF]]&amp;" &gt; /-/ &lt; "&amp;DICT[[#This Row],[Ppto]]</f>
        <v/>
      </c>
    </row>
    <row r="230">
      <c r="B230" s="29" t="n"/>
      <c r="C230" s="29" t="inlineStr">
        <is>
          <t>1-95--639900005</t>
        </is>
      </c>
      <c r="D230" s="29" t="inlineStr">
        <is>
          <t>1-95--639900005</t>
        </is>
      </c>
      <c r="E230">
        <f>DICT[[#This Row],[EEFF]]&amp;" &gt; /-/ &lt; "&amp;DICT[[#This Row],[Ppto]]</f>
        <v/>
      </c>
    </row>
    <row r="231">
      <c r="B231" s="29" t="n"/>
      <c r="C231" s="29" t="inlineStr">
        <is>
          <t>1-95--639900007</t>
        </is>
      </c>
      <c r="D231" s="29" t="inlineStr">
        <is>
          <t>1-95--639900007</t>
        </is>
      </c>
      <c r="E231">
        <f>DICT[[#This Row],[EEFF]]&amp;" &gt; /-/ &lt; "&amp;DICT[[#This Row],[Ppto]]</f>
        <v/>
      </c>
    </row>
    <row r="232">
      <c r="B232" s="29" t="n"/>
      <c r="C232" s="29" t="inlineStr">
        <is>
          <t>1-95--639900008</t>
        </is>
      </c>
      <c r="D232" s="29" t="inlineStr">
        <is>
          <t>1-95--639900008</t>
        </is>
      </c>
      <c r="E232">
        <f>DICT[[#This Row],[EEFF]]&amp;" &gt; /-/ &lt; "&amp;DICT[[#This Row],[Ppto]]</f>
        <v/>
      </c>
    </row>
    <row r="233">
      <c r="B233" s="29" t="n"/>
      <c r="C233" s="29" t="inlineStr">
        <is>
          <t>1-95--639900009</t>
        </is>
      </c>
      <c r="D233" s="29" t="inlineStr">
        <is>
          <t>1-95--639900009</t>
        </is>
      </c>
      <c r="E233">
        <f>DICT[[#This Row],[EEFF]]&amp;" &gt; /-/ &lt; "&amp;DICT[[#This Row],[Ppto]]</f>
        <v/>
      </c>
    </row>
    <row r="234">
      <c r="B234" s="29" t="n"/>
      <c r="C234" s="29" t="inlineStr">
        <is>
          <t>1-95--639900010</t>
        </is>
      </c>
      <c r="D234" s="29" t="inlineStr">
        <is>
          <t>1-95--639900010</t>
        </is>
      </c>
      <c r="E234">
        <f>DICT[[#This Row],[EEFF]]&amp;" &gt; /-/ &lt; "&amp;DICT[[#This Row],[Ppto]]</f>
        <v/>
      </c>
    </row>
    <row r="235">
      <c r="B235" s="29" t="n"/>
      <c r="C235" s="29" t="inlineStr">
        <is>
          <t>1-95--639900011</t>
        </is>
      </c>
      <c r="D235" s="29" t="inlineStr">
        <is>
          <t>1-95--639900011</t>
        </is>
      </c>
      <c r="E235">
        <f>DICT[[#This Row],[EEFF]]&amp;" &gt; /-/ &lt; "&amp;DICT[[#This Row],[Ppto]]</f>
        <v/>
      </c>
    </row>
    <row r="236">
      <c r="B236" s="29" t="n"/>
      <c r="C236" s="29" t="inlineStr">
        <is>
          <t>1-95--639900013</t>
        </is>
      </c>
      <c r="D236" s="29" t="inlineStr">
        <is>
          <t>1-95--639900013</t>
        </is>
      </c>
      <c r="E236">
        <f>DICT[[#This Row],[EEFF]]&amp;" &gt; /-/ &lt; "&amp;DICT[[#This Row],[Ppto]]</f>
        <v/>
      </c>
    </row>
    <row r="237">
      <c r="B237" s="29" t="n"/>
      <c r="C237" s="29" t="inlineStr">
        <is>
          <t>1-95--639900014</t>
        </is>
      </c>
      <c r="D237" s="29" t="inlineStr">
        <is>
          <t>1-95--639900014</t>
        </is>
      </c>
      <c r="E237">
        <f>DICT[[#This Row],[EEFF]]&amp;" &gt; /-/ &lt; "&amp;DICT[[#This Row],[Ppto]]</f>
        <v/>
      </c>
    </row>
    <row r="238">
      <c r="B238" s="29" t="n"/>
      <c r="C238" s="29" t="inlineStr">
        <is>
          <t>1-95--639900015</t>
        </is>
      </c>
      <c r="D238" s="29" t="inlineStr">
        <is>
          <t>1-95--639900015</t>
        </is>
      </c>
      <c r="E238">
        <f>DICT[[#This Row],[EEFF]]&amp;" &gt; /-/ &lt; "&amp;DICT[[#This Row],[Ppto]]</f>
        <v/>
      </c>
    </row>
    <row r="239">
      <c r="B239" s="29" t="n"/>
      <c r="C239" s="29" t="inlineStr">
        <is>
          <t>1-95--641200000</t>
        </is>
      </c>
      <c r="D239" s="29" t="inlineStr">
        <is>
          <t>1-95--641200000</t>
        </is>
      </c>
      <c r="E239">
        <f>DICT[[#This Row],[EEFF]]&amp;" &gt; /-/ &lt; "&amp;DICT[[#This Row],[Ppto]]</f>
        <v/>
      </c>
    </row>
    <row r="240">
      <c r="B240" s="29" t="n"/>
      <c r="C240" s="29" t="inlineStr">
        <is>
          <t>1-95--651000000</t>
        </is>
      </c>
      <c r="D240" s="29" t="inlineStr">
        <is>
          <t>1-95--651000000</t>
        </is>
      </c>
      <c r="E240">
        <f>DICT[[#This Row],[EEFF]]&amp;" &gt; /-/ &lt; "&amp;DICT[[#This Row],[Ppto]]</f>
        <v/>
      </c>
    </row>
    <row r="241">
      <c r="B241" s="29" t="n"/>
      <c r="C241" s="29" t="inlineStr">
        <is>
          <t>1-95--651010000</t>
        </is>
      </c>
      <c r="D241" s="29" t="inlineStr">
        <is>
          <t>1-95--651010000</t>
        </is>
      </c>
      <c r="E241">
        <f>DICT[[#This Row],[EEFF]]&amp;" &gt; /-/ &lt; "&amp;DICT[[#This Row],[Ppto]]</f>
        <v/>
      </c>
    </row>
    <row r="242">
      <c r="B242" s="29" t="n"/>
      <c r="C242" s="29" t="inlineStr">
        <is>
          <t>1-95--651030000</t>
        </is>
      </c>
      <c r="D242" s="29" t="inlineStr">
        <is>
          <t>1-95--651030000</t>
        </is>
      </c>
      <c r="E242">
        <f>DICT[[#This Row],[EEFF]]&amp;" &gt; /-/ &lt; "&amp;DICT[[#This Row],[Ppto]]</f>
        <v/>
      </c>
    </row>
    <row r="243">
      <c r="B243" s="29" t="n"/>
      <c r="C243" s="29" t="inlineStr">
        <is>
          <t>1-95--651060001</t>
        </is>
      </c>
      <c r="D243" s="29" t="inlineStr">
        <is>
          <t>1-95--651060001</t>
        </is>
      </c>
      <c r="E243">
        <f>DICT[[#This Row],[EEFF]]&amp;" &gt; /-/ &lt; "&amp;DICT[[#This Row],[Ppto]]</f>
        <v/>
      </c>
    </row>
    <row r="244">
      <c r="B244" s="29" t="n"/>
      <c r="C244" s="29" t="inlineStr">
        <is>
          <t>1-95--651070000</t>
        </is>
      </c>
      <c r="D244" s="29" t="inlineStr">
        <is>
          <t>1-95--651070000</t>
        </is>
      </c>
      <c r="E244">
        <f>DICT[[#This Row],[EEFF]]&amp;" &gt; /-/ &lt; "&amp;DICT[[#This Row],[Ppto]]</f>
        <v/>
      </c>
    </row>
    <row r="245">
      <c r="B245" s="29" t="n"/>
      <c r="C245" s="29" t="inlineStr">
        <is>
          <t>1-95--653010000</t>
        </is>
      </c>
      <c r="D245" s="29" t="inlineStr">
        <is>
          <t>1-95--653010000</t>
        </is>
      </c>
      <c r="E245">
        <f>DICT[[#This Row],[EEFF]]&amp;" &gt; /-/ &lt; "&amp;DICT[[#This Row],[Ppto]]</f>
        <v/>
      </c>
    </row>
    <row r="246">
      <c r="B246" s="29" t="n"/>
      <c r="C246" s="29" t="inlineStr">
        <is>
          <t>1-95--653040000</t>
        </is>
      </c>
      <c r="D246" s="29" t="inlineStr">
        <is>
          <t>1-95--653040000</t>
        </is>
      </c>
      <c r="E246">
        <f>DICT[[#This Row],[EEFF]]&amp;" &gt; /-/ &lt; "&amp;DICT[[#This Row],[Ppto]]</f>
        <v/>
      </c>
    </row>
    <row r="247">
      <c r="B247" s="29" t="n"/>
      <c r="C247" s="29" t="inlineStr">
        <is>
          <t>1-95--653050000</t>
        </is>
      </c>
      <c r="D247" s="29" t="inlineStr">
        <is>
          <t>1-95--653050000</t>
        </is>
      </c>
      <c r="E247">
        <f>DICT[[#This Row],[EEFF]]&amp;" &gt; /-/ &lt; "&amp;DICT[[#This Row],[Ppto]]</f>
        <v/>
      </c>
    </row>
    <row r="248">
      <c r="B248" s="29" t="n"/>
      <c r="C248" s="29" t="inlineStr">
        <is>
          <t>1-95--659200001</t>
        </is>
      </c>
      <c r="D248" s="29" t="inlineStr">
        <is>
          <t>1-95--659200001</t>
        </is>
      </c>
      <c r="E248">
        <f>DICT[[#This Row],[EEFF]]&amp;" &gt; /-/ &lt; "&amp;DICT[[#This Row],[Ppto]]</f>
        <v/>
      </c>
    </row>
    <row r="249">
      <c r="B249" s="29" t="n"/>
      <c r="C249" s="29" t="inlineStr">
        <is>
          <t>1-95--659200002</t>
        </is>
      </c>
      <c r="D249" s="29" t="inlineStr">
        <is>
          <t>1-95--659200002</t>
        </is>
      </c>
      <c r="E249">
        <f>DICT[[#This Row],[EEFF]]&amp;" &gt; /-/ &lt; "&amp;DICT[[#This Row],[Ppto]]</f>
        <v/>
      </c>
    </row>
    <row r="250">
      <c r="B250" s="29" t="n"/>
      <c r="C250" s="29" t="inlineStr">
        <is>
          <t>1-95--659200003</t>
        </is>
      </c>
      <c r="D250" s="29" t="inlineStr">
        <is>
          <t>1-95--659200003</t>
        </is>
      </c>
      <c r="E250">
        <f>DICT[[#This Row],[EEFF]]&amp;" &gt; /-/ &lt; "&amp;DICT[[#This Row],[Ppto]]</f>
        <v/>
      </c>
    </row>
    <row r="251">
      <c r="B251" s="29" t="n"/>
      <c r="C251" s="29" t="inlineStr">
        <is>
          <t>1-95--659300001</t>
        </is>
      </c>
      <c r="D251" s="29" t="inlineStr">
        <is>
          <t>1-95--659300001</t>
        </is>
      </c>
      <c r="E251">
        <f>DICT[[#This Row],[EEFF]]&amp;" &gt; /-/ &lt; "&amp;DICT[[#This Row],[Ppto]]</f>
        <v/>
      </c>
    </row>
    <row r="252">
      <c r="B252" s="29" t="n"/>
      <c r="C252" s="29" t="inlineStr">
        <is>
          <t>1-95--659300002</t>
        </is>
      </c>
      <c r="D252" s="29" t="inlineStr">
        <is>
          <t>1-95--659300002</t>
        </is>
      </c>
      <c r="E252">
        <f>DICT[[#This Row],[EEFF]]&amp;" &gt; /-/ &lt; "&amp;DICT[[#This Row],[Ppto]]</f>
        <v/>
      </c>
    </row>
    <row r="253">
      <c r="B253" s="29" t="n"/>
      <c r="C253" s="29" t="inlineStr">
        <is>
          <t>1-95--659300003</t>
        </is>
      </c>
      <c r="D253" s="29" t="inlineStr">
        <is>
          <t>1-95--659300003</t>
        </is>
      </c>
      <c r="E253">
        <f>DICT[[#This Row],[EEFF]]&amp;" &gt; /-/ &lt; "&amp;DICT[[#This Row],[Ppto]]</f>
        <v/>
      </c>
    </row>
    <row r="254">
      <c r="B254" s="29" t="n"/>
      <c r="C254" s="29" t="inlineStr">
        <is>
          <t>1-95--659300010</t>
        </is>
      </c>
      <c r="D254" s="29" t="inlineStr">
        <is>
          <t>1-95--659300010</t>
        </is>
      </c>
      <c r="E254">
        <f>DICT[[#This Row],[EEFF]]&amp;" &gt; /-/ &lt; "&amp;DICT[[#This Row],[Ppto]]</f>
        <v/>
      </c>
    </row>
    <row r="255">
      <c r="B255" s="29" t="n"/>
      <c r="C255" s="29" t="inlineStr">
        <is>
          <t>1-95--659300022</t>
        </is>
      </c>
      <c r="D255" s="29" t="inlineStr">
        <is>
          <t>1-95--659300022</t>
        </is>
      </c>
      <c r="E255">
        <f>DICT[[#This Row],[EEFF]]&amp;" &gt; /-/ &lt; "&amp;DICT[[#This Row],[Ppto]]</f>
        <v/>
      </c>
    </row>
    <row r="256">
      <c r="B256" s="29" t="n"/>
      <c r="C256" s="29" t="inlineStr">
        <is>
          <t>1-95--659300023</t>
        </is>
      </c>
      <c r="D256" s="29" t="inlineStr">
        <is>
          <t>1-95--659300023</t>
        </is>
      </c>
      <c r="E256">
        <f>DICT[[#This Row],[EEFF]]&amp;" &gt; /-/ &lt; "&amp;DICT[[#This Row],[Ppto]]</f>
        <v/>
      </c>
    </row>
    <row r="257">
      <c r="B257" s="29" t="n"/>
      <c r="C257" s="29" t="inlineStr">
        <is>
          <t>1-95--659300030</t>
        </is>
      </c>
      <c r="D257" s="29" t="inlineStr">
        <is>
          <t>1-95--659300030</t>
        </is>
      </c>
      <c r="E257">
        <f>DICT[[#This Row],[EEFF]]&amp;" &gt; /-/ &lt; "&amp;DICT[[#This Row],[Ppto]]</f>
        <v/>
      </c>
    </row>
    <row r="258">
      <c r="B258" s="29" t="n"/>
      <c r="C258" s="29" t="inlineStr">
        <is>
          <t>1-95--659300031</t>
        </is>
      </c>
      <c r="D258" s="29" t="inlineStr">
        <is>
          <t>1-95--659300031</t>
        </is>
      </c>
      <c r="E258">
        <f>DICT[[#This Row],[EEFF]]&amp;" &gt; /-/ &lt; "&amp;DICT[[#This Row],[Ppto]]</f>
        <v/>
      </c>
    </row>
    <row r="259">
      <c r="B259" s="29" t="n"/>
      <c r="C259" s="29" t="inlineStr">
        <is>
          <t>1-95--659300032</t>
        </is>
      </c>
      <c r="D259" s="29" t="inlineStr">
        <is>
          <t>1-95--659300032</t>
        </is>
      </c>
      <c r="E259">
        <f>DICT[[#This Row],[EEFF]]&amp;" &gt; /-/ &lt; "&amp;DICT[[#This Row],[Ppto]]</f>
        <v/>
      </c>
    </row>
    <row r="260">
      <c r="B260" s="29" t="n"/>
      <c r="C260" s="29" t="inlineStr">
        <is>
          <t>1-95--659930036</t>
        </is>
      </c>
      <c r="D260" s="29" t="inlineStr">
        <is>
          <t>1-95--659930036</t>
        </is>
      </c>
      <c r="E260">
        <f>DICT[[#This Row],[EEFF]]&amp;" &gt; /-/ &lt; "&amp;DICT[[#This Row],[Ppto]]</f>
        <v/>
      </c>
    </row>
    <row r="261">
      <c r="B261" s="29" t="n"/>
      <c r="C261" s="29" t="inlineStr">
        <is>
          <t>1-95-EC-621110000</t>
        </is>
      </c>
      <c r="D261" s="29" t="inlineStr">
        <is>
          <t>1-95-EC-621110000</t>
        </is>
      </c>
      <c r="E261">
        <f>DICT[[#This Row],[EEFF]]&amp;" &gt; /-/ &lt; "&amp;DICT[[#This Row],[Ppto]]</f>
        <v/>
      </c>
    </row>
    <row r="262">
      <c r="B262" s="29" t="n"/>
      <c r="C262" s="29" t="inlineStr">
        <is>
          <t>1-95-EC-621110002</t>
        </is>
      </c>
      <c r="D262" s="29" t="inlineStr">
        <is>
          <t>1-95-EC-621110002</t>
        </is>
      </c>
      <c r="E262">
        <f>DICT[[#This Row],[EEFF]]&amp;" &gt; /-/ &lt; "&amp;DICT[[#This Row],[Ppto]]</f>
        <v/>
      </c>
    </row>
    <row r="263">
      <c r="B263" s="29" t="n"/>
      <c r="C263" s="29" t="inlineStr">
        <is>
          <t>1-95-EC-621110003</t>
        </is>
      </c>
      <c r="D263" s="29" t="inlineStr">
        <is>
          <t>1-95-EC-621110003</t>
        </is>
      </c>
      <c r="E263">
        <f>DICT[[#This Row],[EEFF]]&amp;" &gt; /-/ &lt; "&amp;DICT[[#This Row],[Ppto]]</f>
        <v/>
      </c>
    </row>
    <row r="264">
      <c r="B264" s="29" t="n"/>
      <c r="C264" s="29" t="inlineStr">
        <is>
          <t>1-95-EC-621410000</t>
        </is>
      </c>
      <c r="D264" s="29" t="inlineStr">
        <is>
          <t>1-95--621410000</t>
        </is>
      </c>
      <c r="E264">
        <f>DICT[[#This Row],[EEFF]]&amp;" &gt; /-/ &lt; "&amp;DICT[[#This Row],[Ppto]]</f>
        <v/>
      </c>
    </row>
    <row r="265">
      <c r="B265" s="29" t="n"/>
      <c r="C265" s="29" t="inlineStr">
        <is>
          <t>1-95-EC-621510000</t>
        </is>
      </c>
      <c r="D265" s="29" t="inlineStr">
        <is>
          <t>1-95-EC-621510000</t>
        </is>
      </c>
      <c r="E265">
        <f>DICT[[#This Row],[EEFF]]&amp;" &gt; /-/ &lt; "&amp;DICT[[#This Row],[Ppto]]</f>
        <v/>
      </c>
    </row>
    <row r="266">
      <c r="B266" s="29" t="n"/>
      <c r="C266" s="29" t="inlineStr">
        <is>
          <t>1-95-EC-621510004</t>
        </is>
      </c>
      <c r="D266" s="29" t="inlineStr">
        <is>
          <t>1-95-EC-621510004</t>
        </is>
      </c>
      <c r="E266">
        <f>DICT[[#This Row],[EEFF]]&amp;" &gt; /-/ &lt; "&amp;DICT[[#This Row],[Ppto]]</f>
        <v/>
      </c>
    </row>
    <row r="267">
      <c r="B267" s="29" t="n"/>
      <c r="C267" s="29" t="inlineStr">
        <is>
          <t>1-95-EC-622100000</t>
        </is>
      </c>
      <c r="D267" s="29" t="inlineStr">
        <is>
          <t>1-95--622100000</t>
        </is>
      </c>
      <c r="E267">
        <f>DICT[[#This Row],[EEFF]]&amp;" &gt; /-/ &lt; "&amp;DICT[[#This Row],[Ppto]]</f>
        <v/>
      </c>
    </row>
    <row r="268">
      <c r="B268" s="29" t="n"/>
      <c r="C268" s="29" t="inlineStr">
        <is>
          <t>1-95-EC-622100001</t>
        </is>
      </c>
      <c r="D268" s="29" t="inlineStr">
        <is>
          <t>1-95--622100001</t>
        </is>
      </c>
      <c r="E268">
        <f>DICT[[#This Row],[EEFF]]&amp;" &gt; /-/ &lt; "&amp;DICT[[#This Row],[Ppto]]</f>
        <v/>
      </c>
    </row>
    <row r="269">
      <c r="B269" s="29" t="n"/>
      <c r="C269" s="29" t="inlineStr">
        <is>
          <t>1-95-EC-622100004</t>
        </is>
      </c>
      <c r="D269" s="29" t="inlineStr">
        <is>
          <t>1-95--622100004</t>
        </is>
      </c>
      <c r="E269">
        <f>DICT[[#This Row],[EEFF]]&amp;" &gt; /-/ &lt; "&amp;DICT[[#This Row],[Ppto]]</f>
        <v/>
      </c>
    </row>
    <row r="270">
      <c r="B270" s="29" t="n"/>
      <c r="C270" s="29" t="inlineStr">
        <is>
          <t>1-95-EC-622100005</t>
        </is>
      </c>
      <c r="D270" s="29" t="inlineStr">
        <is>
          <t>1-95--622100005</t>
        </is>
      </c>
      <c r="E270">
        <f>DICT[[#This Row],[EEFF]]&amp;" &gt; /-/ &lt; "&amp;DICT[[#This Row],[Ppto]]</f>
        <v/>
      </c>
    </row>
    <row r="271">
      <c r="B271" s="29" t="n"/>
      <c r="C271" s="29" t="inlineStr">
        <is>
          <t>1-95-EC-622100008</t>
        </is>
      </c>
      <c r="D271" s="29" t="inlineStr">
        <is>
          <t>1-95--622100008</t>
        </is>
      </c>
      <c r="E271">
        <f>DICT[[#This Row],[EEFF]]&amp;" &gt; /-/ &lt; "&amp;DICT[[#This Row],[Ppto]]</f>
        <v/>
      </c>
    </row>
    <row r="272">
      <c r="B272" s="29" t="n"/>
      <c r="C272" s="29" t="inlineStr">
        <is>
          <t>1-95-EC-622100013</t>
        </is>
      </c>
      <c r="D272" s="29" t="inlineStr">
        <is>
          <t>1-95--622100013</t>
        </is>
      </c>
      <c r="E272">
        <f>DICT[[#This Row],[EEFF]]&amp;" &gt; /-/ &lt; "&amp;DICT[[#This Row],[Ppto]]</f>
        <v/>
      </c>
    </row>
    <row r="273">
      <c r="B273" s="29" t="n"/>
      <c r="C273" s="29" t="inlineStr">
        <is>
          <t>1-95-EC-622100014</t>
        </is>
      </c>
      <c r="D273" s="29" t="inlineStr">
        <is>
          <t>1-95--622100014</t>
        </is>
      </c>
      <c r="E273">
        <f>DICT[[#This Row],[EEFF]]&amp;" &gt; /-/ &lt; "&amp;DICT[[#This Row],[Ppto]]</f>
        <v/>
      </c>
    </row>
    <row r="274">
      <c r="B274" s="29" t="n"/>
      <c r="C274" s="29" t="inlineStr">
        <is>
          <t>1-95-EC-622100015</t>
        </is>
      </c>
      <c r="D274" s="29" t="inlineStr">
        <is>
          <t>1-95--622100015</t>
        </is>
      </c>
      <c r="E274">
        <f>DICT[[#This Row],[EEFF]]&amp;" &gt; /-/ &lt; "&amp;DICT[[#This Row],[Ppto]]</f>
        <v/>
      </c>
    </row>
    <row r="275">
      <c r="B275" s="29" t="n"/>
      <c r="C275" s="29" t="inlineStr">
        <is>
          <t>1-95-EC-622200009</t>
        </is>
      </c>
      <c r="D275" s="29" t="inlineStr">
        <is>
          <t>1-95--622200009</t>
        </is>
      </c>
      <c r="E275">
        <f>DICT[[#This Row],[EEFF]]&amp;" &gt; /-/ &lt; "&amp;DICT[[#This Row],[Ppto]]</f>
        <v/>
      </c>
    </row>
    <row r="276">
      <c r="B276" s="29" t="n"/>
      <c r="C276" s="29" t="inlineStr">
        <is>
          <t>1-95-EC-627100000</t>
        </is>
      </c>
      <c r="D276" s="29" t="inlineStr">
        <is>
          <t>1-95--627100000</t>
        </is>
      </c>
      <c r="E276">
        <f>DICT[[#This Row],[EEFF]]&amp;" &gt; /-/ &lt; "&amp;DICT[[#This Row],[Ppto]]</f>
        <v/>
      </c>
    </row>
    <row r="277">
      <c r="B277" s="29" t="n"/>
      <c r="C277" s="29" t="inlineStr">
        <is>
          <t>1-95-EC-627300000</t>
        </is>
      </c>
      <c r="D277" s="29" t="inlineStr">
        <is>
          <t>1-95--627300000</t>
        </is>
      </c>
      <c r="E277">
        <f>DICT[[#This Row],[EEFF]]&amp;" &gt; /-/ &lt; "&amp;DICT[[#This Row],[Ppto]]</f>
        <v/>
      </c>
    </row>
    <row r="278">
      <c r="B278" s="29" t="n"/>
      <c r="C278" s="29" t="inlineStr">
        <is>
          <t>1-95-EC-629110000</t>
        </is>
      </c>
      <c r="D278" s="29" t="inlineStr">
        <is>
          <t>1-95--629110000</t>
        </is>
      </c>
      <c r="E278">
        <f>DICT[[#This Row],[EEFF]]&amp;" &gt; /-/ &lt; "&amp;DICT[[#This Row],[Ppto]]</f>
        <v/>
      </c>
    </row>
    <row r="279">
      <c r="B279" s="29" t="n"/>
      <c r="C279" s="29" t="inlineStr">
        <is>
          <t>1-95-EE-621110000</t>
        </is>
      </c>
      <c r="D279" s="29" t="inlineStr">
        <is>
          <t>1-95-EE-621110000</t>
        </is>
      </c>
      <c r="E279">
        <f>DICT[[#This Row],[EEFF]]&amp;" &gt; /-/ &lt; "&amp;DICT[[#This Row],[Ppto]]</f>
        <v/>
      </c>
    </row>
    <row r="280">
      <c r="B280" s="29" t="n"/>
      <c r="C280" s="29" t="inlineStr">
        <is>
          <t>1-95-EE-621110002</t>
        </is>
      </c>
      <c r="D280" s="29" t="inlineStr">
        <is>
          <t>1-95-EE-621110002</t>
        </is>
      </c>
      <c r="E280">
        <f>DICT[[#This Row],[EEFF]]&amp;" &gt; /-/ &lt; "&amp;DICT[[#This Row],[Ppto]]</f>
        <v/>
      </c>
    </row>
    <row r="281">
      <c r="B281" s="29" t="n"/>
      <c r="C281" s="29" t="inlineStr">
        <is>
          <t>1-95-EE-621110003</t>
        </is>
      </c>
      <c r="D281" s="29" t="inlineStr">
        <is>
          <t>1-95-EE-621110003</t>
        </is>
      </c>
      <c r="E281">
        <f>DICT[[#This Row],[EEFF]]&amp;" &gt; /-/ &lt; "&amp;DICT[[#This Row],[Ppto]]</f>
        <v/>
      </c>
    </row>
    <row r="282">
      <c r="B282" s="29" t="n"/>
      <c r="C282" s="29" t="inlineStr">
        <is>
          <t>1-95-EE-621410000</t>
        </is>
      </c>
      <c r="D282" s="29" t="inlineStr">
        <is>
          <t>1-95--621410000</t>
        </is>
      </c>
      <c r="E282">
        <f>DICT[[#This Row],[EEFF]]&amp;" &gt; /-/ &lt; "&amp;DICT[[#This Row],[Ppto]]</f>
        <v/>
      </c>
    </row>
    <row r="283">
      <c r="B283" s="29" t="n"/>
      <c r="C283" s="29" t="inlineStr">
        <is>
          <t>1-95-EE-621510000</t>
        </is>
      </c>
      <c r="D283" s="29" t="inlineStr">
        <is>
          <t>1-95-EE-621510000</t>
        </is>
      </c>
      <c r="E283">
        <f>DICT[[#This Row],[EEFF]]&amp;" &gt; /-/ &lt; "&amp;DICT[[#This Row],[Ppto]]</f>
        <v/>
      </c>
    </row>
    <row r="284">
      <c r="B284" s="29" t="n"/>
      <c r="C284" s="29" t="inlineStr">
        <is>
          <t>1-95-EE-621510002</t>
        </is>
      </c>
      <c r="D284" s="29" t="inlineStr">
        <is>
          <t>1-95-EE-621510002</t>
        </is>
      </c>
      <c r="E284">
        <f>DICT[[#This Row],[EEFF]]&amp;" &gt; /-/ &lt; "&amp;DICT[[#This Row],[Ppto]]</f>
        <v/>
      </c>
    </row>
    <row r="285">
      <c r="B285" s="29" t="n"/>
      <c r="C285" s="29" t="inlineStr">
        <is>
          <t>1-95-EE-621510004</t>
        </is>
      </c>
      <c r="D285" s="29" t="inlineStr">
        <is>
          <t>1-95-EE-621510004</t>
        </is>
      </c>
      <c r="E285">
        <f>DICT[[#This Row],[EEFF]]&amp;" &gt; /-/ &lt; "&amp;DICT[[#This Row],[Ppto]]</f>
        <v/>
      </c>
    </row>
    <row r="286">
      <c r="B286" s="29" t="n"/>
      <c r="C286" s="29" t="inlineStr">
        <is>
          <t>1-95-EE-622100000</t>
        </is>
      </c>
      <c r="D286" s="29" t="inlineStr">
        <is>
          <t>1-95--622100000</t>
        </is>
      </c>
      <c r="E286">
        <f>DICT[[#This Row],[EEFF]]&amp;" &gt; /-/ &lt; "&amp;DICT[[#This Row],[Ppto]]</f>
        <v/>
      </c>
    </row>
    <row r="287">
      <c r="B287" s="29" t="n"/>
      <c r="C287" s="29" t="inlineStr">
        <is>
          <t>1-95-EE-622100001</t>
        </is>
      </c>
      <c r="D287" s="29" t="inlineStr">
        <is>
          <t>1-95--622100001</t>
        </is>
      </c>
      <c r="E287">
        <f>DICT[[#This Row],[EEFF]]&amp;" &gt; /-/ &lt; "&amp;DICT[[#This Row],[Ppto]]</f>
        <v/>
      </c>
    </row>
    <row r="288">
      <c r="B288" s="29" t="n"/>
      <c r="C288" s="29" t="inlineStr">
        <is>
          <t>1-95-EE-622100003</t>
        </is>
      </c>
      <c r="D288" s="29" t="inlineStr">
        <is>
          <t>1-95--622100003</t>
        </is>
      </c>
      <c r="E288">
        <f>DICT[[#This Row],[EEFF]]&amp;" &gt; /-/ &lt; "&amp;DICT[[#This Row],[Ppto]]</f>
        <v/>
      </c>
    </row>
    <row r="289">
      <c r="B289" s="29" t="n"/>
      <c r="C289" s="29" t="inlineStr">
        <is>
          <t>1-95-EE-622100004</t>
        </is>
      </c>
      <c r="D289" s="29" t="inlineStr">
        <is>
          <t>1-95--622100004</t>
        </is>
      </c>
      <c r="E289">
        <f>DICT[[#This Row],[EEFF]]&amp;" &gt; /-/ &lt; "&amp;DICT[[#This Row],[Ppto]]</f>
        <v/>
      </c>
    </row>
    <row r="290">
      <c r="B290" s="29" t="n"/>
      <c r="C290" s="29" t="inlineStr">
        <is>
          <t>1-95-EE-622100005</t>
        </is>
      </c>
      <c r="D290" s="29" t="inlineStr">
        <is>
          <t>1-95--622100005</t>
        </is>
      </c>
      <c r="E290">
        <f>DICT[[#This Row],[EEFF]]&amp;" &gt; /-/ &lt; "&amp;DICT[[#This Row],[Ppto]]</f>
        <v/>
      </c>
    </row>
    <row r="291">
      <c r="B291" s="29" t="n"/>
      <c r="C291" s="29" t="inlineStr">
        <is>
          <t>1-95-EE-622100008</t>
        </is>
      </c>
      <c r="D291" s="29" t="inlineStr">
        <is>
          <t>1-95--622100008</t>
        </is>
      </c>
      <c r="E291">
        <f>DICT[[#This Row],[EEFF]]&amp;" &gt; /-/ &lt; "&amp;DICT[[#This Row],[Ppto]]</f>
        <v/>
      </c>
    </row>
    <row r="292">
      <c r="B292" s="29" t="n"/>
      <c r="C292" s="29" t="inlineStr">
        <is>
          <t>1-95-EE-622100011</t>
        </is>
      </c>
      <c r="D292" s="29" t="inlineStr">
        <is>
          <t>1-95--622100011</t>
        </is>
      </c>
      <c r="E292">
        <f>DICT[[#This Row],[EEFF]]&amp;" &gt; /-/ &lt; "&amp;DICT[[#This Row],[Ppto]]</f>
        <v/>
      </c>
    </row>
    <row r="293">
      <c r="B293" s="29" t="n"/>
      <c r="C293" s="29" t="inlineStr">
        <is>
          <t>1-95-EE-622100012</t>
        </is>
      </c>
      <c r="D293" s="29" t="inlineStr">
        <is>
          <t>1-95--622100012</t>
        </is>
      </c>
      <c r="E293">
        <f>DICT[[#This Row],[EEFF]]&amp;" &gt; /-/ &lt; "&amp;DICT[[#This Row],[Ppto]]</f>
        <v/>
      </c>
    </row>
    <row r="294">
      <c r="B294" s="29" t="n"/>
      <c r="C294" s="29" t="inlineStr">
        <is>
          <t>1-95-EE-622100013</t>
        </is>
      </c>
      <c r="D294" s="29" t="inlineStr">
        <is>
          <t>1-95--622100013</t>
        </is>
      </c>
      <c r="E294">
        <f>DICT[[#This Row],[EEFF]]&amp;" &gt; /-/ &lt; "&amp;DICT[[#This Row],[Ppto]]</f>
        <v/>
      </c>
    </row>
    <row r="295">
      <c r="B295" s="29" t="n"/>
      <c r="C295" s="29" t="inlineStr">
        <is>
          <t>1-95-EE-622100014</t>
        </is>
      </c>
      <c r="D295" s="29" t="inlineStr">
        <is>
          <t>1-95--622100014</t>
        </is>
      </c>
      <c r="E295">
        <f>DICT[[#This Row],[EEFF]]&amp;" &gt; /-/ &lt; "&amp;DICT[[#This Row],[Ppto]]</f>
        <v/>
      </c>
    </row>
    <row r="296">
      <c r="B296" s="29" t="n"/>
      <c r="C296" s="29" t="inlineStr">
        <is>
          <t>1-95-EE-622100015</t>
        </is>
      </c>
      <c r="D296" s="29" t="inlineStr">
        <is>
          <t>1-95--622100015</t>
        </is>
      </c>
      <c r="E296">
        <f>DICT[[#This Row],[EEFF]]&amp;" &gt; /-/ &lt; "&amp;DICT[[#This Row],[Ppto]]</f>
        <v/>
      </c>
    </row>
    <row r="297">
      <c r="B297" s="29" t="n"/>
      <c r="C297" s="29" t="inlineStr">
        <is>
          <t>1-95-EE-622200000</t>
        </is>
      </c>
      <c r="D297" s="29" t="inlineStr">
        <is>
          <t>1-95-EE-622200000</t>
        </is>
      </c>
      <c r="E297">
        <f>DICT[[#This Row],[EEFF]]&amp;" &gt; /-/ &lt; "&amp;DICT[[#This Row],[Ppto]]</f>
        <v/>
      </c>
    </row>
    <row r="298">
      <c r="B298" s="29" t="n"/>
      <c r="C298" s="29" t="inlineStr">
        <is>
          <t>1-95-EE-622200001</t>
        </is>
      </c>
      <c r="D298" s="29" t="inlineStr">
        <is>
          <t>1-95-EE-622200001</t>
        </is>
      </c>
      <c r="E298">
        <f>DICT[[#This Row],[EEFF]]&amp;" &gt; /-/ &lt; "&amp;DICT[[#This Row],[Ppto]]</f>
        <v/>
      </c>
    </row>
    <row r="299">
      <c r="B299" s="29" t="n"/>
      <c r="C299" s="29" t="inlineStr">
        <is>
          <t>1-95-EE-622200008</t>
        </is>
      </c>
      <c r="D299" s="29" t="inlineStr">
        <is>
          <t>1-95-EE-622200008</t>
        </is>
      </c>
      <c r="E299">
        <f>DICT[[#This Row],[EEFF]]&amp;" &gt; /-/ &lt; "&amp;DICT[[#This Row],[Ppto]]</f>
        <v/>
      </c>
    </row>
    <row r="300">
      <c r="B300" s="29" t="n"/>
      <c r="C300" s="29" t="inlineStr">
        <is>
          <t>1-95-EE-622200009</t>
        </is>
      </c>
      <c r="D300" s="29" t="inlineStr">
        <is>
          <t>1-95--622200009</t>
        </is>
      </c>
      <c r="E300">
        <f>DICT[[#This Row],[EEFF]]&amp;" &gt; /-/ &lt; "&amp;DICT[[#This Row],[Ppto]]</f>
        <v/>
      </c>
    </row>
    <row r="301">
      <c r="B301" s="29" t="n"/>
      <c r="C301" s="29" t="inlineStr">
        <is>
          <t>1-95-EE-622200010</t>
        </is>
      </c>
      <c r="D301" s="29" t="inlineStr">
        <is>
          <t>1-95--622200010</t>
        </is>
      </c>
      <c r="E301">
        <f>DICT[[#This Row],[EEFF]]&amp;" &gt; /-/ &lt; "&amp;DICT[[#This Row],[Ppto]]</f>
        <v/>
      </c>
    </row>
    <row r="302">
      <c r="B302" s="29" t="n"/>
      <c r="C302" s="29" t="inlineStr">
        <is>
          <t>1-95-EE-627100000</t>
        </is>
      </c>
      <c r="D302" s="29" t="inlineStr">
        <is>
          <t>1-95--627100000</t>
        </is>
      </c>
      <c r="E302">
        <f>DICT[[#This Row],[EEFF]]&amp;" &gt; /-/ &lt; "&amp;DICT[[#This Row],[Ppto]]</f>
        <v/>
      </c>
    </row>
    <row r="303">
      <c r="B303" s="29" t="n"/>
      <c r="C303" s="29" t="inlineStr">
        <is>
          <t>1-95-EE-627300000</t>
        </is>
      </c>
      <c r="D303" s="29" t="inlineStr">
        <is>
          <t>1-95--627300000</t>
        </is>
      </c>
      <c r="E303">
        <f>DICT[[#This Row],[EEFF]]&amp;" &gt; /-/ &lt; "&amp;DICT[[#This Row],[Ppto]]</f>
        <v/>
      </c>
    </row>
    <row r="304">
      <c r="B304" s="29" t="n"/>
      <c r="C304" s="29" t="inlineStr">
        <is>
          <t>1-95-EE-629110000</t>
        </is>
      </c>
      <c r="D304" s="29" t="inlineStr">
        <is>
          <t>1-95--629110000</t>
        </is>
      </c>
      <c r="E304">
        <f>DICT[[#This Row],[EEFF]]&amp;" &gt; /-/ &lt; "&amp;DICT[[#This Row],[Ppto]]</f>
        <v/>
      </c>
    </row>
    <row r="305">
      <c r="B305" s="29" t="n"/>
      <c r="C305" s="29" t="inlineStr">
        <is>
          <t>1-95-L2-621410002</t>
        </is>
      </c>
      <c r="D305" s="29" t="inlineStr">
        <is>
          <t>1-95-L2-621410002</t>
        </is>
      </c>
      <c r="E305">
        <f>DICT[[#This Row],[EEFF]]&amp;" &gt; /-/ &lt; "&amp;DICT[[#This Row],[Ppto]]</f>
        <v/>
      </c>
    </row>
    <row r="306">
      <c r="B306" s="29" t="n"/>
      <c r="C306" s="29" t="inlineStr">
        <is>
          <t>1-95-L2-622100004</t>
        </is>
      </c>
      <c r="D306" s="29" t="inlineStr">
        <is>
          <t>1-95-L2-622100004</t>
        </is>
      </c>
      <c r="E306">
        <f>DICT[[#This Row],[EEFF]]&amp;" &gt; /-/ &lt; "&amp;DICT[[#This Row],[Ppto]]</f>
        <v/>
      </c>
    </row>
    <row r="307">
      <c r="B307" s="29" t="n"/>
      <c r="C307" s="29" t="inlineStr">
        <is>
          <t>1-95-L2-629210000</t>
        </is>
      </c>
      <c r="D307" s="29" t="inlineStr">
        <is>
          <t>1-95-L2-629210000</t>
        </is>
      </c>
      <c r="E307">
        <f>DICT[[#This Row],[EEFF]]&amp;" &gt; /-/ &lt; "&amp;DICT[[#This Row],[Ppto]]</f>
        <v/>
      </c>
    </row>
    <row r="308">
      <c r="B308" s="29" t="n"/>
      <c r="C308" s="29" t="inlineStr">
        <is>
          <t>1-95-OC-621120000</t>
        </is>
      </c>
      <c r="D308" s="29" t="inlineStr">
        <is>
          <t>1-95-OC-621120000</t>
        </is>
      </c>
      <c r="E308">
        <f>DICT[[#This Row],[EEFF]]&amp;" &gt; /-/ &lt; "&amp;DICT[[#This Row],[Ppto]]</f>
        <v/>
      </c>
    </row>
    <row r="309">
      <c r="B309" s="29" t="n"/>
      <c r="C309" s="29" t="inlineStr">
        <is>
          <t>1-95-OC-621120004</t>
        </is>
      </c>
      <c r="D309" s="29" t="inlineStr">
        <is>
          <t>1-95-OC-621120004</t>
        </is>
      </c>
      <c r="E309">
        <f>DICT[[#This Row],[EEFF]]&amp;" &gt; /-/ &lt; "&amp;DICT[[#This Row],[Ppto]]</f>
        <v/>
      </c>
    </row>
    <row r="310">
      <c r="B310" s="29" t="n"/>
      <c r="C310" s="29" t="inlineStr">
        <is>
          <t>1-95-OC-621410001</t>
        </is>
      </c>
      <c r="D310" s="29" t="inlineStr">
        <is>
          <t>1-95--621410001</t>
        </is>
      </c>
      <c r="E310">
        <f>DICT[[#This Row],[EEFF]]&amp;" &gt; /-/ &lt; "&amp;DICT[[#This Row],[Ppto]]</f>
        <v/>
      </c>
    </row>
    <row r="311">
      <c r="B311" s="29" t="n"/>
      <c r="C311" s="29" t="inlineStr">
        <is>
          <t>1-95-OC-622100000</t>
        </is>
      </c>
      <c r="D311" s="29" t="inlineStr">
        <is>
          <t>1-95--622100000</t>
        </is>
      </c>
      <c r="E311">
        <f>DICT[[#This Row],[EEFF]]&amp;" &gt; /-/ &lt; "&amp;DICT[[#This Row],[Ppto]]</f>
        <v/>
      </c>
    </row>
    <row r="312">
      <c r="B312" s="29" t="n"/>
      <c r="C312" s="29" t="inlineStr">
        <is>
          <t>1-95-OC-622100004</t>
        </is>
      </c>
      <c r="D312" s="29" t="inlineStr">
        <is>
          <t>1-95--622100004</t>
        </is>
      </c>
      <c r="E312">
        <f>DICT[[#This Row],[EEFF]]&amp;" &gt; /-/ &lt; "&amp;DICT[[#This Row],[Ppto]]</f>
        <v/>
      </c>
    </row>
    <row r="313">
      <c r="B313" s="29" t="n"/>
      <c r="C313" s="29" t="inlineStr">
        <is>
          <t>1-95-OC-622100005</t>
        </is>
      </c>
      <c r="D313" s="29" t="inlineStr">
        <is>
          <t>1-95--622100005</t>
        </is>
      </c>
      <c r="E313">
        <f>DICT[[#This Row],[EEFF]]&amp;" &gt; /-/ &lt; "&amp;DICT[[#This Row],[Ppto]]</f>
        <v/>
      </c>
    </row>
    <row r="314">
      <c r="B314" s="29" t="n"/>
      <c r="C314" s="29" t="inlineStr">
        <is>
          <t>1-95-OC-622100013</t>
        </is>
      </c>
      <c r="D314" s="29" t="inlineStr">
        <is>
          <t>1-95--622100013</t>
        </is>
      </c>
      <c r="E314">
        <f>DICT[[#This Row],[EEFF]]&amp;" &gt; /-/ &lt; "&amp;DICT[[#This Row],[Ppto]]</f>
        <v/>
      </c>
    </row>
    <row r="315">
      <c r="B315" s="29" t="n"/>
      <c r="C315" s="29" t="inlineStr">
        <is>
          <t>1-95-OC-622100014</t>
        </is>
      </c>
      <c r="D315" s="29" t="inlineStr">
        <is>
          <t>1-95--622100014</t>
        </is>
      </c>
      <c r="E315">
        <f>DICT[[#This Row],[EEFF]]&amp;" &gt; /-/ &lt; "&amp;DICT[[#This Row],[Ppto]]</f>
        <v/>
      </c>
    </row>
    <row r="316">
      <c r="B316" s="29" t="n"/>
      <c r="C316" s="29" t="inlineStr">
        <is>
          <t>1-95-OC-622200009</t>
        </is>
      </c>
      <c r="D316" s="29" t="inlineStr">
        <is>
          <t>1-95--622200009</t>
        </is>
      </c>
      <c r="E316">
        <f>DICT[[#This Row],[EEFF]]&amp;" &gt; /-/ &lt; "&amp;DICT[[#This Row],[Ppto]]</f>
        <v/>
      </c>
    </row>
    <row r="317">
      <c r="B317" s="29" t="n"/>
      <c r="C317" s="29" t="inlineStr">
        <is>
          <t>1-95-OC-627100000</t>
        </is>
      </c>
      <c r="D317" s="29" t="inlineStr">
        <is>
          <t>1-95--627100000</t>
        </is>
      </c>
      <c r="E317">
        <f>DICT[[#This Row],[EEFF]]&amp;" &gt; /-/ &lt; "&amp;DICT[[#This Row],[Ppto]]</f>
        <v/>
      </c>
    </row>
    <row r="318">
      <c r="B318" s="29" t="n"/>
      <c r="C318" s="29" t="inlineStr">
        <is>
          <t>1-95-OC-627300000</t>
        </is>
      </c>
      <c r="D318" s="29" t="inlineStr">
        <is>
          <t>1-95--627300000</t>
        </is>
      </c>
      <c r="E318">
        <f>DICT[[#This Row],[EEFF]]&amp;" &gt; /-/ &lt; "&amp;DICT[[#This Row],[Ppto]]</f>
        <v/>
      </c>
    </row>
    <row r="319">
      <c r="B319" s="29" t="n"/>
      <c r="C319" s="29" t="inlineStr">
        <is>
          <t>1-95-OC-629110001</t>
        </is>
      </c>
      <c r="D319" s="29" t="inlineStr">
        <is>
          <t>1-95--629110001</t>
        </is>
      </c>
      <c r="E319">
        <f>DICT[[#This Row],[EEFF]]&amp;" &gt; /-/ &lt; "&amp;DICT[[#This Row],[Ppto]]</f>
        <v/>
      </c>
    </row>
    <row r="320">
      <c r="B320" s="29" t="n"/>
      <c r="C320" s="29" t="inlineStr">
        <is>
          <t>1-95-OE-621120000</t>
        </is>
      </c>
      <c r="D320" s="29" t="inlineStr">
        <is>
          <t>1-95-OE-621120000</t>
        </is>
      </c>
      <c r="E320">
        <f>DICT[[#This Row],[EEFF]]&amp;" &gt; /-/ &lt; "&amp;DICT[[#This Row],[Ppto]]</f>
        <v/>
      </c>
    </row>
    <row r="321">
      <c r="B321" s="29" t="n"/>
      <c r="C321" s="29" t="inlineStr">
        <is>
          <t>1-95-OE-621120003</t>
        </is>
      </c>
      <c r="D321" s="29" t="inlineStr">
        <is>
          <t>1-95-OE-621120003</t>
        </is>
      </c>
      <c r="E321">
        <f>DICT[[#This Row],[EEFF]]&amp;" &gt; /-/ &lt; "&amp;DICT[[#This Row],[Ppto]]</f>
        <v/>
      </c>
    </row>
    <row r="322">
      <c r="B322" s="29" t="n"/>
      <c r="C322" s="29" t="inlineStr">
        <is>
          <t>1-95-OE-621120004</t>
        </is>
      </c>
      <c r="D322" s="29" t="inlineStr">
        <is>
          <t>1-95-OE-621120004</t>
        </is>
      </c>
      <c r="E322">
        <f>DICT[[#This Row],[EEFF]]&amp;" &gt; /-/ &lt; "&amp;DICT[[#This Row],[Ppto]]</f>
        <v/>
      </c>
    </row>
    <row r="323">
      <c r="B323" s="29" t="n"/>
      <c r="C323" s="29" t="inlineStr">
        <is>
          <t>1-95-OE-621410001</t>
        </is>
      </c>
      <c r="D323" s="29" t="inlineStr">
        <is>
          <t>1-95--621410001</t>
        </is>
      </c>
      <c r="E323">
        <f>DICT[[#This Row],[EEFF]]&amp;" &gt; /-/ &lt; "&amp;DICT[[#This Row],[Ppto]]</f>
        <v/>
      </c>
    </row>
    <row r="324">
      <c r="B324" s="29" t="n"/>
      <c r="C324" s="29" t="inlineStr">
        <is>
          <t>1-95-OE-621510001</t>
        </is>
      </c>
      <c r="D324" s="29" t="inlineStr">
        <is>
          <t>1-95-OE-621510001</t>
        </is>
      </c>
      <c r="E324">
        <f>DICT[[#This Row],[EEFF]]&amp;" &gt; /-/ &lt; "&amp;DICT[[#This Row],[Ppto]]</f>
        <v/>
      </c>
    </row>
    <row r="325">
      <c r="B325" s="29" t="n"/>
      <c r="C325" s="29" t="inlineStr">
        <is>
          <t>1-95-OE-621510003</t>
        </is>
      </c>
      <c r="D325" s="29" t="inlineStr">
        <is>
          <t>1-95-OE-621510003</t>
        </is>
      </c>
      <c r="E325">
        <f>DICT[[#This Row],[EEFF]]&amp;" &gt; /-/ &lt; "&amp;DICT[[#This Row],[Ppto]]</f>
        <v/>
      </c>
    </row>
    <row r="326">
      <c r="B326" s="29" t="n"/>
      <c r="C326" s="29" t="inlineStr">
        <is>
          <t>1-95-OE-621510005</t>
        </is>
      </c>
      <c r="D326" s="29" t="inlineStr">
        <is>
          <t>1-95-OE-621510005</t>
        </is>
      </c>
      <c r="E326">
        <f>DICT[[#This Row],[EEFF]]&amp;" &gt; /-/ &lt; "&amp;DICT[[#This Row],[Ppto]]</f>
        <v/>
      </c>
    </row>
    <row r="327">
      <c r="B327" s="29" t="n"/>
      <c r="C327" s="29" t="inlineStr">
        <is>
          <t>1-95-OE-622100000</t>
        </is>
      </c>
      <c r="D327" s="29" t="inlineStr">
        <is>
          <t>1-95--622100000</t>
        </is>
      </c>
      <c r="E327">
        <f>DICT[[#This Row],[EEFF]]&amp;" &gt; /-/ &lt; "&amp;DICT[[#This Row],[Ppto]]</f>
        <v/>
      </c>
    </row>
    <row r="328">
      <c r="B328" s="29" t="n"/>
      <c r="C328" s="29" t="inlineStr">
        <is>
          <t>1-95-OE-622100001</t>
        </is>
      </c>
      <c r="D328" s="29" t="inlineStr">
        <is>
          <t>1-95--622100001</t>
        </is>
      </c>
      <c r="E328">
        <f>DICT[[#This Row],[EEFF]]&amp;" &gt; /-/ &lt; "&amp;DICT[[#This Row],[Ppto]]</f>
        <v/>
      </c>
    </row>
    <row r="329">
      <c r="B329" s="29" t="n"/>
      <c r="C329" s="29" t="inlineStr">
        <is>
          <t>1-95-OE-622100004</t>
        </is>
      </c>
      <c r="D329" s="29" t="inlineStr">
        <is>
          <t>1-95--622100004</t>
        </is>
      </c>
      <c r="E329">
        <f>DICT[[#This Row],[EEFF]]&amp;" &gt; /-/ &lt; "&amp;DICT[[#This Row],[Ppto]]</f>
        <v/>
      </c>
    </row>
    <row r="330">
      <c r="B330" s="29" t="n"/>
      <c r="C330" s="29" t="inlineStr">
        <is>
          <t>1-95-OE-622100005</t>
        </is>
      </c>
      <c r="D330" s="29" t="inlineStr">
        <is>
          <t>1-95--622100005</t>
        </is>
      </c>
      <c r="E330">
        <f>DICT[[#This Row],[EEFF]]&amp;" &gt; /-/ &lt; "&amp;DICT[[#This Row],[Ppto]]</f>
        <v/>
      </c>
    </row>
    <row r="331">
      <c r="B331" s="29" t="n"/>
      <c r="C331" s="29" t="inlineStr">
        <is>
          <t>1-95-OE-622100012</t>
        </is>
      </c>
      <c r="D331" s="29" t="inlineStr">
        <is>
          <t>1-95--622100012</t>
        </is>
      </c>
      <c r="E331">
        <f>DICT[[#This Row],[EEFF]]&amp;" &gt; /-/ &lt; "&amp;DICT[[#This Row],[Ppto]]</f>
        <v/>
      </c>
    </row>
    <row r="332">
      <c r="B332" s="29" t="n"/>
      <c r="C332" s="29" t="inlineStr">
        <is>
          <t>1-95-OE-622100013</t>
        </is>
      </c>
      <c r="D332" s="29" t="inlineStr">
        <is>
          <t>1-95--622100013</t>
        </is>
      </c>
      <c r="E332">
        <f>DICT[[#This Row],[EEFF]]&amp;" &gt; /-/ &lt; "&amp;DICT[[#This Row],[Ppto]]</f>
        <v/>
      </c>
    </row>
    <row r="333">
      <c r="B333" s="29" t="n"/>
      <c r="C333" s="29" t="inlineStr">
        <is>
          <t>1-95-OE-622100014</t>
        </is>
      </c>
      <c r="D333" s="29" t="inlineStr">
        <is>
          <t>1-95--622100014</t>
        </is>
      </c>
      <c r="E333">
        <f>DICT[[#This Row],[EEFF]]&amp;" &gt; /-/ &lt; "&amp;DICT[[#This Row],[Ppto]]</f>
        <v/>
      </c>
    </row>
    <row r="334">
      <c r="B334" s="29" t="n"/>
      <c r="C334" s="29" t="inlineStr">
        <is>
          <t>1-95-OE-622200009</t>
        </is>
      </c>
      <c r="D334" s="29" t="inlineStr">
        <is>
          <t>1-95--622200009</t>
        </is>
      </c>
      <c r="E334">
        <f>DICT[[#This Row],[EEFF]]&amp;" &gt; /-/ &lt; "&amp;DICT[[#This Row],[Ppto]]</f>
        <v/>
      </c>
    </row>
    <row r="335">
      <c r="B335" s="29" t="n"/>
      <c r="C335" s="29" t="inlineStr">
        <is>
          <t>1-95-OE-627100000</t>
        </is>
      </c>
      <c r="D335" s="29" t="inlineStr">
        <is>
          <t>1-95--627100000</t>
        </is>
      </c>
      <c r="E335">
        <f>DICT[[#This Row],[EEFF]]&amp;" &gt; /-/ &lt; "&amp;DICT[[#This Row],[Ppto]]</f>
        <v/>
      </c>
    </row>
    <row r="336">
      <c r="B336" s="29" t="n"/>
      <c r="C336" s="29" t="inlineStr">
        <is>
          <t>1-95-OE-627300000</t>
        </is>
      </c>
      <c r="D336" s="29" t="inlineStr">
        <is>
          <t>1-95--627300000</t>
        </is>
      </c>
      <c r="E336">
        <f>DICT[[#This Row],[EEFF]]&amp;" &gt; /-/ &lt; "&amp;DICT[[#This Row],[Ppto]]</f>
        <v/>
      </c>
    </row>
    <row r="337">
      <c r="B337" s="29" t="n"/>
      <c r="C337" s="29" t="inlineStr">
        <is>
          <t>1-95-OE-629110000</t>
        </is>
      </c>
      <c r="D337" s="29" t="inlineStr">
        <is>
          <t>1-95--629110000</t>
        </is>
      </c>
      <c r="E337">
        <f>DICT[[#This Row],[EEFF]]&amp;" &gt; /-/ &lt; "&amp;DICT[[#This Row],[Ppto]]</f>
        <v/>
      </c>
    </row>
    <row r="338">
      <c r="B338" s="29" t="n"/>
      <c r="C338" s="29" t="inlineStr">
        <is>
          <t>1-95-OE-629110001</t>
        </is>
      </c>
      <c r="D338" s="29" t="inlineStr">
        <is>
          <t>1-95--629110001</t>
        </is>
      </c>
      <c r="E338">
        <f>DICT[[#This Row],[EEFF]]&amp;" &gt; /-/ &lt; "&amp;DICT[[#This Row],[Ppto]]</f>
        <v/>
      </c>
    </row>
    <row r="339">
      <c r="B339" s="29" t="n"/>
      <c r="C339" s="29" t="inlineStr">
        <is>
          <t>1-96--621410000</t>
        </is>
      </c>
      <c r="D339" s="29" t="inlineStr">
        <is>
          <t>1-95--621410000</t>
        </is>
      </c>
      <c r="E339">
        <f>DICT[[#This Row],[EEFF]]&amp;" &gt; /-/ &lt; "&amp;DICT[[#This Row],[Ppto]]</f>
        <v/>
      </c>
    </row>
    <row r="340">
      <c r="B340" s="29" t="n"/>
      <c r="C340" s="29" t="inlineStr">
        <is>
          <t>1-96--621510000</t>
        </is>
      </c>
      <c r="D340" s="29" t="inlineStr">
        <is>
          <t>1-96-EE-621510000</t>
        </is>
      </c>
      <c r="E340">
        <f>DICT[[#This Row],[EEFF]]&amp;" &gt; /-/ &lt; "&amp;DICT[[#This Row],[Ppto]]</f>
        <v/>
      </c>
    </row>
    <row r="341">
      <c r="B341" s="29" t="n"/>
      <c r="C341" s="29" t="inlineStr">
        <is>
          <t>1-96--621510001</t>
        </is>
      </c>
      <c r="D341" s="29" t="inlineStr">
        <is>
          <t>1-96-OC-621510001</t>
        </is>
      </c>
      <c r="E341">
        <f>DICT[[#This Row],[EEFF]]&amp;" &gt; /-/ &lt; "&amp;DICT[[#This Row],[Ppto]]</f>
        <v/>
      </c>
    </row>
    <row r="342">
      <c r="B342" s="29" t="n"/>
      <c r="C342" s="29" t="inlineStr">
        <is>
          <t>1-96--622100000</t>
        </is>
      </c>
      <c r="D342" s="29" t="inlineStr">
        <is>
          <t>1-96--622100000</t>
        </is>
      </c>
      <c r="E342">
        <f>DICT[[#This Row],[EEFF]]&amp;" &gt; /-/ &lt; "&amp;DICT[[#This Row],[Ppto]]</f>
        <v/>
      </c>
    </row>
    <row r="343">
      <c r="B343" s="29" t="n"/>
      <c r="C343" s="29" t="inlineStr">
        <is>
          <t>1-96--622200011</t>
        </is>
      </c>
      <c r="D343" s="29" t="inlineStr">
        <is>
          <t>1-96--622200011</t>
        </is>
      </c>
      <c r="E343">
        <f>DICT[[#This Row],[EEFF]]&amp;" &gt; /-/ &lt; "&amp;DICT[[#This Row],[Ppto]]</f>
        <v/>
      </c>
    </row>
    <row r="344">
      <c r="B344" s="29" t="n"/>
      <c r="C344" s="29" t="inlineStr">
        <is>
          <t>1-96--622200013</t>
        </is>
      </c>
      <c r="D344" s="29" t="inlineStr">
        <is>
          <t>1-96--622200013</t>
        </is>
      </c>
      <c r="E344">
        <f>DICT[[#This Row],[EEFF]]&amp;" &gt; /-/ &lt; "&amp;DICT[[#This Row],[Ppto]]</f>
        <v/>
      </c>
    </row>
    <row r="345">
      <c r="B345" s="29" t="n"/>
      <c r="C345" s="29" t="inlineStr">
        <is>
          <t>1-96--624110000</t>
        </is>
      </c>
      <c r="D345" s="29" t="inlineStr">
        <is>
          <t>1-96--624110000</t>
        </is>
      </c>
      <c r="E345">
        <f>DICT[[#This Row],[EEFF]]&amp;" &gt; /-/ &lt; "&amp;DICT[[#This Row],[Ppto]]</f>
        <v/>
      </c>
    </row>
    <row r="346">
      <c r="B346" s="29" t="n"/>
      <c r="C346" s="29" t="inlineStr">
        <is>
          <t>1-96--627100000</t>
        </is>
      </c>
      <c r="D346" s="29" t="inlineStr">
        <is>
          <t>1-96--627100000</t>
        </is>
      </c>
      <c r="E346">
        <f>DICT[[#This Row],[EEFF]]&amp;" &gt; /-/ &lt; "&amp;DICT[[#This Row],[Ppto]]</f>
        <v/>
      </c>
    </row>
    <row r="347">
      <c r="B347" s="29" t="n"/>
      <c r="C347" s="29" t="inlineStr">
        <is>
          <t>1-96--627300000</t>
        </is>
      </c>
      <c r="D347" s="29" t="inlineStr">
        <is>
          <t>1-96--627300000</t>
        </is>
      </c>
      <c r="E347">
        <f>DICT[[#This Row],[EEFF]]&amp;" &gt; /-/ &lt; "&amp;DICT[[#This Row],[Ppto]]</f>
        <v/>
      </c>
    </row>
    <row r="348">
      <c r="B348" s="29" t="n"/>
      <c r="C348" s="29" t="inlineStr">
        <is>
          <t>1-96--629110000</t>
        </is>
      </c>
      <c r="D348" s="29" t="inlineStr">
        <is>
          <t>1-96--629110000</t>
        </is>
      </c>
      <c r="E348">
        <f>DICT[[#This Row],[EEFF]]&amp;" &gt; /-/ &lt; "&amp;DICT[[#This Row],[Ppto]]</f>
        <v/>
      </c>
    </row>
    <row r="349">
      <c r="B349" s="29" t="n"/>
      <c r="C349" s="29" t="inlineStr">
        <is>
          <t>1-96--629110001</t>
        </is>
      </c>
      <c r="D349" s="29" t="inlineStr">
        <is>
          <t>1-96--629110001</t>
        </is>
      </c>
      <c r="E349">
        <f>DICT[[#This Row],[EEFF]]&amp;" &gt; /-/ &lt; "&amp;DICT[[#This Row],[Ppto]]</f>
        <v/>
      </c>
    </row>
    <row r="350">
      <c r="B350" s="29" t="n"/>
      <c r="C350" s="29" t="inlineStr">
        <is>
          <t>1-96--631120100</t>
        </is>
      </c>
      <c r="D350" s="29" t="inlineStr">
        <is>
          <t>1-96--631120100</t>
        </is>
      </c>
      <c r="E350">
        <f>DICT[[#This Row],[EEFF]]&amp;" &gt; /-/ &lt; "&amp;DICT[[#This Row],[Ppto]]</f>
        <v/>
      </c>
    </row>
    <row r="351">
      <c r="B351" s="29" t="n"/>
      <c r="C351" s="29" t="inlineStr">
        <is>
          <t>1-96--631120200</t>
        </is>
      </c>
      <c r="D351" s="29" t="inlineStr">
        <is>
          <t>1-96--631120200</t>
        </is>
      </c>
      <c r="E351">
        <f>DICT[[#This Row],[EEFF]]&amp;" &gt; /-/ &lt; "&amp;DICT[[#This Row],[Ppto]]</f>
        <v/>
      </c>
    </row>
    <row r="352">
      <c r="B352" s="29" t="n"/>
      <c r="C352" s="29" t="inlineStr">
        <is>
          <t>1-96--631210100</t>
        </is>
      </c>
      <c r="D352" s="29" t="inlineStr">
        <is>
          <t>1-96--631210100</t>
        </is>
      </c>
      <c r="E352">
        <f>DICT[[#This Row],[EEFF]]&amp;" &gt; /-/ &lt; "&amp;DICT[[#This Row],[Ppto]]</f>
        <v/>
      </c>
    </row>
    <row r="353">
      <c r="B353" s="29" t="n"/>
      <c r="C353" s="29" t="inlineStr">
        <is>
          <t>1-96--631310102</t>
        </is>
      </c>
      <c r="D353" s="29" t="inlineStr">
        <is>
          <t>1-96--631310102</t>
        </is>
      </c>
      <c r="E353">
        <f>DICT[[#This Row],[EEFF]]&amp;" &gt; /-/ &lt; "&amp;DICT[[#This Row],[Ppto]]</f>
        <v/>
      </c>
    </row>
    <row r="354">
      <c r="B354" s="29" t="n"/>
      <c r="C354" s="29" t="inlineStr">
        <is>
          <t>1-96--631401002</t>
        </is>
      </c>
      <c r="D354" s="29" t="inlineStr">
        <is>
          <t>1-96--631401002</t>
        </is>
      </c>
      <c r="E354">
        <f>DICT[[#This Row],[EEFF]]&amp;" &gt; /-/ &lt; "&amp;DICT[[#This Row],[Ppto]]</f>
        <v/>
      </c>
    </row>
    <row r="355">
      <c r="B355" s="29" t="n"/>
      <c r="C355" s="29" t="inlineStr">
        <is>
          <t>1-96--634120009</t>
        </is>
      </c>
      <c r="D355" s="29" t="inlineStr">
        <is>
          <t>1-96--634120009</t>
        </is>
      </c>
      <c r="E355">
        <f>DICT[[#This Row],[EEFF]]&amp;" &gt; /-/ &lt; "&amp;DICT[[#This Row],[Ppto]]</f>
        <v/>
      </c>
    </row>
    <row r="356">
      <c r="B356" s="29" t="n"/>
      <c r="C356" s="29" t="inlineStr">
        <is>
          <t>1-96--636100000</t>
        </is>
      </c>
      <c r="D356" s="29" t="inlineStr">
        <is>
          <t>1-96--636100000</t>
        </is>
      </c>
      <c r="E356">
        <f>DICT[[#This Row],[EEFF]]&amp;" &gt; /-/ &lt; "&amp;DICT[[#This Row],[Ppto]]</f>
        <v/>
      </c>
    </row>
    <row r="357">
      <c r="B357" s="29" t="n"/>
      <c r="C357" s="29" t="inlineStr">
        <is>
          <t>1-96--636300000</t>
        </is>
      </c>
      <c r="D357" s="29" t="inlineStr">
        <is>
          <t>1-96--636300000</t>
        </is>
      </c>
      <c r="E357">
        <f>DICT[[#This Row],[EEFF]]&amp;" &gt; /-/ &lt; "&amp;DICT[[#This Row],[Ppto]]</f>
        <v/>
      </c>
    </row>
    <row r="358">
      <c r="B358" s="29" t="n"/>
      <c r="C358" s="29" t="inlineStr">
        <is>
          <t>1-96--636420000</t>
        </is>
      </c>
      <c r="D358" s="29" t="inlineStr">
        <is>
          <t>1-96--636420000</t>
        </is>
      </c>
      <c r="E358">
        <f>DICT[[#This Row],[EEFF]]&amp;" &gt; /-/ &lt; "&amp;DICT[[#This Row],[Ppto]]</f>
        <v/>
      </c>
    </row>
    <row r="359">
      <c r="B359" s="29" t="n"/>
      <c r="C359" s="29" t="inlineStr">
        <is>
          <t>1-96--636500000</t>
        </is>
      </c>
      <c r="D359" s="29" t="inlineStr">
        <is>
          <t>1-96--636500000</t>
        </is>
      </c>
      <c r="E359">
        <f>DICT[[#This Row],[EEFF]]&amp;" &gt; /-/ &lt; "&amp;DICT[[#This Row],[Ppto]]</f>
        <v/>
      </c>
    </row>
    <row r="360">
      <c r="B360" s="29" t="n"/>
      <c r="C360" s="29" t="inlineStr">
        <is>
          <t>1-96--637300000</t>
        </is>
      </c>
      <c r="D360" s="29" t="inlineStr">
        <is>
          <t>1-96--637300000</t>
        </is>
      </c>
      <c r="E360">
        <f>DICT[[#This Row],[EEFF]]&amp;" &gt; /-/ &lt; "&amp;DICT[[#This Row],[Ppto]]</f>
        <v/>
      </c>
    </row>
    <row r="361">
      <c r="B361" s="29" t="n"/>
      <c r="C361" s="29" t="inlineStr">
        <is>
          <t>1-96--638100000</t>
        </is>
      </c>
      <c r="D361" s="29" t="inlineStr">
        <is>
          <t>1-96--638100000</t>
        </is>
      </c>
      <c r="E361">
        <f>DICT[[#This Row],[EEFF]]&amp;" &gt; /-/ &lt; "&amp;DICT[[#This Row],[Ppto]]</f>
        <v/>
      </c>
    </row>
    <row r="362">
      <c r="B362" s="29" t="n"/>
      <c r="C362" s="29" t="inlineStr">
        <is>
          <t>1-96--638200000</t>
        </is>
      </c>
      <c r="D362" s="29" t="inlineStr">
        <is>
          <t>1-96--638200000</t>
        </is>
      </c>
      <c r="E362">
        <f>DICT[[#This Row],[EEFF]]&amp;" &gt; /-/ &lt; "&amp;DICT[[#This Row],[Ppto]]</f>
        <v/>
      </c>
    </row>
    <row r="363">
      <c r="B363" s="29" t="n"/>
      <c r="C363" s="29" t="inlineStr">
        <is>
          <t>1-96--638300000</t>
        </is>
      </c>
      <c r="D363" s="29" t="inlineStr">
        <is>
          <t>1-96--638300000</t>
        </is>
      </c>
      <c r="E363">
        <f>DICT[[#This Row],[EEFF]]&amp;" &gt; /-/ &lt; "&amp;DICT[[#This Row],[Ppto]]</f>
        <v/>
      </c>
    </row>
    <row r="364">
      <c r="B364" s="29" t="n"/>
      <c r="C364" s="29" t="inlineStr">
        <is>
          <t>1-96--638400000</t>
        </is>
      </c>
      <c r="D364" s="29" t="inlineStr">
        <is>
          <t>1-96--638400000</t>
        </is>
      </c>
      <c r="E364">
        <f>DICT[[#This Row],[EEFF]]&amp;" &gt; /-/ &lt; "&amp;DICT[[#This Row],[Ppto]]</f>
        <v/>
      </c>
    </row>
    <row r="365">
      <c r="B365" s="29" t="n"/>
      <c r="C365" s="29" t="inlineStr">
        <is>
          <t>1-96--638800000</t>
        </is>
      </c>
      <c r="D365" s="29" t="inlineStr">
        <is>
          <t>1-96--638800000</t>
        </is>
      </c>
      <c r="E365">
        <f>DICT[[#This Row],[EEFF]]&amp;" &gt; /-/ &lt; "&amp;DICT[[#This Row],[Ppto]]</f>
        <v/>
      </c>
    </row>
    <row r="366">
      <c r="B366" s="29" t="n"/>
      <c r="C366" s="29" t="inlineStr">
        <is>
          <t>1-96--638800002</t>
        </is>
      </c>
      <c r="D366" s="29" t="inlineStr">
        <is>
          <t>1-96--638800002</t>
        </is>
      </c>
      <c r="E366">
        <f>DICT[[#This Row],[EEFF]]&amp;" &gt; /-/ &lt; "&amp;DICT[[#This Row],[Ppto]]</f>
        <v/>
      </c>
    </row>
    <row r="367">
      <c r="B367" s="29" t="n"/>
      <c r="C367" s="29" t="inlineStr">
        <is>
          <t>1-96--638800003</t>
        </is>
      </c>
      <c r="D367" s="29" t="inlineStr">
        <is>
          <t>1-96--638800003</t>
        </is>
      </c>
      <c r="E367">
        <f>DICT[[#This Row],[EEFF]]&amp;" &gt; /-/ &lt; "&amp;DICT[[#This Row],[Ppto]]</f>
        <v/>
      </c>
    </row>
    <row r="368">
      <c r="B368" s="29" t="n"/>
      <c r="C368" s="29" t="inlineStr">
        <is>
          <t>1-96--638800004</t>
        </is>
      </c>
      <c r="D368" s="29" t="inlineStr">
        <is>
          <t>1-96--638800004</t>
        </is>
      </c>
      <c r="E368">
        <f>DICT[[#This Row],[EEFF]]&amp;" &gt; /-/ &lt; "&amp;DICT[[#This Row],[Ppto]]</f>
        <v/>
      </c>
    </row>
    <row r="369">
      <c r="B369" s="29" t="n"/>
      <c r="C369" s="29" t="inlineStr">
        <is>
          <t>1-96--638800005</t>
        </is>
      </c>
      <c r="D369" s="29" t="inlineStr">
        <is>
          <t>1-96--638800005</t>
        </is>
      </c>
      <c r="E369">
        <f>DICT[[#This Row],[EEFF]]&amp;" &gt; /-/ &lt; "&amp;DICT[[#This Row],[Ppto]]</f>
        <v/>
      </c>
    </row>
    <row r="370">
      <c r="B370" s="29" t="n"/>
      <c r="C370" s="29" t="inlineStr">
        <is>
          <t>1-96--638800006</t>
        </is>
      </c>
      <c r="D370" s="29" t="inlineStr">
        <is>
          <t>1-96--638800006</t>
        </is>
      </c>
      <c r="E370">
        <f>DICT[[#This Row],[EEFF]]&amp;" &gt; /-/ &lt; "&amp;DICT[[#This Row],[Ppto]]</f>
        <v/>
      </c>
    </row>
    <row r="371">
      <c r="B371" s="29" t="n"/>
      <c r="C371" s="29" t="inlineStr">
        <is>
          <t>1-96--638800007</t>
        </is>
      </c>
      <c r="D371" s="29" t="inlineStr">
        <is>
          <t>1-96--638800007</t>
        </is>
      </c>
      <c r="E371">
        <f>DICT[[#This Row],[EEFF]]&amp;" &gt; /-/ &lt; "&amp;DICT[[#This Row],[Ppto]]</f>
        <v/>
      </c>
    </row>
    <row r="372">
      <c r="B372" s="29" t="n"/>
      <c r="C372" s="29" t="inlineStr">
        <is>
          <t>1-96--638800008</t>
        </is>
      </c>
      <c r="D372" s="29" t="inlineStr">
        <is>
          <t>1-96--638800008</t>
        </is>
      </c>
      <c r="E372">
        <f>DICT[[#This Row],[EEFF]]&amp;" &gt; /-/ &lt; "&amp;DICT[[#This Row],[Ppto]]</f>
        <v/>
      </c>
    </row>
    <row r="373">
      <c r="B373" s="29" t="n"/>
      <c r="C373" s="29" t="inlineStr">
        <is>
          <t>1-96--638800009</t>
        </is>
      </c>
      <c r="D373" s="29" t="inlineStr">
        <is>
          <t>1-96--638800009</t>
        </is>
      </c>
      <c r="E373">
        <f>DICT[[#This Row],[EEFF]]&amp;" &gt; /-/ &lt; "&amp;DICT[[#This Row],[Ppto]]</f>
        <v/>
      </c>
    </row>
    <row r="374">
      <c r="B374" s="29" t="n"/>
      <c r="C374" s="29" t="inlineStr">
        <is>
          <t>1-96--638800011</t>
        </is>
      </c>
      <c r="D374" s="29" t="inlineStr">
        <is>
          <t>1-96--638800011</t>
        </is>
      </c>
      <c r="E374">
        <f>DICT[[#This Row],[EEFF]]&amp;" &gt; /-/ &lt; "&amp;DICT[[#This Row],[Ppto]]</f>
        <v/>
      </c>
    </row>
    <row r="375">
      <c r="B375" s="29" t="n"/>
      <c r="C375" s="29" t="inlineStr">
        <is>
          <t>1-96--638800012</t>
        </is>
      </c>
      <c r="D375" s="29" t="inlineStr">
        <is>
          <t>1-96--638800012</t>
        </is>
      </c>
      <c r="E375">
        <f>DICT[[#This Row],[EEFF]]&amp;" &gt; /-/ &lt; "&amp;DICT[[#This Row],[Ppto]]</f>
        <v/>
      </c>
    </row>
    <row r="376">
      <c r="B376" s="29" t="n"/>
      <c r="C376" s="29" t="inlineStr">
        <is>
          <t>1-96--638800015</t>
        </is>
      </c>
      <c r="D376" s="29" t="inlineStr">
        <is>
          <t>1-96--638800015</t>
        </is>
      </c>
      <c r="E376">
        <f>DICT[[#This Row],[EEFF]]&amp;" &gt; /-/ &lt; "&amp;DICT[[#This Row],[Ppto]]</f>
        <v/>
      </c>
    </row>
    <row r="377">
      <c r="B377" s="29" t="n"/>
      <c r="C377" s="29" t="inlineStr">
        <is>
          <t>1-96--639300000</t>
        </is>
      </c>
      <c r="D377" s="29" t="inlineStr">
        <is>
          <t>1-96--639300000</t>
        </is>
      </c>
      <c r="E377">
        <f>DICT[[#This Row],[EEFF]]&amp;" &gt; /-/ &lt; "&amp;DICT[[#This Row],[Ppto]]</f>
        <v/>
      </c>
    </row>
    <row r="378">
      <c r="B378" s="29" t="n"/>
      <c r="C378" s="29" t="inlineStr">
        <is>
          <t>1-96--639410000</t>
        </is>
      </c>
      <c r="D378" s="29" t="inlineStr">
        <is>
          <t>1-96--639410000</t>
        </is>
      </c>
      <c r="E378">
        <f>DICT[[#This Row],[EEFF]]&amp;" &gt; /-/ &lt; "&amp;DICT[[#This Row],[Ppto]]</f>
        <v/>
      </c>
    </row>
    <row r="379">
      <c r="B379" s="29" t="n"/>
      <c r="C379" s="29" t="inlineStr">
        <is>
          <t>1-96--639900005</t>
        </is>
      </c>
      <c r="D379" s="29" t="inlineStr">
        <is>
          <t>1-96--639900005</t>
        </is>
      </c>
      <c r="E379">
        <f>DICT[[#This Row],[EEFF]]&amp;" &gt; /-/ &lt; "&amp;DICT[[#This Row],[Ppto]]</f>
        <v/>
      </c>
    </row>
    <row r="380">
      <c r="B380" s="29" t="n"/>
      <c r="C380" s="29" t="inlineStr">
        <is>
          <t>1-96--639900009</t>
        </is>
      </c>
      <c r="D380" s="29" t="inlineStr">
        <is>
          <t>1-96--639900009</t>
        </is>
      </c>
      <c r="E380">
        <f>DICT[[#This Row],[EEFF]]&amp;" &gt; /-/ &lt; "&amp;DICT[[#This Row],[Ppto]]</f>
        <v/>
      </c>
    </row>
    <row r="381">
      <c r="B381" s="29" t="n"/>
      <c r="C381" s="29" t="inlineStr">
        <is>
          <t>1-96--641901000</t>
        </is>
      </c>
      <c r="D381" s="29" t="inlineStr">
        <is>
          <t>1-96--641901000</t>
        </is>
      </c>
      <c r="E381">
        <f>DICT[[#This Row],[EEFF]]&amp;" &gt; /-/ &lt; "&amp;DICT[[#This Row],[Ppto]]</f>
        <v/>
      </c>
    </row>
    <row r="382">
      <c r="B382" s="29" t="n"/>
      <c r="C382" s="29" t="inlineStr">
        <is>
          <t>1-96--651000000</t>
        </is>
      </c>
      <c r="D382" s="29" t="inlineStr">
        <is>
          <t>1-96--651000000</t>
        </is>
      </c>
      <c r="E382">
        <f>DICT[[#This Row],[EEFF]]&amp;" &gt; /-/ &lt; "&amp;DICT[[#This Row],[Ppto]]</f>
        <v/>
      </c>
    </row>
    <row r="383">
      <c r="B383" s="29" t="n"/>
      <c r="C383" s="29" t="inlineStr">
        <is>
          <t>1-96--651010000</t>
        </is>
      </c>
      <c r="D383" s="29" t="inlineStr">
        <is>
          <t>1-96--651010000</t>
        </is>
      </c>
      <c r="E383">
        <f>DICT[[#This Row],[EEFF]]&amp;" &gt; /-/ &lt; "&amp;DICT[[#This Row],[Ppto]]</f>
        <v/>
      </c>
    </row>
    <row r="384">
      <c r="B384" s="29" t="n"/>
      <c r="C384" s="29" t="inlineStr">
        <is>
          <t>1-96--651030000</t>
        </is>
      </c>
      <c r="D384" s="29" t="inlineStr">
        <is>
          <t>1-96--651030000</t>
        </is>
      </c>
      <c r="E384">
        <f>DICT[[#This Row],[EEFF]]&amp;" &gt; /-/ &lt; "&amp;DICT[[#This Row],[Ppto]]</f>
        <v/>
      </c>
    </row>
    <row r="385">
      <c r="B385" s="29" t="n"/>
      <c r="C385" s="29" t="inlineStr">
        <is>
          <t>1-96--651060001</t>
        </is>
      </c>
      <c r="D385" s="29" t="inlineStr">
        <is>
          <t>1-96--651060001</t>
        </is>
      </c>
      <c r="E385">
        <f>DICT[[#This Row],[EEFF]]&amp;" &gt; /-/ &lt; "&amp;DICT[[#This Row],[Ppto]]</f>
        <v/>
      </c>
    </row>
    <row r="386">
      <c r="B386" s="29" t="n"/>
      <c r="C386" s="29" t="inlineStr">
        <is>
          <t>1-96--651070000</t>
        </is>
      </c>
      <c r="D386" s="29" t="inlineStr">
        <is>
          <t>1-96--651070000</t>
        </is>
      </c>
      <c r="E386">
        <f>DICT[[#This Row],[EEFF]]&amp;" &gt; /-/ &lt; "&amp;DICT[[#This Row],[Ppto]]</f>
        <v/>
      </c>
    </row>
    <row r="387">
      <c r="B387" s="29" t="n"/>
      <c r="C387" s="29" t="inlineStr">
        <is>
          <t>1-96--653040000</t>
        </is>
      </c>
      <c r="D387" s="29" t="inlineStr">
        <is>
          <t>1-96--653040000</t>
        </is>
      </c>
      <c r="E387">
        <f>DICT[[#This Row],[EEFF]]&amp;" &gt; /-/ &lt; "&amp;DICT[[#This Row],[Ppto]]</f>
        <v/>
      </c>
    </row>
    <row r="388">
      <c r="B388" s="29" t="n"/>
      <c r="C388" s="29" t="inlineStr">
        <is>
          <t>1-96--653050000</t>
        </is>
      </c>
      <c r="D388" s="29" t="inlineStr">
        <is>
          <t>1-96--653050000</t>
        </is>
      </c>
      <c r="E388">
        <f>DICT[[#This Row],[EEFF]]&amp;" &gt; /-/ &lt; "&amp;DICT[[#This Row],[Ppto]]</f>
        <v/>
      </c>
    </row>
    <row r="389">
      <c r="B389" s="29" t="n"/>
      <c r="C389" s="29" t="inlineStr">
        <is>
          <t>1-96--659300010</t>
        </is>
      </c>
      <c r="D389" s="29" t="inlineStr">
        <is>
          <t>1-96--659300010</t>
        </is>
      </c>
      <c r="E389">
        <f>DICT[[#This Row],[EEFF]]&amp;" &gt; /-/ &lt; "&amp;DICT[[#This Row],[Ppto]]</f>
        <v/>
      </c>
    </row>
    <row r="390">
      <c r="B390" s="29" t="n"/>
      <c r="C390" s="29" t="inlineStr">
        <is>
          <t>1-96--659300023</t>
        </is>
      </c>
      <c r="D390" s="29" t="inlineStr">
        <is>
          <t>1-96--659300023</t>
        </is>
      </c>
      <c r="E390">
        <f>DICT[[#This Row],[EEFF]]&amp;" &gt; /-/ &lt; "&amp;DICT[[#This Row],[Ppto]]</f>
        <v/>
      </c>
    </row>
    <row r="391">
      <c r="B391" s="29" t="n"/>
      <c r="C391" s="29" t="inlineStr">
        <is>
          <t>1-96--659300030</t>
        </is>
      </c>
      <c r="D391" s="29" t="inlineStr">
        <is>
          <t>1-96--659300030</t>
        </is>
      </c>
      <c r="E391">
        <f>DICT[[#This Row],[EEFF]]&amp;" &gt; /-/ &lt; "&amp;DICT[[#This Row],[Ppto]]</f>
        <v/>
      </c>
    </row>
    <row r="392">
      <c r="B392" s="29" t="n"/>
      <c r="C392" s="29" t="inlineStr">
        <is>
          <t>1-96--659300031</t>
        </is>
      </c>
      <c r="D392" s="29" t="inlineStr">
        <is>
          <t>1-96--659300031</t>
        </is>
      </c>
      <c r="E392">
        <f>DICT[[#This Row],[EEFF]]&amp;" &gt; /-/ &lt; "&amp;DICT[[#This Row],[Ppto]]</f>
        <v/>
      </c>
    </row>
    <row r="393">
      <c r="B393" s="29" t="n"/>
      <c r="C393" s="29" t="inlineStr">
        <is>
          <t>1-96--659930036</t>
        </is>
      </c>
      <c r="D393" s="29" t="inlineStr">
        <is>
          <t>1-96--659930036</t>
        </is>
      </c>
      <c r="E393">
        <f>DICT[[#This Row],[EEFF]]&amp;" &gt; /-/ &lt; "&amp;DICT[[#This Row],[Ppto]]</f>
        <v/>
      </c>
    </row>
    <row r="394">
      <c r="B394" s="29" t="n"/>
      <c r="C394" s="29" t="inlineStr">
        <is>
          <t>1-96-EC-621110000</t>
        </is>
      </c>
      <c r="D394" s="29" t="inlineStr">
        <is>
          <t>1-96-EC-621110000</t>
        </is>
      </c>
      <c r="E394">
        <f>DICT[[#This Row],[EEFF]]&amp;" &gt; /-/ &lt; "&amp;DICT[[#This Row],[Ppto]]</f>
        <v/>
      </c>
    </row>
    <row r="395">
      <c r="B395" s="29" t="n"/>
      <c r="C395" s="29" t="inlineStr">
        <is>
          <t>1-96-EC-621110002</t>
        </is>
      </c>
      <c r="D395" s="29" t="inlineStr">
        <is>
          <t>1-96-EC-621110002</t>
        </is>
      </c>
      <c r="E395">
        <f>DICT[[#This Row],[EEFF]]&amp;" &gt; /-/ &lt; "&amp;DICT[[#This Row],[Ppto]]</f>
        <v/>
      </c>
    </row>
    <row r="396">
      <c r="B396" s="29" t="n"/>
      <c r="C396" s="29" t="inlineStr">
        <is>
          <t>1-96-EC-621110003</t>
        </is>
      </c>
      <c r="D396" s="29" t="inlineStr">
        <is>
          <t>1-96-EC-621110003</t>
        </is>
      </c>
      <c r="E396">
        <f>DICT[[#This Row],[EEFF]]&amp;" &gt; /-/ &lt; "&amp;DICT[[#This Row],[Ppto]]</f>
        <v/>
      </c>
    </row>
    <row r="397">
      <c r="B397" s="29" t="n"/>
      <c r="C397" s="29" t="inlineStr">
        <is>
          <t>1-96-EC-621410000</t>
        </is>
      </c>
      <c r="D397" s="29" t="inlineStr">
        <is>
          <t>1-96--621410000</t>
        </is>
      </c>
      <c r="E397">
        <f>DICT[[#This Row],[EEFF]]&amp;" &gt; /-/ &lt; "&amp;DICT[[#This Row],[Ppto]]</f>
        <v/>
      </c>
    </row>
    <row r="398">
      <c r="B398" s="29" t="n"/>
      <c r="C398" s="29" t="inlineStr">
        <is>
          <t>1-96-EC-621510000</t>
        </is>
      </c>
      <c r="D398" s="29" t="inlineStr">
        <is>
          <t>1-96-EC-621510000</t>
        </is>
      </c>
      <c r="E398">
        <f>DICT[[#This Row],[EEFF]]&amp;" &gt; /-/ &lt; "&amp;DICT[[#This Row],[Ppto]]</f>
        <v/>
      </c>
    </row>
    <row r="399">
      <c r="B399" s="29" t="n"/>
      <c r="C399" s="29" t="inlineStr">
        <is>
          <t>1-96-EC-621510002</t>
        </is>
      </c>
      <c r="D399" s="29" t="inlineStr">
        <is>
          <t>1-96-EC-621510002</t>
        </is>
      </c>
      <c r="E399">
        <f>DICT[[#This Row],[EEFF]]&amp;" &gt; /-/ &lt; "&amp;DICT[[#This Row],[Ppto]]</f>
        <v/>
      </c>
    </row>
    <row r="400">
      <c r="B400" s="29" t="n"/>
      <c r="C400" s="29" t="inlineStr">
        <is>
          <t>1-96-EC-621510004</t>
        </is>
      </c>
      <c r="D400" s="29" t="inlineStr">
        <is>
          <t>1-96-EC-621510004</t>
        </is>
      </c>
      <c r="E400">
        <f>DICT[[#This Row],[EEFF]]&amp;" &gt; /-/ &lt; "&amp;DICT[[#This Row],[Ppto]]</f>
        <v/>
      </c>
    </row>
    <row r="401">
      <c r="B401" s="29" t="n"/>
      <c r="C401" s="29" t="inlineStr">
        <is>
          <t>1-96-EC-622100000</t>
        </is>
      </c>
      <c r="D401" s="29" t="inlineStr">
        <is>
          <t>1-96--622100000</t>
        </is>
      </c>
      <c r="E401">
        <f>DICT[[#This Row],[EEFF]]&amp;" &gt; /-/ &lt; "&amp;DICT[[#This Row],[Ppto]]</f>
        <v/>
      </c>
    </row>
    <row r="402">
      <c r="B402" s="29" t="n"/>
      <c r="C402" s="29" t="inlineStr">
        <is>
          <t>1-96-EC-622100004</t>
        </is>
      </c>
      <c r="D402" s="29" t="inlineStr">
        <is>
          <t>1-96--622100004</t>
        </is>
      </c>
      <c r="E402">
        <f>DICT[[#This Row],[EEFF]]&amp;" &gt; /-/ &lt; "&amp;DICT[[#This Row],[Ppto]]</f>
        <v/>
      </c>
    </row>
    <row r="403">
      <c r="B403" s="29" t="n"/>
      <c r="C403" s="29" t="inlineStr">
        <is>
          <t>1-96-EC-622100005</t>
        </is>
      </c>
      <c r="D403" s="29" t="inlineStr">
        <is>
          <t>1-96--622100005</t>
        </is>
      </c>
      <c r="E403">
        <f>DICT[[#This Row],[EEFF]]&amp;" &gt; /-/ &lt; "&amp;DICT[[#This Row],[Ppto]]</f>
        <v/>
      </c>
    </row>
    <row r="404">
      <c r="B404" s="29" t="n"/>
      <c r="C404" s="29" t="inlineStr">
        <is>
          <t>1-96-EC-622100008</t>
        </is>
      </c>
      <c r="D404" s="29" t="inlineStr">
        <is>
          <t>1-96--622100008</t>
        </is>
      </c>
      <c r="E404">
        <f>DICT[[#This Row],[EEFF]]&amp;" &gt; /-/ &lt; "&amp;DICT[[#This Row],[Ppto]]</f>
        <v/>
      </c>
    </row>
    <row r="405">
      <c r="B405" s="29" t="n"/>
      <c r="C405" s="29" t="inlineStr">
        <is>
          <t>1-96-EC-622100012</t>
        </is>
      </c>
      <c r="D405" s="29" t="inlineStr">
        <is>
          <t>1-96--622100012</t>
        </is>
      </c>
      <c r="E405">
        <f>DICT[[#This Row],[EEFF]]&amp;" &gt; /-/ &lt; "&amp;DICT[[#This Row],[Ppto]]</f>
        <v/>
      </c>
    </row>
    <row r="406">
      <c r="B406" s="29" t="n"/>
      <c r="C406" s="29" t="inlineStr">
        <is>
          <t>1-96-EC-622100013</t>
        </is>
      </c>
      <c r="D406" s="29" t="inlineStr">
        <is>
          <t>1-96--622100013</t>
        </is>
      </c>
      <c r="E406">
        <f>DICT[[#This Row],[EEFF]]&amp;" &gt; /-/ &lt; "&amp;DICT[[#This Row],[Ppto]]</f>
        <v/>
      </c>
    </row>
    <row r="407">
      <c r="B407" s="29" t="n"/>
      <c r="C407" s="29" t="inlineStr">
        <is>
          <t>1-96-EC-622100014</t>
        </is>
      </c>
      <c r="D407" s="29" t="inlineStr">
        <is>
          <t>1-96--622100014</t>
        </is>
      </c>
      <c r="E407">
        <f>DICT[[#This Row],[EEFF]]&amp;" &gt; /-/ &lt; "&amp;DICT[[#This Row],[Ppto]]</f>
        <v/>
      </c>
    </row>
    <row r="408">
      <c r="B408" s="29" t="n"/>
      <c r="C408" s="29" t="inlineStr">
        <is>
          <t>1-96-EC-622200009</t>
        </is>
      </c>
      <c r="D408" s="29" t="inlineStr">
        <is>
          <t>1-96--622200009</t>
        </is>
      </c>
      <c r="E408">
        <f>DICT[[#This Row],[EEFF]]&amp;" &gt; /-/ &lt; "&amp;DICT[[#This Row],[Ppto]]</f>
        <v/>
      </c>
    </row>
    <row r="409">
      <c r="B409" s="29" t="n"/>
      <c r="C409" s="29" t="inlineStr">
        <is>
          <t>1-96-EC-627100000</t>
        </is>
      </c>
      <c r="D409" s="29" t="inlineStr">
        <is>
          <t>1-96--627100000</t>
        </is>
      </c>
      <c r="E409">
        <f>DICT[[#This Row],[EEFF]]&amp;" &gt; /-/ &lt; "&amp;DICT[[#This Row],[Ppto]]</f>
        <v/>
      </c>
    </row>
    <row r="410">
      <c r="B410" s="29" t="n"/>
      <c r="C410" s="29" t="inlineStr">
        <is>
          <t>1-96-EC-627300000</t>
        </is>
      </c>
      <c r="D410" s="29" t="inlineStr">
        <is>
          <t>1-96--627300000</t>
        </is>
      </c>
      <c r="E410">
        <f>DICT[[#This Row],[EEFF]]&amp;" &gt; /-/ &lt; "&amp;DICT[[#This Row],[Ppto]]</f>
        <v/>
      </c>
    </row>
    <row r="411">
      <c r="B411" s="29" t="n"/>
      <c r="C411" s="29" t="inlineStr">
        <is>
          <t>1-96-EC-629110000</t>
        </is>
      </c>
      <c r="D411" s="29" t="inlineStr">
        <is>
          <t>1-96--629110000</t>
        </is>
      </c>
      <c r="E411">
        <f>DICT[[#This Row],[EEFF]]&amp;" &gt; /-/ &lt; "&amp;DICT[[#This Row],[Ppto]]</f>
        <v/>
      </c>
    </row>
    <row r="412">
      <c r="B412" s="29" t="n"/>
      <c r="C412" s="29" t="inlineStr">
        <is>
          <t>1-96-EE-621110000</t>
        </is>
      </c>
      <c r="D412" s="29" t="inlineStr">
        <is>
          <t>1-96-EE-621110000</t>
        </is>
      </c>
      <c r="E412">
        <f>DICT[[#This Row],[EEFF]]&amp;" &gt; /-/ &lt; "&amp;DICT[[#This Row],[Ppto]]</f>
        <v/>
      </c>
    </row>
    <row r="413">
      <c r="B413" s="29" t="n"/>
      <c r="C413" s="29" t="inlineStr">
        <is>
          <t>1-96-EE-621110002</t>
        </is>
      </c>
      <c r="D413" s="29" t="inlineStr">
        <is>
          <t>1-96-EE-621110002</t>
        </is>
      </c>
      <c r="E413">
        <f>DICT[[#This Row],[EEFF]]&amp;" &gt; /-/ &lt; "&amp;DICT[[#This Row],[Ppto]]</f>
        <v/>
      </c>
    </row>
    <row r="414">
      <c r="B414" s="29" t="n"/>
      <c r="C414" s="29" t="inlineStr">
        <is>
          <t>1-96-EE-621110003</t>
        </is>
      </c>
      <c r="D414" s="29" t="inlineStr">
        <is>
          <t>1-96-EE-621110003</t>
        </is>
      </c>
      <c r="E414">
        <f>DICT[[#This Row],[EEFF]]&amp;" &gt; /-/ &lt; "&amp;DICT[[#This Row],[Ppto]]</f>
        <v/>
      </c>
    </row>
    <row r="415">
      <c r="B415" s="29" t="n"/>
      <c r="C415" s="29" t="inlineStr">
        <is>
          <t>1-96-EE-621410000</t>
        </is>
      </c>
      <c r="D415" s="29" t="inlineStr">
        <is>
          <t>1-96--621410000</t>
        </is>
      </c>
      <c r="E415">
        <f>DICT[[#This Row],[EEFF]]&amp;" &gt; /-/ &lt; "&amp;DICT[[#This Row],[Ppto]]</f>
        <v/>
      </c>
    </row>
    <row r="416">
      <c r="B416" s="29" t="n"/>
      <c r="C416" s="29" t="inlineStr">
        <is>
          <t>1-96-EE-621510000</t>
        </is>
      </c>
      <c r="D416" s="29" t="inlineStr">
        <is>
          <t>1-96-EE-621510000</t>
        </is>
      </c>
      <c r="E416">
        <f>DICT[[#This Row],[EEFF]]&amp;" &gt; /-/ &lt; "&amp;DICT[[#This Row],[Ppto]]</f>
        <v/>
      </c>
    </row>
    <row r="417">
      <c r="B417" s="29" t="n"/>
      <c r="C417" s="29" t="inlineStr">
        <is>
          <t>1-96-EE-621510002</t>
        </is>
      </c>
      <c r="D417" s="29" t="inlineStr">
        <is>
          <t>1-96-EE-621510002</t>
        </is>
      </c>
      <c r="E417">
        <f>DICT[[#This Row],[EEFF]]&amp;" &gt; /-/ &lt; "&amp;DICT[[#This Row],[Ppto]]</f>
        <v/>
      </c>
    </row>
    <row r="418">
      <c r="B418" s="29" t="n"/>
      <c r="C418" s="29" t="inlineStr">
        <is>
          <t>1-96-EE-621510004</t>
        </is>
      </c>
      <c r="D418" s="29" t="inlineStr">
        <is>
          <t>1-96-EE-621510004</t>
        </is>
      </c>
      <c r="E418">
        <f>DICT[[#This Row],[EEFF]]&amp;" &gt; /-/ &lt; "&amp;DICT[[#This Row],[Ppto]]</f>
        <v/>
      </c>
    </row>
    <row r="419">
      <c r="B419" s="29" t="n"/>
      <c r="C419" s="29" t="inlineStr">
        <is>
          <t>1-96-EE-622100000</t>
        </is>
      </c>
      <c r="D419" s="29" t="inlineStr">
        <is>
          <t>1-96--622100000</t>
        </is>
      </c>
      <c r="E419">
        <f>DICT[[#This Row],[EEFF]]&amp;" &gt; /-/ &lt; "&amp;DICT[[#This Row],[Ppto]]</f>
        <v/>
      </c>
    </row>
    <row r="420">
      <c r="B420" s="29" t="n"/>
      <c r="C420" s="29" t="inlineStr">
        <is>
          <t>1-96-EE-622100004</t>
        </is>
      </c>
      <c r="D420" s="29" t="inlineStr">
        <is>
          <t>1-96--622100004</t>
        </is>
      </c>
      <c r="E420">
        <f>DICT[[#This Row],[EEFF]]&amp;" &gt; /-/ &lt; "&amp;DICT[[#This Row],[Ppto]]</f>
        <v/>
      </c>
    </row>
    <row r="421">
      <c r="B421" s="29" t="n"/>
      <c r="C421" s="29" t="inlineStr">
        <is>
          <t>1-96-EE-622100005</t>
        </is>
      </c>
      <c r="D421" s="29" t="inlineStr">
        <is>
          <t>1-96--622100005</t>
        </is>
      </c>
      <c r="E421">
        <f>DICT[[#This Row],[EEFF]]&amp;" &gt; /-/ &lt; "&amp;DICT[[#This Row],[Ppto]]</f>
        <v/>
      </c>
    </row>
    <row r="422">
      <c r="B422" s="29" t="n"/>
      <c r="C422" s="29" t="inlineStr">
        <is>
          <t>1-96-EE-622100008</t>
        </is>
      </c>
      <c r="D422" s="29" t="inlineStr">
        <is>
          <t>1-96--622100008</t>
        </is>
      </c>
      <c r="E422">
        <f>DICT[[#This Row],[EEFF]]&amp;" &gt; /-/ &lt; "&amp;DICT[[#This Row],[Ppto]]</f>
        <v/>
      </c>
    </row>
    <row r="423">
      <c r="B423" s="29" t="n"/>
      <c r="C423" s="29" t="inlineStr">
        <is>
          <t>1-96-EE-622100011</t>
        </is>
      </c>
      <c r="D423" s="29" t="inlineStr">
        <is>
          <t>1-96--622100011</t>
        </is>
      </c>
      <c r="E423">
        <f>DICT[[#This Row],[EEFF]]&amp;" &gt; /-/ &lt; "&amp;DICT[[#This Row],[Ppto]]</f>
        <v/>
      </c>
    </row>
    <row r="424">
      <c r="B424" s="29" t="n"/>
      <c r="C424" s="29" t="inlineStr">
        <is>
          <t>1-96-EE-622100012</t>
        </is>
      </c>
      <c r="D424" s="29" t="inlineStr">
        <is>
          <t>1-96--622100012</t>
        </is>
      </c>
      <c r="E424">
        <f>DICT[[#This Row],[EEFF]]&amp;" &gt; /-/ &lt; "&amp;DICT[[#This Row],[Ppto]]</f>
        <v/>
      </c>
    </row>
    <row r="425">
      <c r="B425" s="29" t="n"/>
      <c r="C425" s="29" t="inlineStr">
        <is>
          <t>1-96-EE-622100013</t>
        </is>
      </c>
      <c r="D425" s="29" t="inlineStr">
        <is>
          <t>1-96--622100013</t>
        </is>
      </c>
      <c r="E425">
        <f>DICT[[#This Row],[EEFF]]&amp;" &gt; /-/ &lt; "&amp;DICT[[#This Row],[Ppto]]</f>
        <v/>
      </c>
    </row>
    <row r="426">
      <c r="B426" s="29" t="n"/>
      <c r="C426" s="29" t="inlineStr">
        <is>
          <t>1-96-EE-622100014</t>
        </is>
      </c>
      <c r="D426" s="29" t="inlineStr">
        <is>
          <t>1-96--622100014</t>
        </is>
      </c>
      <c r="E426">
        <f>DICT[[#This Row],[EEFF]]&amp;" &gt; /-/ &lt; "&amp;DICT[[#This Row],[Ppto]]</f>
        <v/>
      </c>
    </row>
    <row r="427">
      <c r="B427" s="29" t="n"/>
      <c r="C427" s="29" t="inlineStr">
        <is>
          <t>1-96-EE-622100015</t>
        </is>
      </c>
      <c r="D427" s="29" t="inlineStr">
        <is>
          <t>1-96--622100015</t>
        </is>
      </c>
      <c r="E427">
        <f>DICT[[#This Row],[EEFF]]&amp;" &gt; /-/ &lt; "&amp;DICT[[#This Row],[Ppto]]</f>
        <v/>
      </c>
    </row>
    <row r="428">
      <c r="B428" s="29" t="n"/>
      <c r="C428" s="29" t="inlineStr">
        <is>
          <t>1-96-EE-622200000</t>
        </is>
      </c>
      <c r="D428" s="29" t="inlineStr">
        <is>
          <t>1-96-EE-622200000</t>
        </is>
      </c>
      <c r="E428">
        <f>DICT[[#This Row],[EEFF]]&amp;" &gt; /-/ &lt; "&amp;DICT[[#This Row],[Ppto]]</f>
        <v/>
      </c>
    </row>
    <row r="429">
      <c r="B429" s="29" t="n"/>
      <c r="C429" s="29" t="inlineStr">
        <is>
          <t>1-96-EE-622200001</t>
        </is>
      </c>
      <c r="D429" s="29" t="inlineStr">
        <is>
          <t>1-96-EE-622200001</t>
        </is>
      </c>
      <c r="E429">
        <f>DICT[[#This Row],[EEFF]]&amp;" &gt; /-/ &lt; "&amp;DICT[[#This Row],[Ppto]]</f>
        <v/>
      </c>
    </row>
    <row r="430">
      <c r="B430" s="29" t="n"/>
      <c r="C430" s="29" t="inlineStr">
        <is>
          <t>1-96-EE-622200002</t>
        </is>
      </c>
      <c r="D430" s="29" t="inlineStr">
        <is>
          <t>1-96-EE-622200002</t>
        </is>
      </c>
      <c r="E430">
        <f>DICT[[#This Row],[EEFF]]&amp;" &gt; /-/ &lt; "&amp;DICT[[#This Row],[Ppto]]</f>
        <v/>
      </c>
    </row>
    <row r="431">
      <c r="B431" s="29" t="n"/>
      <c r="C431" s="29" t="inlineStr">
        <is>
          <t>1-96-EE-622200009</t>
        </is>
      </c>
      <c r="D431" s="29" t="inlineStr">
        <is>
          <t>1-96--622200009</t>
        </is>
      </c>
      <c r="E431">
        <f>DICT[[#This Row],[EEFF]]&amp;" &gt; /-/ &lt; "&amp;DICT[[#This Row],[Ppto]]</f>
        <v/>
      </c>
    </row>
    <row r="432">
      <c r="B432" s="29" t="n"/>
      <c r="C432" s="29" t="inlineStr">
        <is>
          <t>1-96-EE-622200010</t>
        </is>
      </c>
      <c r="D432" s="29" t="inlineStr">
        <is>
          <t>1-96--622200010</t>
        </is>
      </c>
      <c r="E432">
        <f>DICT[[#This Row],[EEFF]]&amp;" &gt; /-/ &lt; "&amp;DICT[[#This Row],[Ppto]]</f>
        <v/>
      </c>
    </row>
    <row r="433">
      <c r="B433" s="29" t="n"/>
      <c r="C433" s="29" t="inlineStr">
        <is>
          <t>1-96-EE-627100000</t>
        </is>
      </c>
      <c r="D433" s="29" t="inlineStr">
        <is>
          <t>1-96--627100000</t>
        </is>
      </c>
      <c r="E433">
        <f>DICT[[#This Row],[EEFF]]&amp;" &gt; /-/ &lt; "&amp;DICT[[#This Row],[Ppto]]</f>
        <v/>
      </c>
    </row>
    <row r="434">
      <c r="B434" s="29" t="n"/>
      <c r="C434" s="29" t="inlineStr">
        <is>
          <t>1-96-EE-627300000</t>
        </is>
      </c>
      <c r="D434" s="29" t="inlineStr">
        <is>
          <t>1-96--627300000</t>
        </is>
      </c>
      <c r="E434">
        <f>DICT[[#This Row],[EEFF]]&amp;" &gt; /-/ &lt; "&amp;DICT[[#This Row],[Ppto]]</f>
        <v/>
      </c>
    </row>
    <row r="435">
      <c r="B435" s="29" t="n"/>
      <c r="C435" s="29" t="inlineStr">
        <is>
          <t>1-96-EE-629110000</t>
        </is>
      </c>
      <c r="D435" s="29" t="inlineStr">
        <is>
          <t>1-96--629110000</t>
        </is>
      </c>
      <c r="E435">
        <f>DICT[[#This Row],[EEFF]]&amp;" &gt; /-/ &lt; "&amp;DICT[[#This Row],[Ppto]]</f>
        <v/>
      </c>
    </row>
    <row r="436">
      <c r="B436" s="29" t="n"/>
      <c r="C436" s="29" t="inlineStr">
        <is>
          <t>1-96-OC-621120000</t>
        </is>
      </c>
      <c r="D436" s="29" t="inlineStr">
        <is>
          <t>1-96-OC-621120000</t>
        </is>
      </c>
      <c r="E436">
        <f>DICT[[#This Row],[EEFF]]&amp;" &gt; /-/ &lt; "&amp;DICT[[#This Row],[Ppto]]</f>
        <v/>
      </c>
    </row>
    <row r="437">
      <c r="B437" s="29" t="n"/>
      <c r="C437" s="29" t="inlineStr">
        <is>
          <t>1-96-OC-621120003</t>
        </is>
      </c>
      <c r="D437" s="29" t="inlineStr">
        <is>
          <t>1-96-OC-621120003</t>
        </is>
      </c>
      <c r="E437">
        <f>DICT[[#This Row],[EEFF]]&amp;" &gt; /-/ &lt; "&amp;DICT[[#This Row],[Ppto]]</f>
        <v/>
      </c>
    </row>
    <row r="438">
      <c r="B438" s="29" t="n"/>
      <c r="C438" s="29" t="inlineStr">
        <is>
          <t>1-96-OC-621120004</t>
        </is>
      </c>
      <c r="D438" s="29" t="inlineStr">
        <is>
          <t>1-96-OC-621120004</t>
        </is>
      </c>
      <c r="E438">
        <f>DICT[[#This Row],[EEFF]]&amp;" &gt; /-/ &lt; "&amp;DICT[[#This Row],[Ppto]]</f>
        <v/>
      </c>
    </row>
    <row r="439">
      <c r="B439" s="29" t="n"/>
      <c r="C439" s="29" t="inlineStr">
        <is>
          <t>1-96-OC-621410001</t>
        </is>
      </c>
      <c r="D439" s="29" t="inlineStr">
        <is>
          <t>1-96--621410001</t>
        </is>
      </c>
      <c r="E439">
        <f>DICT[[#This Row],[EEFF]]&amp;" &gt; /-/ &lt; "&amp;DICT[[#This Row],[Ppto]]</f>
        <v/>
      </c>
    </row>
    <row r="440">
      <c r="B440" s="29" t="n"/>
      <c r="C440" s="29" t="inlineStr">
        <is>
          <t>1-96-OC-621510001</t>
        </is>
      </c>
      <c r="D440" s="29" t="inlineStr">
        <is>
          <t>1-96-OC-621510001</t>
        </is>
      </c>
      <c r="E440">
        <f>DICT[[#This Row],[EEFF]]&amp;" &gt; /-/ &lt; "&amp;DICT[[#This Row],[Ppto]]</f>
        <v/>
      </c>
    </row>
    <row r="441">
      <c r="B441" s="29" t="n"/>
      <c r="C441" s="29" t="inlineStr">
        <is>
          <t>1-96-OC-621510003</t>
        </is>
      </c>
      <c r="D441" s="29" t="inlineStr">
        <is>
          <t>1-96-OC-621510003</t>
        </is>
      </c>
      <c r="E441">
        <f>DICT[[#This Row],[EEFF]]&amp;" &gt; /-/ &lt; "&amp;DICT[[#This Row],[Ppto]]</f>
        <v/>
      </c>
    </row>
    <row r="442">
      <c r="B442" s="29" t="n"/>
      <c r="C442" s="29" t="inlineStr">
        <is>
          <t>1-96-OC-621510005</t>
        </is>
      </c>
      <c r="D442" s="29" t="inlineStr">
        <is>
          <t>1-96-OC-621510005</t>
        </is>
      </c>
      <c r="E442">
        <f>DICT[[#This Row],[EEFF]]&amp;" &gt; /-/ &lt; "&amp;DICT[[#This Row],[Ppto]]</f>
        <v/>
      </c>
    </row>
    <row r="443">
      <c r="B443" s="29" t="n"/>
      <c r="C443" s="29" t="inlineStr">
        <is>
          <t>1-96-OC-622100000</t>
        </is>
      </c>
      <c r="D443" s="29" t="inlineStr">
        <is>
          <t>1-96--622100000</t>
        </is>
      </c>
      <c r="E443">
        <f>DICT[[#This Row],[EEFF]]&amp;" &gt; /-/ &lt; "&amp;DICT[[#This Row],[Ppto]]</f>
        <v/>
      </c>
    </row>
    <row r="444">
      <c r="B444" s="29" t="n"/>
      <c r="C444" s="29" t="inlineStr">
        <is>
          <t>1-96-OC-622100001</t>
        </is>
      </c>
      <c r="D444" s="29" t="inlineStr">
        <is>
          <t>1-96--622100001</t>
        </is>
      </c>
      <c r="E444">
        <f>DICT[[#This Row],[EEFF]]&amp;" &gt; /-/ &lt; "&amp;DICT[[#This Row],[Ppto]]</f>
        <v/>
      </c>
    </row>
    <row r="445">
      <c r="B445" s="29" t="n"/>
      <c r="C445" s="29" t="inlineStr">
        <is>
          <t>1-96-OC-622100004</t>
        </is>
      </c>
      <c r="D445" s="29" t="inlineStr">
        <is>
          <t>1-96--622100004</t>
        </is>
      </c>
      <c r="E445">
        <f>DICT[[#This Row],[EEFF]]&amp;" &gt; /-/ &lt; "&amp;DICT[[#This Row],[Ppto]]</f>
        <v/>
      </c>
    </row>
    <row r="446">
      <c r="B446" s="29" t="n"/>
      <c r="C446" s="29" t="inlineStr">
        <is>
          <t>1-96-OC-622100005</t>
        </is>
      </c>
      <c r="D446" s="29" t="inlineStr">
        <is>
          <t>1-96--622100005</t>
        </is>
      </c>
      <c r="E446">
        <f>DICT[[#This Row],[EEFF]]&amp;" &gt; /-/ &lt; "&amp;DICT[[#This Row],[Ppto]]</f>
        <v/>
      </c>
    </row>
    <row r="447">
      <c r="B447" s="29" t="n"/>
      <c r="C447" s="29" t="inlineStr">
        <is>
          <t>1-96-OC-622100012</t>
        </is>
      </c>
      <c r="D447" s="29" t="inlineStr">
        <is>
          <t>1-96--622100012</t>
        </is>
      </c>
      <c r="E447">
        <f>DICT[[#This Row],[EEFF]]&amp;" &gt; /-/ &lt; "&amp;DICT[[#This Row],[Ppto]]</f>
        <v/>
      </c>
    </row>
    <row r="448">
      <c r="B448" s="29" t="n"/>
      <c r="C448" s="29" t="inlineStr">
        <is>
          <t>1-96-OC-622100013</t>
        </is>
      </c>
      <c r="D448" s="29" t="inlineStr">
        <is>
          <t>1-96--622100013</t>
        </is>
      </c>
      <c r="E448">
        <f>DICT[[#This Row],[EEFF]]&amp;" &gt; /-/ &lt; "&amp;DICT[[#This Row],[Ppto]]</f>
        <v/>
      </c>
    </row>
    <row r="449">
      <c r="B449" s="29" t="n"/>
      <c r="C449" s="29" t="inlineStr">
        <is>
          <t>1-96-OC-622100014</t>
        </is>
      </c>
      <c r="D449" s="29" t="inlineStr">
        <is>
          <t>1-96--622100014</t>
        </is>
      </c>
      <c r="E449">
        <f>DICT[[#This Row],[EEFF]]&amp;" &gt; /-/ &lt; "&amp;DICT[[#This Row],[Ppto]]</f>
        <v/>
      </c>
    </row>
    <row r="450">
      <c r="B450" s="29" t="n"/>
      <c r="C450" s="29" t="inlineStr">
        <is>
          <t>1-96-OC-622100015</t>
        </is>
      </c>
      <c r="D450" s="29" t="inlineStr">
        <is>
          <t>1-96--622100015</t>
        </is>
      </c>
      <c r="E450">
        <f>DICT[[#This Row],[EEFF]]&amp;" &gt; /-/ &lt; "&amp;DICT[[#This Row],[Ppto]]</f>
        <v/>
      </c>
    </row>
    <row r="451">
      <c r="B451" s="29" t="n"/>
      <c r="C451" s="29" t="inlineStr">
        <is>
          <t>1-96-OC-622200009</t>
        </is>
      </c>
      <c r="D451" s="29" t="inlineStr">
        <is>
          <t>1-96--622200009</t>
        </is>
      </c>
      <c r="E451">
        <f>DICT[[#This Row],[EEFF]]&amp;" &gt; /-/ &lt; "&amp;DICT[[#This Row],[Ppto]]</f>
        <v/>
      </c>
    </row>
    <row r="452">
      <c r="B452" s="29" t="n"/>
      <c r="C452" s="29" t="inlineStr">
        <is>
          <t>1-96-OC-627100000</t>
        </is>
      </c>
      <c r="D452" s="29" t="inlineStr">
        <is>
          <t>1-96--627100000</t>
        </is>
      </c>
      <c r="E452">
        <f>DICT[[#This Row],[EEFF]]&amp;" &gt; /-/ &lt; "&amp;DICT[[#This Row],[Ppto]]</f>
        <v/>
      </c>
    </row>
    <row r="453">
      <c r="B453" s="29" t="n"/>
      <c r="C453" s="29" t="inlineStr">
        <is>
          <t>1-96-OC-627300000</t>
        </is>
      </c>
      <c r="D453" s="29" t="inlineStr">
        <is>
          <t>1-96--627300000</t>
        </is>
      </c>
      <c r="E453">
        <f>DICT[[#This Row],[EEFF]]&amp;" &gt; /-/ &lt; "&amp;DICT[[#This Row],[Ppto]]</f>
        <v/>
      </c>
    </row>
    <row r="454">
      <c r="B454" s="29" t="n"/>
      <c r="C454" s="29" t="inlineStr">
        <is>
          <t>1-96-OC-629110001</t>
        </is>
      </c>
      <c r="D454" s="29" t="inlineStr">
        <is>
          <t>1-96--629110001</t>
        </is>
      </c>
      <c r="E454">
        <f>DICT[[#This Row],[EEFF]]&amp;" &gt; /-/ &lt; "&amp;DICT[[#This Row],[Ppto]]</f>
        <v/>
      </c>
    </row>
    <row r="455">
      <c r="B455" s="29" t="n"/>
      <c r="C455" s="29" t="inlineStr">
        <is>
          <t>1-96-OE-621120000</t>
        </is>
      </c>
      <c r="D455" s="29" t="inlineStr">
        <is>
          <t>1-96-OE-621120000</t>
        </is>
      </c>
      <c r="E455">
        <f>DICT[[#This Row],[EEFF]]&amp;" &gt; /-/ &lt; "&amp;DICT[[#This Row],[Ppto]]</f>
        <v/>
      </c>
    </row>
    <row r="456">
      <c r="B456" s="29" t="n"/>
      <c r="C456" s="29" t="inlineStr">
        <is>
          <t>1-96-OE-621120003</t>
        </is>
      </c>
      <c r="D456" s="29" t="inlineStr">
        <is>
          <t>1-96-OE-621120003</t>
        </is>
      </c>
      <c r="E456">
        <f>DICT[[#This Row],[EEFF]]&amp;" &gt; /-/ &lt; "&amp;DICT[[#This Row],[Ppto]]</f>
        <v/>
      </c>
    </row>
    <row r="457">
      <c r="B457" s="29" t="n"/>
      <c r="C457" s="29" t="inlineStr">
        <is>
          <t>1-96-OE-621120004</t>
        </is>
      </c>
      <c r="D457" s="29" t="inlineStr">
        <is>
          <t>1-96-OE-621120004</t>
        </is>
      </c>
      <c r="E457">
        <f>DICT[[#This Row],[EEFF]]&amp;" &gt; /-/ &lt; "&amp;DICT[[#This Row],[Ppto]]</f>
        <v/>
      </c>
    </row>
    <row r="458">
      <c r="B458" s="29" t="n"/>
      <c r="C458" s="29" t="inlineStr">
        <is>
          <t>1-96-OE-621410001</t>
        </is>
      </c>
      <c r="D458" s="29" t="inlineStr">
        <is>
          <t>1-96--621410001</t>
        </is>
      </c>
      <c r="E458">
        <f>DICT[[#This Row],[EEFF]]&amp;" &gt; /-/ &lt; "&amp;DICT[[#This Row],[Ppto]]</f>
        <v/>
      </c>
    </row>
    <row r="459">
      <c r="B459" s="29" t="n"/>
      <c r="C459" s="29" t="inlineStr">
        <is>
          <t>1-96-OE-621510001</t>
        </is>
      </c>
      <c r="D459" s="29" t="inlineStr">
        <is>
          <t>1-96-OE-621510001</t>
        </is>
      </c>
      <c r="E459">
        <f>DICT[[#This Row],[EEFF]]&amp;" &gt; /-/ &lt; "&amp;DICT[[#This Row],[Ppto]]</f>
        <v/>
      </c>
    </row>
    <row r="460">
      <c r="B460" s="29" t="n"/>
      <c r="C460" s="29" t="inlineStr">
        <is>
          <t>1-96-OE-621510003</t>
        </is>
      </c>
      <c r="D460" s="29" t="inlineStr">
        <is>
          <t>1-96-OE-621510003</t>
        </is>
      </c>
      <c r="E460">
        <f>DICT[[#This Row],[EEFF]]&amp;" &gt; /-/ &lt; "&amp;DICT[[#This Row],[Ppto]]</f>
        <v/>
      </c>
    </row>
    <row r="461">
      <c r="B461" s="29" t="n"/>
      <c r="C461" s="29" t="inlineStr">
        <is>
          <t>1-96-OE-621510005</t>
        </is>
      </c>
      <c r="D461" s="29" t="inlineStr">
        <is>
          <t>1-96-OE-621510005</t>
        </is>
      </c>
      <c r="E461">
        <f>DICT[[#This Row],[EEFF]]&amp;" &gt; /-/ &lt; "&amp;DICT[[#This Row],[Ppto]]</f>
        <v/>
      </c>
    </row>
    <row r="462">
      <c r="B462" s="29" t="n"/>
      <c r="C462" s="29" t="inlineStr">
        <is>
          <t>1-96-OE-622100000</t>
        </is>
      </c>
      <c r="D462" s="29" t="inlineStr">
        <is>
          <t>1-96--622100000</t>
        </is>
      </c>
      <c r="E462">
        <f>DICT[[#This Row],[EEFF]]&amp;" &gt; /-/ &lt; "&amp;DICT[[#This Row],[Ppto]]</f>
        <v/>
      </c>
    </row>
    <row r="463">
      <c r="B463" s="29" t="n"/>
      <c r="C463" s="29" t="inlineStr">
        <is>
          <t>1-96-OE-622100004</t>
        </is>
      </c>
      <c r="D463" s="29" t="inlineStr">
        <is>
          <t>1-96--622100004</t>
        </is>
      </c>
      <c r="E463">
        <f>DICT[[#This Row],[EEFF]]&amp;" &gt; /-/ &lt; "&amp;DICT[[#This Row],[Ppto]]</f>
        <v/>
      </c>
    </row>
    <row r="464">
      <c r="B464" s="29" t="n"/>
      <c r="C464" s="29" t="inlineStr">
        <is>
          <t>1-96-OE-622100005</t>
        </is>
      </c>
      <c r="D464" s="29" t="inlineStr">
        <is>
          <t>1-96--622100005</t>
        </is>
      </c>
      <c r="E464">
        <f>DICT[[#This Row],[EEFF]]&amp;" &gt; /-/ &lt; "&amp;DICT[[#This Row],[Ppto]]</f>
        <v/>
      </c>
    </row>
    <row r="465">
      <c r="B465" s="29" t="n"/>
      <c r="C465" s="29" t="inlineStr">
        <is>
          <t>1-96-OE-622100012</t>
        </is>
      </c>
      <c r="D465" s="29" t="inlineStr">
        <is>
          <t>1-96--622100012</t>
        </is>
      </c>
      <c r="E465">
        <f>DICT[[#This Row],[EEFF]]&amp;" &gt; /-/ &lt; "&amp;DICT[[#This Row],[Ppto]]</f>
        <v/>
      </c>
    </row>
    <row r="466">
      <c r="B466" s="29" t="n"/>
      <c r="C466" s="29" t="inlineStr">
        <is>
          <t>1-96-OE-622100013</t>
        </is>
      </c>
      <c r="D466" s="29" t="inlineStr">
        <is>
          <t>1-96--622100013</t>
        </is>
      </c>
      <c r="E466">
        <f>DICT[[#This Row],[EEFF]]&amp;" &gt; /-/ &lt; "&amp;DICT[[#This Row],[Ppto]]</f>
        <v/>
      </c>
    </row>
    <row r="467">
      <c r="B467" s="29" t="n"/>
      <c r="C467" s="29" t="inlineStr">
        <is>
          <t>1-96-OE-622100014</t>
        </is>
      </c>
      <c r="D467" s="29" t="inlineStr">
        <is>
          <t>1-96--622100014</t>
        </is>
      </c>
      <c r="E467">
        <f>DICT[[#This Row],[EEFF]]&amp;" &gt; /-/ &lt; "&amp;DICT[[#This Row],[Ppto]]</f>
        <v/>
      </c>
    </row>
    <row r="468">
      <c r="B468" s="29" t="n"/>
      <c r="C468" s="29" t="inlineStr">
        <is>
          <t>1-96-OE-622200000</t>
        </is>
      </c>
      <c r="D468" s="29" t="inlineStr">
        <is>
          <t>1-96-OE-622200000</t>
        </is>
      </c>
      <c r="E468">
        <f>DICT[[#This Row],[EEFF]]&amp;" &gt; /-/ &lt; "&amp;DICT[[#This Row],[Ppto]]</f>
        <v/>
      </c>
    </row>
    <row r="469">
      <c r="B469" s="29" t="n"/>
      <c r="C469" s="29" t="inlineStr">
        <is>
          <t>1-96-OE-622200001</t>
        </is>
      </c>
      <c r="D469" s="29" t="inlineStr">
        <is>
          <t>1-96-OE-622200001</t>
        </is>
      </c>
      <c r="E469">
        <f>DICT[[#This Row],[EEFF]]&amp;" &gt; /-/ &lt; "&amp;DICT[[#This Row],[Ppto]]</f>
        <v/>
      </c>
    </row>
    <row r="470">
      <c r="B470" s="29" t="n"/>
      <c r="C470" s="29" t="inlineStr">
        <is>
          <t>1-96-OE-622200002</t>
        </is>
      </c>
      <c r="D470" s="29" t="inlineStr">
        <is>
          <t>1-96-OE-622200002</t>
        </is>
      </c>
      <c r="E470">
        <f>DICT[[#This Row],[EEFF]]&amp;" &gt; /-/ &lt; "&amp;DICT[[#This Row],[Ppto]]</f>
        <v/>
      </c>
    </row>
    <row r="471">
      <c r="B471" s="29" t="n"/>
      <c r="C471" s="29" t="inlineStr">
        <is>
          <t>1-96-OE-622200009</t>
        </is>
      </c>
      <c r="D471" s="29" t="inlineStr">
        <is>
          <t>1-96--622200009</t>
        </is>
      </c>
      <c r="E471">
        <f>DICT[[#This Row],[EEFF]]&amp;" &gt; /-/ &lt; "&amp;DICT[[#This Row],[Ppto]]</f>
        <v/>
      </c>
    </row>
    <row r="472">
      <c r="B472" s="29" t="n"/>
      <c r="C472" s="29" t="inlineStr">
        <is>
          <t>1-96-OE-627100000</t>
        </is>
      </c>
      <c r="D472" s="29" t="inlineStr">
        <is>
          <t>1-96--627100000</t>
        </is>
      </c>
      <c r="E472">
        <f>DICT[[#This Row],[EEFF]]&amp;" &gt; /-/ &lt; "&amp;DICT[[#This Row],[Ppto]]</f>
        <v/>
      </c>
    </row>
    <row r="473">
      <c r="B473" s="29" t="n"/>
      <c r="C473" s="29" t="inlineStr">
        <is>
          <t>1-96-OE-627300000</t>
        </is>
      </c>
      <c r="D473" s="29" t="inlineStr">
        <is>
          <t>1-96--627300000</t>
        </is>
      </c>
      <c r="E473">
        <f>DICT[[#This Row],[EEFF]]&amp;" &gt; /-/ &lt; "&amp;DICT[[#This Row],[Ppto]]</f>
        <v/>
      </c>
    </row>
    <row r="474">
      <c r="B474" s="29" t="n"/>
      <c r="C474" s="29" t="inlineStr">
        <is>
          <t>1-96-OE-629110001</t>
        </is>
      </c>
      <c r="D474" s="29" t="inlineStr">
        <is>
          <t>1-96--629110001</t>
        </is>
      </c>
      <c r="E474">
        <f>DICT[[#This Row],[EEFF]]&amp;" &gt; /-/ &lt; "&amp;DICT[[#This Row],[Ppto]]</f>
        <v/>
      </c>
    </row>
    <row r="475">
      <c r="B475" s="29" t="n"/>
      <c r="C475" s="29" t="inlineStr">
        <is>
          <t>1-97--638800012</t>
        </is>
      </c>
      <c r="D475" s="29" t="inlineStr">
        <is>
          <t>1-97--638800012</t>
        </is>
      </c>
      <c r="E475">
        <f>DICT[[#This Row],[EEFF]]&amp;" &gt; /-/ &lt; "&amp;DICT[[#This Row],[Ppto]]</f>
        <v/>
      </c>
    </row>
    <row r="476">
      <c r="B476" s="29" t="n"/>
      <c r="C476" s="29" t="inlineStr">
        <is>
          <t>1-97--673120000</t>
        </is>
      </c>
      <c r="D476" s="29" t="inlineStr">
        <is>
          <t>1-97--673120000</t>
        </is>
      </c>
      <c r="E476">
        <f>DICT[[#This Row],[EEFF]]&amp;" &gt; /-/ &lt; "&amp;DICT[[#This Row],[Ppto]]</f>
        <v/>
      </c>
    </row>
    <row r="477">
      <c r="B477" s="29" t="n"/>
      <c r="C477" s="29" t="inlineStr">
        <is>
          <t>1-97--679600001</t>
        </is>
      </c>
      <c r="D477" s="29" t="inlineStr">
        <is>
          <t>1-97--679600001</t>
        </is>
      </c>
      <c r="E477">
        <f>DICT[[#This Row],[EEFF]]&amp;" &gt; /-/ &lt; "&amp;DICT[[#This Row],[Ppto]]</f>
        <v/>
      </c>
    </row>
    <row r="478">
      <c r="B478" s="29" t="n"/>
      <c r="C478" s="29" t="inlineStr">
        <is>
          <t>1-97--679600002</t>
        </is>
      </c>
      <c r="D478" s="29" t="inlineStr">
        <is>
          <t>1-97--679600002</t>
        </is>
      </c>
      <c r="E478">
        <f>DICT[[#This Row],[EEFF]]&amp;" &gt; /-/ &lt; "&amp;DICT[[#This Row],[Ppto]]</f>
        <v/>
      </c>
    </row>
    <row r="479">
      <c r="B479" s="29" t="n"/>
      <c r="C479" s="29" t="inlineStr">
        <is>
          <t>5-90--621510001</t>
        </is>
      </c>
      <c r="D479" s="29" t="inlineStr">
        <is>
          <t>5-90-OE-621510001</t>
        </is>
      </c>
      <c r="E479">
        <f>DICT[[#This Row],[EEFF]]&amp;" &gt; /-/ &lt; "&amp;DICT[[#This Row],[Ppto]]</f>
        <v/>
      </c>
    </row>
    <row r="480">
      <c r="B480" s="29" t="n"/>
      <c r="C480" s="29" t="inlineStr">
        <is>
          <t>5-90--622200011</t>
        </is>
      </c>
      <c r="D480" s="29" t="inlineStr">
        <is>
          <t>5-90--622200011</t>
        </is>
      </c>
      <c r="E480">
        <f>DICT[[#This Row],[EEFF]]&amp;" &gt; /-/ &lt; "&amp;DICT[[#This Row],[Ppto]]</f>
        <v/>
      </c>
    </row>
    <row r="481">
      <c r="B481" s="29" t="n"/>
      <c r="C481" s="29" t="inlineStr">
        <is>
          <t>5-90--622200013</t>
        </is>
      </c>
      <c r="D481" s="29" t="inlineStr">
        <is>
          <t>5-90--622200013</t>
        </is>
      </c>
      <c r="E481">
        <f>DICT[[#This Row],[EEFF]]&amp;" &gt; /-/ &lt; "&amp;DICT[[#This Row],[Ppto]]</f>
        <v/>
      </c>
    </row>
    <row r="482">
      <c r="B482" s="29" t="n"/>
      <c r="C482" s="29" t="inlineStr">
        <is>
          <t>5-90--629110000</t>
        </is>
      </c>
      <c r="D482" s="29" t="inlineStr">
        <is>
          <t>5-90--629110000</t>
        </is>
      </c>
      <c r="E482">
        <f>DICT[[#This Row],[EEFF]]&amp;" &gt; /-/ &lt; "&amp;DICT[[#This Row],[Ppto]]</f>
        <v/>
      </c>
    </row>
    <row r="483">
      <c r="B483" s="29" t="n"/>
      <c r="C483" s="29" t="inlineStr">
        <is>
          <t>5-90--629110001</t>
        </is>
      </c>
      <c r="D483" s="29" t="inlineStr">
        <is>
          <t>5-90--629110001</t>
        </is>
      </c>
      <c r="E483">
        <f>DICT[[#This Row],[EEFF]]&amp;" &gt; /-/ &lt; "&amp;DICT[[#This Row],[Ppto]]</f>
        <v/>
      </c>
    </row>
    <row r="484">
      <c r="B484" s="29" t="n"/>
      <c r="C484" s="29" t="inlineStr">
        <is>
          <t>5-90--631110100</t>
        </is>
      </c>
      <c r="D484" s="29" t="inlineStr">
        <is>
          <t>5-90--631110100</t>
        </is>
      </c>
      <c r="E484">
        <f>DICT[[#This Row],[EEFF]]&amp;" &gt; /-/ &lt; "&amp;DICT[[#This Row],[Ppto]]</f>
        <v/>
      </c>
    </row>
    <row r="485">
      <c r="B485" s="29" t="n"/>
      <c r="C485" s="29" t="inlineStr">
        <is>
          <t>5-90--631120100</t>
        </is>
      </c>
      <c r="D485" s="29" t="inlineStr">
        <is>
          <t>5-90--631120100</t>
        </is>
      </c>
      <c r="E485">
        <f>DICT[[#This Row],[EEFF]]&amp;" &gt; /-/ &lt; "&amp;DICT[[#This Row],[Ppto]]</f>
        <v/>
      </c>
    </row>
    <row r="486">
      <c r="B486" s="29" t="n"/>
      <c r="C486" s="29" t="inlineStr">
        <is>
          <t>5-90--631120200</t>
        </is>
      </c>
      <c r="D486" s="29" t="inlineStr">
        <is>
          <t>5-90--631120200</t>
        </is>
      </c>
      <c r="E486">
        <f>DICT[[#This Row],[EEFF]]&amp;" &gt; /-/ &lt; "&amp;DICT[[#This Row],[Ppto]]</f>
        <v/>
      </c>
    </row>
    <row r="487">
      <c r="B487" s="29" t="n"/>
      <c r="C487" s="29" t="inlineStr">
        <is>
          <t>5-90--631310102</t>
        </is>
      </c>
      <c r="D487" s="29" t="inlineStr">
        <is>
          <t>5-90--631310102</t>
        </is>
      </c>
      <c r="E487">
        <f>DICT[[#This Row],[EEFF]]&amp;" &gt; /-/ &lt; "&amp;DICT[[#This Row],[Ppto]]</f>
        <v/>
      </c>
    </row>
    <row r="488">
      <c r="B488" s="29" t="n"/>
      <c r="C488" s="29" t="inlineStr">
        <is>
          <t>5-90--631401002</t>
        </is>
      </c>
      <c r="D488" s="29" t="inlineStr">
        <is>
          <t>5-90--631401002</t>
        </is>
      </c>
      <c r="E488">
        <f>DICT[[#This Row],[EEFF]]&amp;" &gt; /-/ &lt; "&amp;DICT[[#This Row],[Ppto]]</f>
        <v/>
      </c>
    </row>
    <row r="489">
      <c r="B489" s="29" t="n"/>
      <c r="C489" s="29" t="inlineStr">
        <is>
          <t>5-90--632110002</t>
        </is>
      </c>
      <c r="D489" s="29" t="inlineStr">
        <is>
          <t>5-90--632110002</t>
        </is>
      </c>
      <c r="E489">
        <f>DICT[[#This Row],[EEFF]]&amp;" &gt; /-/ &lt; "&amp;DICT[[#This Row],[Ppto]]</f>
        <v/>
      </c>
    </row>
    <row r="490">
      <c r="B490" s="29" t="n"/>
      <c r="C490" s="29" t="inlineStr">
        <is>
          <t>5-90--634110001</t>
        </is>
      </c>
      <c r="D490" s="29" t="inlineStr">
        <is>
          <t>5-90--634110001</t>
        </is>
      </c>
      <c r="E490">
        <f>DICT[[#This Row],[EEFF]]&amp;" &gt; /-/ &lt; "&amp;DICT[[#This Row],[Ppto]]</f>
        <v/>
      </c>
    </row>
    <row r="491">
      <c r="B491" s="29" t="n"/>
      <c r="C491" s="29" t="inlineStr">
        <is>
          <t>5-90--636100000</t>
        </is>
      </c>
      <c r="D491" s="29" t="inlineStr">
        <is>
          <t>5-90--636100000</t>
        </is>
      </c>
      <c r="E491">
        <f>DICT[[#This Row],[EEFF]]&amp;" &gt; /-/ &lt; "&amp;DICT[[#This Row],[Ppto]]</f>
        <v/>
      </c>
    </row>
    <row r="492">
      <c r="B492" s="29" t="n"/>
      <c r="C492" s="29" t="inlineStr">
        <is>
          <t>5-90--637100000</t>
        </is>
      </c>
      <c r="D492" s="29" t="inlineStr">
        <is>
          <t>5-90--637100000</t>
        </is>
      </c>
      <c r="E492">
        <f>DICT[[#This Row],[EEFF]]&amp;" &gt; /-/ &lt; "&amp;DICT[[#This Row],[Ppto]]</f>
        <v/>
      </c>
    </row>
    <row r="493">
      <c r="B493" s="29" t="n"/>
      <c r="C493" s="29" t="inlineStr">
        <is>
          <t>5-90--638200000</t>
        </is>
      </c>
      <c r="D493" s="29" t="inlineStr">
        <is>
          <t>5-90--638200000</t>
        </is>
      </c>
      <c r="E493">
        <f>DICT[[#This Row],[EEFF]]&amp;" &gt; /-/ &lt; "&amp;DICT[[#This Row],[Ppto]]</f>
        <v/>
      </c>
    </row>
    <row r="494">
      <c r="B494" s="29" t="n"/>
      <c r="C494" s="29" t="inlineStr">
        <is>
          <t>5-90--639410004</t>
        </is>
      </c>
      <c r="D494" s="29" t="inlineStr">
        <is>
          <t>5-90--639410004</t>
        </is>
      </c>
      <c r="E494">
        <f>DICT[[#This Row],[EEFF]]&amp;" &gt; /-/ &lt; "&amp;DICT[[#This Row],[Ppto]]</f>
        <v/>
      </c>
    </row>
    <row r="495">
      <c r="B495" s="29" t="n"/>
      <c r="C495" s="29" t="inlineStr">
        <is>
          <t>5-90--639900005</t>
        </is>
      </c>
      <c r="D495" s="29" t="inlineStr">
        <is>
          <t>5-90--639900005</t>
        </is>
      </c>
      <c r="E495">
        <f>DICT[[#This Row],[EEFF]]&amp;" &gt; /-/ &lt; "&amp;DICT[[#This Row],[Ppto]]</f>
        <v/>
      </c>
    </row>
    <row r="496">
      <c r="B496" s="29" t="n"/>
      <c r="C496" s="29" t="inlineStr">
        <is>
          <t>5-90--639900009</t>
        </is>
      </c>
      <c r="D496" s="29" t="inlineStr">
        <is>
          <t>5-90--639900009</t>
        </is>
      </c>
      <c r="E496">
        <f>DICT[[#This Row],[EEFF]]&amp;" &gt; /-/ &lt; "&amp;DICT[[#This Row],[Ppto]]</f>
        <v/>
      </c>
    </row>
    <row r="497">
      <c r="B497" s="29" t="n"/>
      <c r="C497" s="29" t="inlineStr">
        <is>
          <t>5-90--642230000</t>
        </is>
      </c>
      <c r="D497" s="29" t="inlineStr">
        <is>
          <t>5-90--642230000</t>
        </is>
      </c>
      <c r="E497">
        <f>DICT[[#This Row],[EEFF]]&amp;" &gt; /-/ &lt; "&amp;DICT[[#This Row],[Ppto]]</f>
        <v/>
      </c>
    </row>
    <row r="498">
      <c r="B498" s="29" t="n"/>
      <c r="C498" s="29" t="inlineStr">
        <is>
          <t>5-90--643100000</t>
        </is>
      </c>
      <c r="D498" s="29" t="inlineStr">
        <is>
          <t>5-90--643100000</t>
        </is>
      </c>
      <c r="E498">
        <f>DICT[[#This Row],[EEFF]]&amp;" &gt; /-/ &lt; "&amp;DICT[[#This Row],[Ppto]]</f>
        <v/>
      </c>
    </row>
    <row r="499">
      <c r="B499" s="29" t="n"/>
      <c r="C499" s="29" t="inlineStr">
        <is>
          <t>5-90--643200000</t>
        </is>
      </c>
      <c r="D499" s="29" t="inlineStr">
        <is>
          <t>5-90--643200000</t>
        </is>
      </c>
      <c r="E499">
        <f>DICT[[#This Row],[EEFF]]&amp;" &gt; /-/ &lt; "&amp;DICT[[#This Row],[Ppto]]</f>
        <v/>
      </c>
    </row>
    <row r="500">
      <c r="B500" s="29" t="n"/>
      <c r="C500" s="29" t="inlineStr">
        <is>
          <t>5-90--651000000</t>
        </is>
      </c>
      <c r="D500" s="29" t="inlineStr">
        <is>
          <t>5-90--651000000</t>
        </is>
      </c>
      <c r="E500">
        <f>DICT[[#This Row],[EEFF]]&amp;" &gt; /-/ &lt; "&amp;DICT[[#This Row],[Ppto]]</f>
        <v/>
      </c>
    </row>
    <row r="501">
      <c r="B501" s="29" t="n"/>
      <c r="C501" s="29" t="inlineStr">
        <is>
          <t>5-90--651060000</t>
        </is>
      </c>
      <c r="D501" s="29" t="inlineStr">
        <is>
          <t>5-90--651060000</t>
        </is>
      </c>
      <c r="E501">
        <f>DICT[[#This Row],[EEFF]]&amp;" &gt; /-/ &lt; "&amp;DICT[[#This Row],[Ppto]]</f>
        <v/>
      </c>
    </row>
    <row r="502">
      <c r="B502" s="29" t="n"/>
      <c r="C502" s="29" t="inlineStr">
        <is>
          <t>5-90--651060001</t>
        </is>
      </c>
      <c r="D502" s="29" t="inlineStr">
        <is>
          <t>5-90--651060001</t>
        </is>
      </c>
      <c r="E502">
        <f>DICT[[#This Row],[EEFF]]&amp;" &gt; /-/ &lt; "&amp;DICT[[#This Row],[Ppto]]</f>
        <v/>
      </c>
    </row>
    <row r="503">
      <c r="B503" s="29" t="n"/>
      <c r="C503" s="29" t="inlineStr">
        <is>
          <t>5-90--659300006</t>
        </is>
      </c>
      <c r="D503" s="29" t="inlineStr">
        <is>
          <t>5-90--659300006</t>
        </is>
      </c>
      <c r="E503">
        <f>DICT[[#This Row],[EEFF]]&amp;" &gt; /-/ &lt; "&amp;DICT[[#This Row],[Ppto]]</f>
        <v/>
      </c>
    </row>
    <row r="504">
      <c r="B504" s="29" t="n"/>
      <c r="C504" s="29" t="inlineStr">
        <is>
          <t>5-90--659300009</t>
        </is>
      </c>
      <c r="D504" s="29" t="inlineStr">
        <is>
          <t>5-90--659300009</t>
        </is>
      </c>
      <c r="E504">
        <f>DICT[[#This Row],[EEFF]]&amp;" &gt; /-/ &lt; "&amp;DICT[[#This Row],[Ppto]]</f>
        <v/>
      </c>
    </row>
    <row r="505">
      <c r="B505" s="29" t="n"/>
      <c r="C505" s="29" t="inlineStr">
        <is>
          <t>5-90--659300010</t>
        </is>
      </c>
      <c r="D505" s="29" t="inlineStr">
        <is>
          <t>5-90--659300010</t>
        </is>
      </c>
      <c r="E505">
        <f>DICT[[#This Row],[EEFF]]&amp;" &gt; /-/ &lt; "&amp;DICT[[#This Row],[Ppto]]</f>
        <v/>
      </c>
    </row>
    <row r="506">
      <c r="B506" s="29" t="n"/>
      <c r="C506" s="29" t="inlineStr">
        <is>
          <t>5-90--659300011</t>
        </is>
      </c>
      <c r="D506" s="29" t="inlineStr">
        <is>
          <t>5-90--659300011</t>
        </is>
      </c>
      <c r="E506">
        <f>DICT[[#This Row],[EEFF]]&amp;" &gt; /-/ &lt; "&amp;DICT[[#This Row],[Ppto]]</f>
        <v/>
      </c>
    </row>
    <row r="507">
      <c r="B507" s="29" t="n"/>
      <c r="C507" s="29" t="inlineStr">
        <is>
          <t>5-90--659300020</t>
        </is>
      </c>
      <c r="D507" s="29" t="inlineStr">
        <is>
          <t>5-90--659300020</t>
        </is>
      </c>
      <c r="E507">
        <f>DICT[[#This Row],[EEFF]]&amp;" &gt; /-/ &lt; "&amp;DICT[[#This Row],[Ppto]]</f>
        <v/>
      </c>
    </row>
    <row r="508">
      <c r="B508" s="29" t="n"/>
      <c r="C508" s="29" t="inlineStr">
        <is>
          <t>5-90--659300023</t>
        </is>
      </c>
      <c r="D508" s="29" t="inlineStr">
        <is>
          <t>5-90--659300023</t>
        </is>
      </c>
      <c r="E508">
        <f>DICT[[#This Row],[EEFF]]&amp;" &gt; /-/ &lt; "&amp;DICT[[#This Row],[Ppto]]</f>
        <v/>
      </c>
    </row>
    <row r="509">
      <c r="B509" s="29" t="n"/>
      <c r="C509" s="29" t="inlineStr">
        <is>
          <t>5-90--659300030</t>
        </is>
      </c>
      <c r="D509" s="29" t="inlineStr">
        <is>
          <t>5-90--659300030</t>
        </is>
      </c>
      <c r="E509">
        <f>DICT[[#This Row],[EEFF]]&amp;" &gt; /-/ &lt; "&amp;DICT[[#This Row],[Ppto]]</f>
        <v/>
      </c>
    </row>
    <row r="510">
      <c r="B510" s="29" t="n"/>
      <c r="C510" s="29" t="inlineStr">
        <is>
          <t>5-90--659300031</t>
        </is>
      </c>
      <c r="D510" s="29" t="inlineStr">
        <is>
          <t>5-90--659300031</t>
        </is>
      </c>
      <c r="E510">
        <f>DICT[[#This Row],[EEFF]]&amp;" &gt; /-/ &lt; "&amp;DICT[[#This Row],[Ppto]]</f>
        <v/>
      </c>
    </row>
    <row r="511">
      <c r="B511" s="29" t="n"/>
      <c r="C511" s="29" t="inlineStr">
        <is>
          <t>5-90-EC-621110003</t>
        </is>
      </c>
      <c r="D511" s="29" t="inlineStr">
        <is>
          <t>5-90-EC-621110003</t>
        </is>
      </c>
      <c r="E511">
        <f>DICT[[#This Row],[EEFF]]&amp;" &gt; /-/ &lt; "&amp;DICT[[#This Row],[Ppto]]</f>
        <v/>
      </c>
    </row>
    <row r="512">
      <c r="B512" s="29" t="n"/>
      <c r="C512" s="29" t="inlineStr">
        <is>
          <t>5-90-EE-621110000</t>
        </is>
      </c>
      <c r="D512" s="29" t="inlineStr">
        <is>
          <t>5-90-EE-621110000</t>
        </is>
      </c>
      <c r="E512">
        <f>DICT[[#This Row],[EEFF]]&amp;" &gt; /-/ &lt; "&amp;DICT[[#This Row],[Ppto]]</f>
        <v/>
      </c>
    </row>
    <row r="513">
      <c r="B513" s="29" t="n"/>
      <c r="C513" s="29" t="inlineStr">
        <is>
          <t>5-90-EE-621110002</t>
        </is>
      </c>
      <c r="D513" s="29" t="inlineStr">
        <is>
          <t>5-90-EE-621110002</t>
        </is>
      </c>
      <c r="E513">
        <f>DICT[[#This Row],[EEFF]]&amp;" &gt; /-/ &lt; "&amp;DICT[[#This Row],[Ppto]]</f>
        <v/>
      </c>
    </row>
    <row r="514">
      <c r="B514" s="29" t="n"/>
      <c r="C514" s="29" t="inlineStr">
        <is>
          <t>5-90-EE-621110003</t>
        </is>
      </c>
      <c r="D514" s="29" t="inlineStr">
        <is>
          <t>5-90-EE-621110003</t>
        </is>
      </c>
      <c r="E514">
        <f>DICT[[#This Row],[EEFF]]&amp;" &gt; /-/ &lt; "&amp;DICT[[#This Row],[Ppto]]</f>
        <v/>
      </c>
    </row>
    <row r="515">
      <c r="B515" s="29" t="n"/>
      <c r="C515" s="29" t="inlineStr">
        <is>
          <t>5-90-EE-621410000</t>
        </is>
      </c>
      <c r="D515" s="29" t="inlineStr">
        <is>
          <t>5-90--621410000</t>
        </is>
      </c>
      <c r="E515">
        <f>DICT[[#This Row],[EEFF]]&amp;" &gt; /-/ &lt; "&amp;DICT[[#This Row],[Ppto]]</f>
        <v/>
      </c>
    </row>
    <row r="516">
      <c r="B516" s="29" t="n"/>
      <c r="C516" s="29" t="inlineStr">
        <is>
          <t>5-90-EE-622100001</t>
        </is>
      </c>
      <c r="D516" s="29" t="inlineStr">
        <is>
          <t>5-90--622100001</t>
        </is>
      </c>
      <c r="E516">
        <f>DICT[[#This Row],[EEFF]]&amp;" &gt; /-/ &lt; "&amp;DICT[[#This Row],[Ppto]]</f>
        <v/>
      </c>
    </row>
    <row r="517">
      <c r="B517" s="29" t="n"/>
      <c r="C517" s="29" t="inlineStr">
        <is>
          <t>5-90-EE-622100002</t>
        </is>
      </c>
      <c r="D517" s="29" t="inlineStr">
        <is>
          <t>5-90--622100002</t>
        </is>
      </c>
      <c r="E517">
        <f>DICT[[#This Row],[EEFF]]&amp;" &gt; /-/ &lt; "&amp;DICT[[#This Row],[Ppto]]</f>
        <v/>
      </c>
    </row>
    <row r="518">
      <c r="B518" s="29" t="n"/>
      <c r="C518" s="29" t="inlineStr">
        <is>
          <t>5-90-EE-622100004</t>
        </is>
      </c>
      <c r="D518" s="29" t="inlineStr">
        <is>
          <t>5-90--622100004</t>
        </is>
      </c>
      <c r="E518">
        <f>DICT[[#This Row],[EEFF]]&amp;" &gt; /-/ &lt; "&amp;DICT[[#This Row],[Ppto]]</f>
        <v/>
      </c>
    </row>
    <row r="519">
      <c r="B519" s="29" t="n"/>
      <c r="C519" s="29" t="inlineStr">
        <is>
          <t>5-90-EE-622100005</t>
        </is>
      </c>
      <c r="D519" s="29" t="inlineStr">
        <is>
          <t>5-90--622100005</t>
        </is>
      </c>
      <c r="E519">
        <f>DICT[[#This Row],[EEFF]]&amp;" &gt; /-/ &lt; "&amp;DICT[[#This Row],[Ppto]]</f>
        <v/>
      </c>
    </row>
    <row r="520">
      <c r="B520" s="29" t="n"/>
      <c r="C520" s="29" t="inlineStr">
        <is>
          <t>5-90-EE-622100014</t>
        </is>
      </c>
      <c r="D520" s="29" t="inlineStr">
        <is>
          <t>5-90--622100014</t>
        </is>
      </c>
      <c r="E520">
        <f>DICT[[#This Row],[EEFF]]&amp;" &gt; /-/ &lt; "&amp;DICT[[#This Row],[Ppto]]</f>
        <v/>
      </c>
    </row>
    <row r="521">
      <c r="B521" s="29" t="n"/>
      <c r="C521" s="29" t="inlineStr">
        <is>
          <t>5-90-EE-622200000</t>
        </is>
      </c>
      <c r="D521" s="29" t="inlineStr">
        <is>
          <t>5-90-EE-622200000</t>
        </is>
      </c>
      <c r="E521">
        <f>DICT[[#This Row],[EEFF]]&amp;" &gt; /-/ &lt; "&amp;DICT[[#This Row],[Ppto]]</f>
        <v/>
      </c>
    </row>
    <row r="522">
      <c r="B522" s="29" t="n"/>
      <c r="C522" s="29" t="inlineStr">
        <is>
          <t>5-90-EE-622200001</t>
        </is>
      </c>
      <c r="D522" s="29" t="inlineStr">
        <is>
          <t>5-90-EE-622200001</t>
        </is>
      </c>
      <c r="E522">
        <f>DICT[[#This Row],[EEFF]]&amp;" &gt; /-/ &lt; "&amp;DICT[[#This Row],[Ppto]]</f>
        <v/>
      </c>
    </row>
    <row r="523">
      <c r="B523" s="29" t="n"/>
      <c r="C523" s="29" t="inlineStr">
        <is>
          <t>5-90-EE-622200002</t>
        </is>
      </c>
      <c r="D523" s="29" t="inlineStr">
        <is>
          <t>5-90-EE-622200002</t>
        </is>
      </c>
      <c r="E523">
        <f>DICT[[#This Row],[EEFF]]&amp;" &gt; /-/ &lt; "&amp;DICT[[#This Row],[Ppto]]</f>
        <v/>
      </c>
    </row>
    <row r="524">
      <c r="B524" s="29" t="n"/>
      <c r="C524" s="29" t="inlineStr">
        <is>
          <t>5-90-EE-622200009</t>
        </is>
      </c>
      <c r="D524" s="29" t="inlineStr">
        <is>
          <t>5-90--622200009</t>
        </is>
      </c>
      <c r="E524">
        <f>DICT[[#This Row],[EEFF]]&amp;" &gt; /-/ &lt; "&amp;DICT[[#This Row],[Ppto]]</f>
        <v/>
      </c>
    </row>
    <row r="525">
      <c r="B525" s="29" t="n"/>
      <c r="C525" s="29" t="inlineStr">
        <is>
          <t>5-90-EE-627100000</t>
        </is>
      </c>
      <c r="D525" s="29" t="inlineStr">
        <is>
          <t>5-90--627100000</t>
        </is>
      </c>
      <c r="E525">
        <f>DICT[[#This Row],[EEFF]]&amp;" &gt; /-/ &lt; "&amp;DICT[[#This Row],[Ppto]]</f>
        <v/>
      </c>
    </row>
    <row r="526">
      <c r="B526" s="29" t="n"/>
      <c r="C526" s="29" t="inlineStr">
        <is>
          <t>5-90-EE-627300000</t>
        </is>
      </c>
      <c r="D526" s="29" t="inlineStr">
        <is>
          <t>5-90--627300000</t>
        </is>
      </c>
      <c r="E526">
        <f>DICT[[#This Row],[EEFF]]&amp;" &gt; /-/ &lt; "&amp;DICT[[#This Row],[Ppto]]</f>
        <v/>
      </c>
    </row>
    <row r="527">
      <c r="B527" s="29" t="n"/>
      <c r="C527" s="29" t="inlineStr">
        <is>
          <t>5-90-EE-629110000</t>
        </is>
      </c>
      <c r="D527" s="29" t="inlineStr">
        <is>
          <t>5-90--629110000</t>
        </is>
      </c>
      <c r="E527">
        <f>DICT[[#This Row],[EEFF]]&amp;" &gt; /-/ &lt; "&amp;DICT[[#This Row],[Ppto]]</f>
        <v/>
      </c>
    </row>
    <row r="528">
      <c r="B528" s="29" t="n"/>
      <c r="C528" s="29" t="inlineStr">
        <is>
          <t>5-90-OC-621120000</t>
        </is>
      </c>
      <c r="D528" s="29" t="inlineStr">
        <is>
          <t>5-90-OC-621120000</t>
        </is>
      </c>
      <c r="E528">
        <f>DICT[[#This Row],[EEFF]]&amp;" &gt; /-/ &lt; "&amp;DICT[[#This Row],[Ppto]]</f>
        <v/>
      </c>
    </row>
    <row r="529">
      <c r="B529" s="29" t="n"/>
      <c r="C529" s="29" t="inlineStr">
        <is>
          <t>5-90-OC-621120002</t>
        </is>
      </c>
      <c r="D529" s="29" t="inlineStr">
        <is>
          <t>5-90--621120002</t>
        </is>
      </c>
      <c r="E529">
        <f>DICT[[#This Row],[EEFF]]&amp;" &gt; /-/ &lt; "&amp;DICT[[#This Row],[Ppto]]</f>
        <v/>
      </c>
    </row>
    <row r="530">
      <c r="B530" s="29" t="n"/>
      <c r="C530" s="29" t="inlineStr">
        <is>
          <t>5-90-OC-621120003</t>
        </is>
      </c>
      <c r="D530" s="29" t="inlineStr">
        <is>
          <t>5-90-OC-621120003</t>
        </is>
      </c>
      <c r="E530">
        <f>DICT[[#This Row],[EEFF]]&amp;" &gt; /-/ &lt; "&amp;DICT[[#This Row],[Ppto]]</f>
        <v/>
      </c>
    </row>
    <row r="531">
      <c r="B531" s="29" t="n"/>
      <c r="C531" s="29" t="inlineStr">
        <is>
          <t>5-90-OC-621120004</t>
        </is>
      </c>
      <c r="D531" s="29" t="inlineStr">
        <is>
          <t>5-90-OC-621120004</t>
        </is>
      </c>
      <c r="E531">
        <f>DICT[[#This Row],[EEFF]]&amp;" &gt; /-/ &lt; "&amp;DICT[[#This Row],[Ppto]]</f>
        <v/>
      </c>
    </row>
    <row r="532">
      <c r="B532" s="29" t="n"/>
      <c r="C532" s="29" t="inlineStr">
        <is>
          <t>5-90-OC-621410001</t>
        </is>
      </c>
      <c r="D532" s="29" t="inlineStr">
        <is>
          <t>5-90--621410001</t>
        </is>
      </c>
      <c r="E532">
        <f>DICT[[#This Row],[EEFF]]&amp;" &gt; /-/ &lt; "&amp;DICT[[#This Row],[Ppto]]</f>
        <v/>
      </c>
    </row>
    <row r="533">
      <c r="B533" s="29" t="n"/>
      <c r="C533" s="29" t="inlineStr">
        <is>
          <t>5-90-OC-621510001</t>
        </is>
      </c>
      <c r="D533" s="29" t="inlineStr">
        <is>
          <t>5-90-OC-621510001</t>
        </is>
      </c>
      <c r="E533">
        <f>DICT[[#This Row],[EEFF]]&amp;" &gt; /-/ &lt; "&amp;DICT[[#This Row],[Ppto]]</f>
        <v/>
      </c>
    </row>
    <row r="534">
      <c r="B534" s="29" t="n"/>
      <c r="C534" s="29" t="inlineStr">
        <is>
          <t>5-90-OC-621510003</t>
        </is>
      </c>
      <c r="D534" s="29" t="inlineStr">
        <is>
          <t>5-90-OC-621510003</t>
        </is>
      </c>
      <c r="E534">
        <f>DICT[[#This Row],[EEFF]]&amp;" &gt; /-/ &lt; "&amp;DICT[[#This Row],[Ppto]]</f>
        <v/>
      </c>
    </row>
    <row r="535">
      <c r="B535" s="29" t="n"/>
      <c r="C535" s="29" t="inlineStr">
        <is>
          <t>5-90-OC-621510005</t>
        </is>
      </c>
      <c r="D535" s="29" t="inlineStr">
        <is>
          <t>5-90-OC-621510005</t>
        </is>
      </c>
      <c r="E535">
        <f>DICT[[#This Row],[EEFF]]&amp;" &gt; /-/ &lt; "&amp;DICT[[#This Row],[Ppto]]</f>
        <v/>
      </c>
    </row>
    <row r="536">
      <c r="B536" s="29" t="n"/>
      <c r="C536" s="29" t="inlineStr">
        <is>
          <t>5-90-OC-622100000</t>
        </is>
      </c>
      <c r="D536" s="29" t="inlineStr">
        <is>
          <t>5-90--622100000</t>
        </is>
      </c>
      <c r="E536">
        <f>DICT[[#This Row],[EEFF]]&amp;" &gt; /-/ &lt; "&amp;DICT[[#This Row],[Ppto]]</f>
        <v/>
      </c>
    </row>
    <row r="537">
      <c r="B537" s="29" t="n"/>
      <c r="C537" s="29" t="inlineStr">
        <is>
          <t>5-90-OC-622100001</t>
        </is>
      </c>
      <c r="D537" s="29" t="inlineStr">
        <is>
          <t>5-90--622100001</t>
        </is>
      </c>
      <c r="E537">
        <f>DICT[[#This Row],[EEFF]]&amp;" &gt; /-/ &lt; "&amp;DICT[[#This Row],[Ppto]]</f>
        <v/>
      </c>
    </row>
    <row r="538">
      <c r="B538" s="29" t="n"/>
      <c r="C538" s="29" t="inlineStr">
        <is>
          <t>5-90-OC-622100002</t>
        </is>
      </c>
      <c r="D538" s="29" t="inlineStr">
        <is>
          <t>5-90--622100002</t>
        </is>
      </c>
      <c r="E538">
        <f>DICT[[#This Row],[EEFF]]&amp;" &gt; /-/ &lt; "&amp;DICT[[#This Row],[Ppto]]</f>
        <v/>
      </c>
    </row>
    <row r="539">
      <c r="B539" s="29" t="n"/>
      <c r="C539" s="29" t="inlineStr">
        <is>
          <t>5-90-OC-622100004</t>
        </is>
      </c>
      <c r="D539" s="29" t="inlineStr">
        <is>
          <t>5-90--622100004</t>
        </is>
      </c>
      <c r="E539">
        <f>DICT[[#This Row],[EEFF]]&amp;" &gt; /-/ &lt; "&amp;DICT[[#This Row],[Ppto]]</f>
        <v/>
      </c>
    </row>
    <row r="540">
      <c r="B540" s="29" t="n"/>
      <c r="C540" s="29" t="inlineStr">
        <is>
          <t>5-90-OC-622100005</t>
        </is>
      </c>
      <c r="D540" s="29" t="inlineStr">
        <is>
          <t>5-90--622100005</t>
        </is>
      </c>
      <c r="E540">
        <f>DICT[[#This Row],[EEFF]]&amp;" &gt; /-/ &lt; "&amp;DICT[[#This Row],[Ppto]]</f>
        <v/>
      </c>
    </row>
    <row r="541">
      <c r="B541" s="29" t="n"/>
      <c r="C541" s="29" t="inlineStr">
        <is>
          <t>5-90-OC-622100014</t>
        </is>
      </c>
      <c r="D541" s="29" t="inlineStr">
        <is>
          <t>5-90--622100014</t>
        </is>
      </c>
      <c r="E541">
        <f>DICT[[#This Row],[EEFF]]&amp;" &gt; /-/ &lt; "&amp;DICT[[#This Row],[Ppto]]</f>
        <v/>
      </c>
    </row>
    <row r="542">
      <c r="B542" s="29" t="n"/>
      <c r="C542" s="29" t="inlineStr">
        <is>
          <t>5-90-OC-622200009</t>
        </is>
      </c>
      <c r="D542" s="29" t="inlineStr">
        <is>
          <t>5-90--622200009</t>
        </is>
      </c>
      <c r="E542">
        <f>DICT[[#This Row],[EEFF]]&amp;" &gt; /-/ &lt; "&amp;DICT[[#This Row],[Ppto]]</f>
        <v/>
      </c>
    </row>
    <row r="543">
      <c r="B543" s="29" t="n"/>
      <c r="C543" s="29" t="inlineStr">
        <is>
          <t>5-90-OC-627100000</t>
        </is>
      </c>
      <c r="D543" s="29" t="inlineStr">
        <is>
          <t>5-90--627100000</t>
        </is>
      </c>
      <c r="E543">
        <f>DICT[[#This Row],[EEFF]]&amp;" &gt; /-/ &lt; "&amp;DICT[[#This Row],[Ppto]]</f>
        <v/>
      </c>
    </row>
    <row r="544">
      <c r="B544" s="29" t="n"/>
      <c r="C544" s="29" t="inlineStr">
        <is>
          <t>5-90-OC-627300000</t>
        </is>
      </c>
      <c r="D544" s="29" t="inlineStr">
        <is>
          <t>5-90--627300000</t>
        </is>
      </c>
      <c r="E544">
        <f>DICT[[#This Row],[EEFF]]&amp;" &gt; /-/ &lt; "&amp;DICT[[#This Row],[Ppto]]</f>
        <v/>
      </c>
    </row>
    <row r="545">
      <c r="B545" s="29" t="n"/>
      <c r="C545" s="29" t="inlineStr">
        <is>
          <t>5-90-OC-629110001</t>
        </is>
      </c>
      <c r="D545" s="29" t="inlineStr">
        <is>
          <t>5-90--629110001</t>
        </is>
      </c>
      <c r="E545">
        <f>DICT[[#This Row],[EEFF]]&amp;" &gt; /-/ &lt; "&amp;DICT[[#This Row],[Ppto]]</f>
        <v/>
      </c>
    </row>
    <row r="546">
      <c r="B546" s="29" t="n"/>
      <c r="C546" s="29" t="inlineStr">
        <is>
          <t>5-90-OE-621120000</t>
        </is>
      </c>
      <c r="D546" s="29" t="inlineStr">
        <is>
          <t>5-90-OE-621120000</t>
        </is>
      </c>
      <c r="E546">
        <f>DICT[[#This Row],[EEFF]]&amp;" &gt; /-/ &lt; "&amp;DICT[[#This Row],[Ppto]]</f>
        <v/>
      </c>
    </row>
    <row r="547">
      <c r="B547" s="29" t="n"/>
      <c r="C547" s="29" t="inlineStr">
        <is>
          <t>5-90-OE-621120002</t>
        </is>
      </c>
      <c r="D547" s="29" t="inlineStr">
        <is>
          <t>5-90--621120002</t>
        </is>
      </c>
      <c r="E547">
        <f>DICT[[#This Row],[EEFF]]&amp;" &gt; /-/ &lt; "&amp;DICT[[#This Row],[Ppto]]</f>
        <v/>
      </c>
    </row>
    <row r="548">
      <c r="B548" s="29" t="n"/>
      <c r="C548" s="29" t="inlineStr">
        <is>
          <t>5-90-OE-621120003</t>
        </is>
      </c>
      <c r="D548" s="29" t="inlineStr">
        <is>
          <t>5-90-OE-621120003</t>
        </is>
      </c>
      <c r="E548">
        <f>DICT[[#This Row],[EEFF]]&amp;" &gt; /-/ &lt; "&amp;DICT[[#This Row],[Ppto]]</f>
        <v/>
      </c>
    </row>
    <row r="549">
      <c r="B549" s="29" t="n"/>
      <c r="C549" s="29" t="inlineStr">
        <is>
          <t>5-90-OE-621120004</t>
        </is>
      </c>
      <c r="D549" s="29" t="inlineStr">
        <is>
          <t>5-90-OE-621120004</t>
        </is>
      </c>
      <c r="E549">
        <f>DICT[[#This Row],[EEFF]]&amp;" &gt; /-/ &lt; "&amp;DICT[[#This Row],[Ppto]]</f>
        <v/>
      </c>
    </row>
    <row r="550">
      <c r="B550" s="29" t="n"/>
      <c r="C550" s="29" t="inlineStr">
        <is>
          <t>5-90-OE-621410001</t>
        </is>
      </c>
      <c r="D550" s="29" t="inlineStr">
        <is>
          <t>5-90--621410001</t>
        </is>
      </c>
      <c r="E550">
        <f>DICT[[#This Row],[EEFF]]&amp;" &gt; /-/ &lt; "&amp;DICT[[#This Row],[Ppto]]</f>
        <v/>
      </c>
    </row>
    <row r="551">
      <c r="B551" s="29" t="n"/>
      <c r="C551" s="29" t="inlineStr">
        <is>
          <t>5-90-OE-621510001</t>
        </is>
      </c>
      <c r="D551" s="29" t="inlineStr">
        <is>
          <t>5-90-OE-621510001</t>
        </is>
      </c>
      <c r="E551">
        <f>DICT[[#This Row],[EEFF]]&amp;" &gt; /-/ &lt; "&amp;DICT[[#This Row],[Ppto]]</f>
        <v/>
      </c>
    </row>
    <row r="552">
      <c r="B552" s="29" t="n"/>
      <c r="C552" s="29" t="inlineStr">
        <is>
          <t>5-90-OE-621510003</t>
        </is>
      </c>
      <c r="D552" s="29" t="inlineStr">
        <is>
          <t>5-90-OE-621510003</t>
        </is>
      </c>
      <c r="E552">
        <f>DICT[[#This Row],[EEFF]]&amp;" &gt; /-/ &lt; "&amp;DICT[[#This Row],[Ppto]]</f>
        <v/>
      </c>
    </row>
    <row r="553">
      <c r="B553" s="29" t="n"/>
      <c r="C553" s="29" t="inlineStr">
        <is>
          <t>5-90-OE-621510005</t>
        </is>
      </c>
      <c r="D553" s="29" t="inlineStr">
        <is>
          <t>5-90-OE-621510005</t>
        </is>
      </c>
      <c r="E553">
        <f>DICT[[#This Row],[EEFF]]&amp;" &gt; /-/ &lt; "&amp;DICT[[#This Row],[Ppto]]</f>
        <v/>
      </c>
    </row>
    <row r="554">
      <c r="B554" s="29" t="n"/>
      <c r="C554" s="29" t="inlineStr">
        <is>
          <t>5-90-OE-622100000</t>
        </is>
      </c>
      <c r="D554" s="29" t="inlineStr">
        <is>
          <t>5-90--622100000</t>
        </is>
      </c>
      <c r="E554">
        <f>DICT[[#This Row],[EEFF]]&amp;" &gt; /-/ &lt; "&amp;DICT[[#This Row],[Ppto]]</f>
        <v/>
      </c>
    </row>
    <row r="555">
      <c r="B555" s="29" t="n"/>
      <c r="C555" s="29" t="inlineStr">
        <is>
          <t>5-90-OE-622100001</t>
        </is>
      </c>
      <c r="D555" s="29" t="inlineStr">
        <is>
          <t>5-90--622100001</t>
        </is>
      </c>
      <c r="E555">
        <f>DICT[[#This Row],[EEFF]]&amp;" &gt; /-/ &lt; "&amp;DICT[[#This Row],[Ppto]]</f>
        <v/>
      </c>
    </row>
    <row r="556">
      <c r="B556" s="29" t="n"/>
      <c r="C556" s="29" t="inlineStr">
        <is>
          <t>5-90-OE-622100002</t>
        </is>
      </c>
      <c r="D556" s="29" t="inlineStr">
        <is>
          <t>5-90--622100002</t>
        </is>
      </c>
      <c r="E556">
        <f>DICT[[#This Row],[EEFF]]&amp;" &gt; /-/ &lt; "&amp;DICT[[#This Row],[Ppto]]</f>
        <v/>
      </c>
    </row>
    <row r="557">
      <c r="B557" s="29" t="n"/>
      <c r="C557" s="29" t="inlineStr">
        <is>
          <t>5-90-OE-622100004</t>
        </is>
      </c>
      <c r="D557" s="29" t="inlineStr">
        <is>
          <t>5-90--622100004</t>
        </is>
      </c>
      <c r="E557">
        <f>DICT[[#This Row],[EEFF]]&amp;" &gt; /-/ &lt; "&amp;DICT[[#This Row],[Ppto]]</f>
        <v/>
      </c>
    </row>
    <row r="558">
      <c r="B558" s="29" t="n"/>
      <c r="C558" s="29" t="inlineStr">
        <is>
          <t>5-90-OE-622100005</t>
        </is>
      </c>
      <c r="D558" s="29" t="inlineStr">
        <is>
          <t>5-90--622100005</t>
        </is>
      </c>
      <c r="E558">
        <f>DICT[[#This Row],[EEFF]]&amp;" &gt; /-/ &lt; "&amp;DICT[[#This Row],[Ppto]]</f>
        <v/>
      </c>
    </row>
    <row r="559">
      <c r="B559" s="29" t="n"/>
      <c r="C559" s="29" t="inlineStr">
        <is>
          <t>5-90-OE-622100012</t>
        </is>
      </c>
      <c r="D559" s="29" t="inlineStr">
        <is>
          <t>5-90--622100012</t>
        </is>
      </c>
      <c r="E559">
        <f>DICT[[#This Row],[EEFF]]&amp;" &gt; /-/ &lt; "&amp;DICT[[#This Row],[Ppto]]</f>
        <v/>
      </c>
    </row>
    <row r="560">
      <c r="B560" s="29" t="n"/>
      <c r="C560" s="29" t="inlineStr">
        <is>
          <t>5-90-OE-622100013</t>
        </is>
      </c>
      <c r="D560" s="29" t="inlineStr">
        <is>
          <t>5-90--622100013</t>
        </is>
      </c>
      <c r="E560">
        <f>DICT[[#This Row],[EEFF]]&amp;" &gt; /-/ &lt; "&amp;DICT[[#This Row],[Ppto]]</f>
        <v/>
      </c>
    </row>
    <row r="561">
      <c r="B561" s="29" t="n"/>
      <c r="C561" s="29" t="inlineStr">
        <is>
          <t>5-90-OE-622100014</t>
        </is>
      </c>
      <c r="D561" s="29" t="inlineStr">
        <is>
          <t>5-90--622100014</t>
        </is>
      </c>
      <c r="E561">
        <f>DICT[[#This Row],[EEFF]]&amp;" &gt; /-/ &lt; "&amp;DICT[[#This Row],[Ppto]]</f>
        <v/>
      </c>
    </row>
    <row r="562">
      <c r="B562" s="29" t="n"/>
      <c r="C562" s="29" t="inlineStr">
        <is>
          <t>5-90-OE-622200009</t>
        </is>
      </c>
      <c r="D562" s="29" t="inlineStr">
        <is>
          <t>5-90--622200009</t>
        </is>
      </c>
      <c r="E562">
        <f>DICT[[#This Row],[EEFF]]&amp;" &gt; /-/ &lt; "&amp;DICT[[#This Row],[Ppto]]</f>
        <v/>
      </c>
    </row>
    <row r="563">
      <c r="B563" s="29" t="n"/>
      <c r="C563" s="29" t="inlineStr">
        <is>
          <t>5-90-OE-627100000</t>
        </is>
      </c>
      <c r="D563" s="29" t="inlineStr">
        <is>
          <t>5-90--627100000</t>
        </is>
      </c>
      <c r="E563">
        <f>DICT[[#This Row],[EEFF]]&amp;" &gt; /-/ &lt; "&amp;DICT[[#This Row],[Ppto]]</f>
        <v/>
      </c>
    </row>
    <row r="564">
      <c r="B564" s="29" t="n"/>
      <c r="C564" s="29" t="inlineStr">
        <is>
          <t>5-90-OE-627300000</t>
        </is>
      </c>
      <c r="D564" s="29" t="inlineStr">
        <is>
          <t>5-90--627300000</t>
        </is>
      </c>
      <c r="E564">
        <f>DICT[[#This Row],[EEFF]]&amp;" &gt; /-/ &lt; "&amp;DICT[[#This Row],[Ppto]]</f>
        <v/>
      </c>
    </row>
    <row r="565">
      <c r="B565" s="29" t="n"/>
      <c r="C565" s="29" t="inlineStr">
        <is>
          <t>5-90-OE-629110001</t>
        </is>
      </c>
      <c r="D565" s="29" t="inlineStr">
        <is>
          <t>5-90--629110001</t>
        </is>
      </c>
      <c r="E565">
        <f>DICT[[#This Row],[EEFF]]&amp;" &gt; /-/ &lt; "&amp;DICT[[#This Row],[Ppto]]</f>
        <v/>
      </c>
    </row>
    <row r="566">
      <c r="B566" s="29" t="n"/>
      <c r="C566" s="29" t="inlineStr">
        <is>
          <t>5-91-EC-621110003</t>
        </is>
      </c>
      <c r="D566" s="29" t="inlineStr">
        <is>
          <t>5-91-EC-621110003</t>
        </is>
      </c>
      <c r="E566">
        <f>DICT[[#This Row],[EEFF]]&amp;" &gt; /-/ &lt; "&amp;DICT[[#This Row],[Ppto]]</f>
        <v/>
      </c>
    </row>
    <row r="567">
      <c r="B567" s="29" t="n"/>
      <c r="C567" s="29" t="inlineStr">
        <is>
          <t>5-91-EE-621110003</t>
        </is>
      </c>
      <c r="D567" s="29" t="inlineStr">
        <is>
          <t>5-91-EE-621110003</t>
        </is>
      </c>
      <c r="E567">
        <f>DICT[[#This Row],[EEFF]]&amp;" &gt; /-/ &lt; "&amp;DICT[[#This Row],[Ppto]]</f>
        <v/>
      </c>
    </row>
    <row r="568">
      <c r="B568" s="29" t="n"/>
      <c r="C568" s="29" t="inlineStr">
        <is>
          <t>5-91-OC-621120004</t>
        </is>
      </c>
      <c r="D568" s="29" t="inlineStr">
        <is>
          <t>5-91-OC-621120004</t>
        </is>
      </c>
      <c r="E568">
        <f>DICT[[#This Row],[EEFF]]&amp;" &gt; /-/ &lt; "&amp;DICT[[#This Row],[Ppto]]</f>
        <v/>
      </c>
    </row>
    <row r="569">
      <c r="B569" s="29" t="n"/>
      <c r="C569" s="29" t="inlineStr">
        <is>
          <t>5-91-OE-621120004</t>
        </is>
      </c>
      <c r="D569" s="29" t="inlineStr">
        <is>
          <t>5-91-OE-621120004</t>
        </is>
      </c>
      <c r="E569">
        <f>DICT[[#This Row],[EEFF]]&amp;" &gt; /-/ &lt; "&amp;DICT[[#This Row],[Ppto]]</f>
        <v/>
      </c>
    </row>
    <row r="570">
      <c r="B570" s="29" t="n"/>
      <c r="C570" s="29" t="inlineStr">
        <is>
          <t>5-93--621510001</t>
        </is>
      </c>
      <c r="D570" s="29" t="inlineStr">
        <is>
          <t>5-91-OE-621510001</t>
        </is>
      </c>
      <c r="E570">
        <f>DICT[[#This Row],[EEFF]]&amp;" &gt; /-/ &lt; "&amp;DICT[[#This Row],[Ppto]]</f>
        <v/>
      </c>
    </row>
    <row r="571">
      <c r="B571" s="29" t="n"/>
      <c r="C571" s="29" t="inlineStr">
        <is>
          <t>5-93--638800009</t>
        </is>
      </c>
      <c r="D571" s="29" t="inlineStr">
        <is>
          <t>5-91--638800009</t>
        </is>
      </c>
      <c r="E571">
        <f>DICT[[#This Row],[EEFF]]&amp;" &gt; /-/ &lt; "&amp;DICT[[#This Row],[Ppto]]</f>
        <v/>
      </c>
    </row>
    <row r="572">
      <c r="B572" s="29" t="n"/>
      <c r="C572" s="29" t="inlineStr">
        <is>
          <t>5-95--622200011</t>
        </is>
      </c>
      <c r="D572" s="29" t="inlineStr">
        <is>
          <t>5-95--622200011</t>
        </is>
      </c>
      <c r="E572">
        <f>DICT[[#This Row],[EEFF]]&amp;" &gt; /-/ &lt; "&amp;DICT[[#This Row],[Ppto]]</f>
        <v/>
      </c>
    </row>
    <row r="573">
      <c r="B573" s="29" t="n"/>
      <c r="C573" s="29" t="inlineStr">
        <is>
          <t>5-95--622200013</t>
        </is>
      </c>
      <c r="D573" s="29" t="inlineStr">
        <is>
          <t>5-95--622200013</t>
        </is>
      </c>
      <c r="E573">
        <f>DICT[[#This Row],[EEFF]]&amp;" &gt; /-/ &lt; "&amp;DICT[[#This Row],[Ppto]]</f>
        <v/>
      </c>
    </row>
    <row r="574">
      <c r="B574" s="29" t="n"/>
      <c r="C574" s="29" t="inlineStr">
        <is>
          <t>5-95--629110000</t>
        </is>
      </c>
      <c r="D574" s="29" t="inlineStr">
        <is>
          <t>5-95--629110000</t>
        </is>
      </c>
      <c r="E574">
        <f>DICT[[#This Row],[EEFF]]&amp;" &gt; /-/ &lt; "&amp;DICT[[#This Row],[Ppto]]</f>
        <v/>
      </c>
    </row>
    <row r="575">
      <c r="B575" s="29" t="n"/>
      <c r="C575" s="29" t="inlineStr">
        <is>
          <t>5-95--629110001</t>
        </is>
      </c>
      <c r="D575" s="29" t="inlineStr">
        <is>
          <t>5-95--629110001</t>
        </is>
      </c>
      <c r="E575">
        <f>DICT[[#This Row],[EEFF]]&amp;" &gt; /-/ &lt; "&amp;DICT[[#This Row],[Ppto]]</f>
        <v/>
      </c>
    </row>
    <row r="576">
      <c r="B576" s="29" t="n"/>
      <c r="C576" s="29" t="inlineStr">
        <is>
          <t>5-95--631110100</t>
        </is>
      </c>
      <c r="D576" s="29" t="inlineStr">
        <is>
          <t>5-95--631110100</t>
        </is>
      </c>
      <c r="E576">
        <f>DICT[[#This Row],[EEFF]]&amp;" &gt; /-/ &lt; "&amp;DICT[[#This Row],[Ppto]]</f>
        <v/>
      </c>
    </row>
    <row r="577">
      <c r="B577" s="29" t="n"/>
      <c r="C577" s="29" t="inlineStr">
        <is>
          <t>5-95--631120200</t>
        </is>
      </c>
      <c r="D577" s="29" t="inlineStr">
        <is>
          <t>1-90--631120200</t>
        </is>
      </c>
      <c r="E577">
        <f>DICT[[#This Row],[EEFF]]&amp;" &gt; /-/ &lt; "&amp;DICT[[#This Row],[Ppto]]</f>
        <v/>
      </c>
    </row>
    <row r="578">
      <c r="B578" s="29" t="n"/>
      <c r="C578" s="29" t="inlineStr">
        <is>
          <t>5-95--631210100</t>
        </is>
      </c>
      <c r="D578" s="29" t="inlineStr">
        <is>
          <t>5-95--631210100</t>
        </is>
      </c>
      <c r="E578">
        <f>DICT[[#This Row],[EEFF]]&amp;" &gt; /-/ &lt; "&amp;DICT[[#This Row],[Ppto]]</f>
        <v/>
      </c>
    </row>
    <row r="579">
      <c r="B579" s="29" t="n"/>
      <c r="C579" s="29" t="inlineStr">
        <is>
          <t>5-95--631401002</t>
        </is>
      </c>
      <c r="D579" s="29" t="inlineStr">
        <is>
          <t>5-95--631401002</t>
        </is>
      </c>
      <c r="E579">
        <f>DICT[[#This Row],[EEFF]]&amp;" &gt; /-/ &lt; "&amp;DICT[[#This Row],[Ppto]]</f>
        <v/>
      </c>
    </row>
    <row r="580">
      <c r="B580" s="29" t="n"/>
      <c r="C580" s="29" t="inlineStr">
        <is>
          <t>5-95--635210000</t>
        </is>
      </c>
      <c r="D580" s="29" t="inlineStr">
        <is>
          <t>5-95--635210000</t>
        </is>
      </c>
      <c r="E580">
        <f>DICT[[#This Row],[EEFF]]&amp;" &gt; /-/ &lt; "&amp;DICT[[#This Row],[Ppto]]</f>
        <v/>
      </c>
    </row>
    <row r="581">
      <c r="B581" s="29" t="n"/>
      <c r="C581" s="29" t="inlineStr">
        <is>
          <t>5-95--636100000</t>
        </is>
      </c>
      <c r="D581" s="29" t="inlineStr">
        <is>
          <t>5-95--636100000</t>
        </is>
      </c>
      <c r="E581">
        <f>DICT[[#This Row],[EEFF]]&amp;" &gt; /-/ &lt; "&amp;DICT[[#This Row],[Ppto]]</f>
        <v/>
      </c>
    </row>
    <row r="582">
      <c r="B582" s="29" t="n"/>
      <c r="C582" s="29" t="inlineStr">
        <is>
          <t>5-95--636300000</t>
        </is>
      </c>
      <c r="D582" s="29" t="inlineStr">
        <is>
          <t>5-95--636300000</t>
        </is>
      </c>
      <c r="E582">
        <f>DICT[[#This Row],[EEFF]]&amp;" &gt; /-/ &lt; "&amp;DICT[[#This Row],[Ppto]]</f>
        <v/>
      </c>
    </row>
    <row r="583">
      <c r="B583" s="29" t="n"/>
      <c r="C583" s="29" t="inlineStr">
        <is>
          <t>5-95--636500000</t>
        </is>
      </c>
      <c r="D583" s="29" t="inlineStr">
        <is>
          <t>5-95--636500000</t>
        </is>
      </c>
      <c r="E583">
        <f>DICT[[#This Row],[EEFF]]&amp;" &gt; /-/ &lt; "&amp;DICT[[#This Row],[Ppto]]</f>
        <v/>
      </c>
    </row>
    <row r="584">
      <c r="B584" s="29" t="n"/>
      <c r="C584" s="29" t="inlineStr">
        <is>
          <t>5-95--638100000</t>
        </is>
      </c>
      <c r="D584" s="29" t="inlineStr">
        <is>
          <t>5-95--638100000</t>
        </is>
      </c>
      <c r="E584">
        <f>DICT[[#This Row],[EEFF]]&amp;" &gt; /-/ &lt; "&amp;DICT[[#This Row],[Ppto]]</f>
        <v/>
      </c>
    </row>
    <row r="585">
      <c r="B585" s="29" t="n"/>
      <c r="C585" s="29" t="inlineStr">
        <is>
          <t>5-95--638300000</t>
        </is>
      </c>
      <c r="D585" s="29" t="inlineStr">
        <is>
          <t>5-95--638300000</t>
        </is>
      </c>
      <c r="E585">
        <f>DICT[[#This Row],[EEFF]]&amp;" &gt; /-/ &lt; "&amp;DICT[[#This Row],[Ppto]]</f>
        <v/>
      </c>
    </row>
    <row r="586">
      <c r="B586" s="29" t="n"/>
      <c r="C586" s="29" t="inlineStr">
        <is>
          <t>5-95--639900005</t>
        </is>
      </c>
      <c r="D586" s="29" t="inlineStr">
        <is>
          <t>5-95--639900005</t>
        </is>
      </c>
      <c r="E586">
        <f>DICT[[#This Row],[EEFF]]&amp;" &gt; /-/ &lt; "&amp;DICT[[#This Row],[Ppto]]</f>
        <v/>
      </c>
    </row>
    <row r="587">
      <c r="B587" s="29" t="n"/>
      <c r="C587" s="29" t="inlineStr">
        <is>
          <t>5-95--639900008</t>
        </is>
      </c>
      <c r="D587" s="29" t="inlineStr">
        <is>
          <t>5-95--639900008</t>
        </is>
      </c>
      <c r="E587">
        <f>DICT[[#This Row],[EEFF]]&amp;" &gt; /-/ &lt; "&amp;DICT[[#This Row],[Ppto]]</f>
        <v/>
      </c>
    </row>
    <row r="588">
      <c r="B588" s="29" t="n"/>
      <c r="C588" s="29" t="inlineStr">
        <is>
          <t>5-95--639900009</t>
        </is>
      </c>
      <c r="D588" s="29" t="inlineStr">
        <is>
          <t>5-95--639900009</t>
        </is>
      </c>
      <c r="E588">
        <f>DICT[[#This Row],[EEFF]]&amp;" &gt; /-/ &lt; "&amp;DICT[[#This Row],[Ppto]]</f>
        <v/>
      </c>
    </row>
    <row r="589">
      <c r="B589" s="29" t="n"/>
      <c r="C589" s="29" t="inlineStr">
        <is>
          <t>5-95--643100000</t>
        </is>
      </c>
      <c r="D589" s="29" t="inlineStr">
        <is>
          <t>5-95--643100000</t>
        </is>
      </c>
      <c r="E589">
        <f>DICT[[#This Row],[EEFF]]&amp;" &gt; /-/ &lt; "&amp;DICT[[#This Row],[Ppto]]</f>
        <v/>
      </c>
    </row>
    <row r="590">
      <c r="B590" s="29" t="n"/>
      <c r="C590" s="29" t="inlineStr">
        <is>
          <t>5-95--643200000</t>
        </is>
      </c>
      <c r="D590" s="29" t="inlineStr">
        <is>
          <t>5-95--643200000</t>
        </is>
      </c>
      <c r="E590">
        <f>DICT[[#This Row],[EEFF]]&amp;" &gt; /-/ &lt; "&amp;DICT[[#This Row],[Ppto]]</f>
        <v/>
      </c>
    </row>
    <row r="591">
      <c r="B591" s="29" t="n"/>
      <c r="C591" s="29" t="inlineStr">
        <is>
          <t>5-95--651000000</t>
        </is>
      </c>
      <c r="D591" s="29" t="inlineStr">
        <is>
          <t>5-95--651000000</t>
        </is>
      </c>
      <c r="E591">
        <f>DICT[[#This Row],[EEFF]]&amp;" &gt; /-/ &lt; "&amp;DICT[[#This Row],[Ppto]]</f>
        <v/>
      </c>
    </row>
    <row r="592">
      <c r="B592" s="29" t="n"/>
      <c r="C592" s="29" t="inlineStr">
        <is>
          <t>5-95--651060001</t>
        </is>
      </c>
      <c r="D592" s="29" t="inlineStr">
        <is>
          <t>5-95--651060001</t>
        </is>
      </c>
      <c r="E592">
        <f>DICT[[#This Row],[EEFF]]&amp;" &gt; /-/ &lt; "&amp;DICT[[#This Row],[Ppto]]</f>
        <v/>
      </c>
    </row>
    <row r="593">
      <c r="B593" s="29" t="n"/>
      <c r="C593" s="29" t="inlineStr">
        <is>
          <t>5-95--659300006</t>
        </is>
      </c>
      <c r="D593" s="29" t="inlineStr">
        <is>
          <t>5-95--659300006</t>
        </is>
      </c>
      <c r="E593">
        <f>DICT[[#This Row],[EEFF]]&amp;" &gt; /-/ &lt; "&amp;DICT[[#This Row],[Ppto]]</f>
        <v/>
      </c>
    </row>
    <row r="594">
      <c r="B594" s="29" t="n"/>
      <c r="C594" s="29" t="inlineStr">
        <is>
          <t>5-95--659300030</t>
        </is>
      </c>
      <c r="D594" s="29" t="inlineStr">
        <is>
          <t>5-95--659300030</t>
        </is>
      </c>
      <c r="E594">
        <f>DICT[[#This Row],[EEFF]]&amp;" &gt; /-/ &lt; "&amp;DICT[[#This Row],[Ppto]]</f>
        <v/>
      </c>
    </row>
    <row r="595">
      <c r="B595" s="29" t="n"/>
      <c r="C595" s="29" t="inlineStr">
        <is>
          <t>5-95--659300031</t>
        </is>
      </c>
      <c r="D595" s="29" t="inlineStr">
        <is>
          <t>5-95--659300031</t>
        </is>
      </c>
      <c r="E595">
        <f>DICT[[#This Row],[EEFF]]&amp;" &gt; /-/ &lt; "&amp;DICT[[#This Row],[Ppto]]</f>
        <v/>
      </c>
    </row>
    <row r="596">
      <c r="B596" s="29" t="n"/>
      <c r="C596" s="29" t="inlineStr">
        <is>
          <t>5-95-EC-621110003</t>
        </is>
      </c>
      <c r="D596" s="29" t="inlineStr">
        <is>
          <t>5-95-EC-621110003</t>
        </is>
      </c>
      <c r="E596">
        <f>DICT[[#This Row],[EEFF]]&amp;" &gt; /-/ &lt; "&amp;DICT[[#This Row],[Ppto]]</f>
        <v/>
      </c>
    </row>
    <row r="597">
      <c r="B597" s="29" t="n"/>
      <c r="C597" s="29" t="inlineStr">
        <is>
          <t>5-95-EE-621110000</t>
        </is>
      </c>
      <c r="D597" s="29" t="inlineStr">
        <is>
          <t>5-95-EE-621110000</t>
        </is>
      </c>
      <c r="E597">
        <f>DICT[[#This Row],[EEFF]]&amp;" &gt; /-/ &lt; "&amp;DICT[[#This Row],[Ppto]]</f>
        <v/>
      </c>
    </row>
    <row r="598">
      <c r="B598" s="29" t="n"/>
      <c r="C598" s="29" t="inlineStr">
        <is>
          <t>5-95-EE-621110003</t>
        </is>
      </c>
      <c r="D598" s="29" t="inlineStr">
        <is>
          <t>5-95-EE-621110003</t>
        </is>
      </c>
      <c r="E598">
        <f>DICT[[#This Row],[EEFF]]&amp;" &gt; /-/ &lt; "&amp;DICT[[#This Row],[Ppto]]</f>
        <v/>
      </c>
    </row>
    <row r="599">
      <c r="B599" s="29" t="n"/>
      <c r="C599" s="29" t="inlineStr">
        <is>
          <t>5-95-EE-621410000</t>
        </is>
      </c>
      <c r="D599" s="29" t="inlineStr">
        <is>
          <t>5-95--621410000</t>
        </is>
      </c>
      <c r="E599">
        <f>DICT[[#This Row],[EEFF]]&amp;" &gt; /-/ &lt; "&amp;DICT[[#This Row],[Ppto]]</f>
        <v/>
      </c>
    </row>
    <row r="600">
      <c r="B600" s="29" t="n"/>
      <c r="C600" s="29" t="inlineStr">
        <is>
          <t>5-95-EE-621510000</t>
        </is>
      </c>
      <c r="D600" s="29" t="inlineStr">
        <is>
          <t>5-95-EE-621510000</t>
        </is>
      </c>
      <c r="E600">
        <f>DICT[[#This Row],[EEFF]]&amp;" &gt; /-/ &lt; "&amp;DICT[[#This Row],[Ppto]]</f>
        <v/>
      </c>
    </row>
    <row r="601">
      <c r="B601" s="29" t="n"/>
      <c r="C601" s="29" t="inlineStr">
        <is>
          <t>5-95-EE-621510004</t>
        </is>
      </c>
      <c r="D601" s="29" t="inlineStr">
        <is>
          <t>5-95-EE-621510004</t>
        </is>
      </c>
      <c r="E601">
        <f>DICT[[#This Row],[EEFF]]&amp;" &gt; /-/ &lt; "&amp;DICT[[#This Row],[Ppto]]</f>
        <v/>
      </c>
    </row>
    <row r="602">
      <c r="B602" s="29" t="n"/>
      <c r="C602" s="29" t="inlineStr">
        <is>
          <t>5-95-EE-622100000</t>
        </is>
      </c>
      <c r="D602" s="29" t="inlineStr">
        <is>
          <t>5-95--622100000</t>
        </is>
      </c>
      <c r="E602">
        <f>DICT[[#This Row],[EEFF]]&amp;" &gt; /-/ &lt; "&amp;DICT[[#This Row],[Ppto]]</f>
        <v/>
      </c>
    </row>
    <row r="603">
      <c r="B603" s="29" t="n"/>
      <c r="C603" s="29" t="inlineStr">
        <is>
          <t>5-95-EE-622100004</t>
        </is>
      </c>
      <c r="D603" s="29" t="inlineStr">
        <is>
          <t>5-95--622100004</t>
        </is>
      </c>
      <c r="E603">
        <f>DICT[[#This Row],[EEFF]]&amp;" &gt; /-/ &lt; "&amp;DICT[[#This Row],[Ppto]]</f>
        <v/>
      </c>
    </row>
    <row r="604">
      <c r="B604" s="29" t="n"/>
      <c r="C604" s="29" t="inlineStr">
        <is>
          <t>5-95-EE-622100005</t>
        </is>
      </c>
      <c r="D604" s="29" t="inlineStr">
        <is>
          <t>5-95--622100005</t>
        </is>
      </c>
      <c r="E604">
        <f>DICT[[#This Row],[EEFF]]&amp;" &gt; /-/ &lt; "&amp;DICT[[#This Row],[Ppto]]</f>
        <v/>
      </c>
    </row>
    <row r="605">
      <c r="B605" s="29" t="n"/>
      <c r="C605" s="29" t="inlineStr">
        <is>
          <t>5-95-EE-622100011</t>
        </is>
      </c>
      <c r="D605" s="29" t="inlineStr">
        <is>
          <t>5-95--622100011</t>
        </is>
      </c>
      <c r="E605">
        <f>DICT[[#This Row],[EEFF]]&amp;" &gt; /-/ &lt; "&amp;DICT[[#This Row],[Ppto]]</f>
        <v/>
      </c>
    </row>
    <row r="606">
      <c r="B606" s="29" t="n"/>
      <c r="C606" s="29" t="inlineStr">
        <is>
          <t>5-95-EE-622100013</t>
        </is>
      </c>
      <c r="D606" s="29" t="inlineStr">
        <is>
          <t>5-95--622100013</t>
        </is>
      </c>
      <c r="E606">
        <f>DICT[[#This Row],[EEFF]]&amp;" &gt; /-/ &lt; "&amp;DICT[[#This Row],[Ppto]]</f>
        <v/>
      </c>
    </row>
    <row r="607">
      <c r="B607" s="29" t="n"/>
      <c r="C607" s="29" t="inlineStr">
        <is>
          <t>5-95-EE-622100015</t>
        </is>
      </c>
      <c r="D607" s="29" t="inlineStr">
        <is>
          <t>5-95--622100015</t>
        </is>
      </c>
      <c r="E607">
        <f>DICT[[#This Row],[EEFF]]&amp;" &gt; /-/ &lt; "&amp;DICT[[#This Row],[Ppto]]</f>
        <v/>
      </c>
    </row>
    <row r="608">
      <c r="B608" s="29" t="n"/>
      <c r="C608" s="29" t="inlineStr">
        <is>
          <t>5-95-EE-627100000</t>
        </is>
      </c>
      <c r="D608" s="29" t="inlineStr">
        <is>
          <t>5-95--627100000</t>
        </is>
      </c>
      <c r="E608">
        <f>DICT[[#This Row],[EEFF]]&amp;" &gt; /-/ &lt; "&amp;DICT[[#This Row],[Ppto]]</f>
        <v/>
      </c>
    </row>
    <row r="609">
      <c r="B609" s="29" t="n"/>
      <c r="C609" s="29" t="inlineStr">
        <is>
          <t>5-95-EE-627300000</t>
        </is>
      </c>
      <c r="D609" s="29" t="inlineStr">
        <is>
          <t>5-95--627300000</t>
        </is>
      </c>
      <c r="E609">
        <f>DICT[[#This Row],[EEFF]]&amp;" &gt; /-/ &lt; "&amp;DICT[[#This Row],[Ppto]]</f>
        <v/>
      </c>
    </row>
    <row r="610">
      <c r="B610" s="29" t="n"/>
      <c r="C610" s="29" t="inlineStr">
        <is>
          <t>5-95-EE-629110000</t>
        </is>
      </c>
      <c r="D610" s="29" t="inlineStr">
        <is>
          <t>5-95--629110000</t>
        </is>
      </c>
      <c r="E610">
        <f>DICT[[#This Row],[EEFF]]&amp;" &gt; /-/ &lt; "&amp;DICT[[#This Row],[Ppto]]</f>
        <v/>
      </c>
    </row>
    <row r="611">
      <c r="B611" s="29" t="n"/>
      <c r="C611" s="29" t="inlineStr">
        <is>
          <t>5-95-OC-621120004</t>
        </is>
      </c>
      <c r="D611" s="29" t="inlineStr">
        <is>
          <t>5-95-OC-621120004</t>
        </is>
      </c>
      <c r="E611">
        <f>DICT[[#This Row],[EEFF]]&amp;" &gt; /-/ &lt; "&amp;DICT[[#This Row],[Ppto]]</f>
        <v/>
      </c>
    </row>
    <row r="612">
      <c r="B612" s="29" t="n"/>
      <c r="C612" s="29" t="inlineStr">
        <is>
          <t>5-95-OE-621120000</t>
        </is>
      </c>
      <c r="D612" s="29" t="inlineStr">
        <is>
          <t>5-95-OE-621120000</t>
        </is>
      </c>
      <c r="E612">
        <f>DICT[[#This Row],[EEFF]]&amp;" &gt; /-/ &lt; "&amp;DICT[[#This Row],[Ppto]]</f>
        <v/>
      </c>
    </row>
    <row r="613">
      <c r="B613" s="29" t="n"/>
      <c r="C613" s="29" t="inlineStr">
        <is>
          <t>5-95-OE-621120003</t>
        </is>
      </c>
      <c r="D613" s="29" t="inlineStr">
        <is>
          <t>5-95-OE-621120003</t>
        </is>
      </c>
      <c r="E613">
        <f>DICT[[#This Row],[EEFF]]&amp;" &gt; /-/ &lt; "&amp;DICT[[#This Row],[Ppto]]</f>
        <v/>
      </c>
    </row>
    <row r="614">
      <c r="B614" s="29" t="n"/>
      <c r="C614" s="29" t="inlineStr">
        <is>
          <t>5-95-OE-621120004</t>
        </is>
      </c>
      <c r="D614" s="29" t="inlineStr">
        <is>
          <t>5-95-OE-621120004</t>
        </is>
      </c>
      <c r="E614">
        <f>DICT[[#This Row],[EEFF]]&amp;" &gt; /-/ &lt; "&amp;DICT[[#This Row],[Ppto]]</f>
        <v/>
      </c>
    </row>
    <row r="615">
      <c r="B615" s="29" t="n"/>
      <c r="C615" s="29" t="inlineStr">
        <is>
          <t>5-95-OE-621410001</t>
        </is>
      </c>
      <c r="D615" s="29" t="inlineStr">
        <is>
          <t>5-95--621410001</t>
        </is>
      </c>
      <c r="E615">
        <f>DICT[[#This Row],[EEFF]]&amp;" &gt; /-/ &lt; "&amp;DICT[[#This Row],[Ppto]]</f>
        <v/>
      </c>
    </row>
    <row r="616">
      <c r="B616" s="29" t="n"/>
      <c r="C616" s="29" t="inlineStr">
        <is>
          <t>5-95-OE-622100000</t>
        </is>
      </c>
      <c r="D616" s="29" t="inlineStr">
        <is>
          <t>5-95--622100000</t>
        </is>
      </c>
      <c r="E616">
        <f>DICT[[#This Row],[EEFF]]&amp;" &gt; /-/ &lt; "&amp;DICT[[#This Row],[Ppto]]</f>
        <v/>
      </c>
    </row>
    <row r="617">
      <c r="B617" s="29" t="n"/>
      <c r="C617" s="29" t="inlineStr">
        <is>
          <t>5-95-OE-622100004</t>
        </is>
      </c>
      <c r="D617" s="29" t="inlineStr">
        <is>
          <t>5-95--622100004</t>
        </is>
      </c>
      <c r="E617">
        <f>DICT[[#This Row],[EEFF]]&amp;" &gt; /-/ &lt; "&amp;DICT[[#This Row],[Ppto]]</f>
        <v/>
      </c>
    </row>
    <row r="618">
      <c r="B618" s="29" t="n"/>
      <c r="C618" s="29" t="inlineStr">
        <is>
          <t>5-95-OE-622100005</t>
        </is>
      </c>
      <c r="D618" s="29" t="inlineStr">
        <is>
          <t>5-95--622100005</t>
        </is>
      </c>
      <c r="E618">
        <f>DICT[[#This Row],[EEFF]]&amp;" &gt; /-/ &lt; "&amp;DICT[[#This Row],[Ppto]]</f>
        <v/>
      </c>
    </row>
    <row r="619">
      <c r="B619" s="29" t="n"/>
      <c r="C619" s="29" t="inlineStr">
        <is>
          <t>5-95-OE-622100012</t>
        </is>
      </c>
      <c r="D619" s="29" t="inlineStr">
        <is>
          <t>5-95--622100012</t>
        </is>
      </c>
      <c r="E619">
        <f>DICT[[#This Row],[EEFF]]&amp;" &gt; /-/ &lt; "&amp;DICT[[#This Row],[Ppto]]</f>
        <v/>
      </c>
    </row>
    <row r="620">
      <c r="B620" s="29" t="n"/>
      <c r="C620" s="29" t="inlineStr">
        <is>
          <t>5-95-OE-622100013</t>
        </is>
      </c>
      <c r="D620" s="29" t="inlineStr">
        <is>
          <t>5-95--622100013</t>
        </is>
      </c>
      <c r="E620">
        <f>DICT[[#This Row],[EEFF]]&amp;" &gt; /-/ &lt; "&amp;DICT[[#This Row],[Ppto]]</f>
        <v/>
      </c>
    </row>
    <row r="621">
      <c r="B621" s="29" t="n"/>
      <c r="C621" s="29" t="inlineStr">
        <is>
          <t>5-95-OE-622100014</t>
        </is>
      </c>
      <c r="D621" s="29" t="inlineStr">
        <is>
          <t>5-95--622100014</t>
        </is>
      </c>
      <c r="E621">
        <f>DICT[[#This Row],[EEFF]]&amp;" &gt; /-/ &lt; "&amp;DICT[[#This Row],[Ppto]]</f>
        <v/>
      </c>
    </row>
    <row r="622">
      <c r="B622" s="29" t="n"/>
      <c r="C622" s="29" t="inlineStr">
        <is>
          <t>5-95-OE-622200009</t>
        </is>
      </c>
      <c r="D622" s="29" t="inlineStr">
        <is>
          <t>5-95--622200009</t>
        </is>
      </c>
      <c r="E622">
        <f>DICT[[#This Row],[EEFF]]&amp;" &gt; /-/ &lt; "&amp;DICT[[#This Row],[Ppto]]</f>
        <v/>
      </c>
    </row>
    <row r="623">
      <c r="B623" s="29" t="n"/>
      <c r="C623" s="29" t="inlineStr">
        <is>
          <t>5-95-OE-627100000</t>
        </is>
      </c>
      <c r="D623" s="29" t="inlineStr">
        <is>
          <t>5-95--627100000</t>
        </is>
      </c>
      <c r="E623">
        <f>DICT[[#This Row],[EEFF]]&amp;" &gt; /-/ &lt; "&amp;DICT[[#This Row],[Ppto]]</f>
        <v/>
      </c>
    </row>
    <row r="624">
      <c r="B624" s="29" t="n"/>
      <c r="C624" s="29" t="inlineStr">
        <is>
          <t>5-95-OE-627300000</t>
        </is>
      </c>
      <c r="D624" s="29" t="inlineStr">
        <is>
          <t>5-95--627300000</t>
        </is>
      </c>
      <c r="E624">
        <f>DICT[[#This Row],[EEFF]]&amp;" &gt; /-/ &lt; "&amp;DICT[[#This Row],[Ppto]]</f>
        <v/>
      </c>
    </row>
    <row r="625">
      <c r="B625" s="29" t="n"/>
      <c r="C625" s="29" t="inlineStr">
        <is>
          <t>5-95-OE-629110001</t>
        </is>
      </c>
      <c r="D625" s="29" t="inlineStr">
        <is>
          <t>5-95--629110001</t>
        </is>
      </c>
      <c r="E625">
        <f>DICT[[#This Row],[EEFF]]&amp;" &gt; /-/ &lt; "&amp;DICT[[#This Row],[Ppto]]</f>
        <v/>
      </c>
    </row>
    <row r="626">
      <c r="B626" s="29" t="n"/>
      <c r="C626" s="29" t="inlineStr">
        <is>
          <t>5-96--622200011</t>
        </is>
      </c>
      <c r="D626" s="29" t="inlineStr">
        <is>
          <t>5-96--622200011</t>
        </is>
      </c>
      <c r="E626">
        <f>DICT[[#This Row],[EEFF]]&amp;" &gt; /-/ &lt; "&amp;DICT[[#This Row],[Ppto]]</f>
        <v/>
      </c>
    </row>
    <row r="627">
      <c r="B627" s="29" t="n"/>
      <c r="C627" s="29" t="inlineStr">
        <is>
          <t>5-96--629110000</t>
        </is>
      </c>
      <c r="D627" s="29" t="inlineStr">
        <is>
          <t>5-96--629110000</t>
        </is>
      </c>
      <c r="E627">
        <f>DICT[[#This Row],[EEFF]]&amp;" &gt; /-/ &lt; "&amp;DICT[[#This Row],[Ppto]]</f>
        <v/>
      </c>
    </row>
    <row r="628">
      <c r="B628" s="29" t="n"/>
      <c r="C628" s="29" t="inlineStr">
        <is>
          <t>5-96--631120100</t>
        </is>
      </c>
      <c r="D628" s="29" t="inlineStr">
        <is>
          <t>5-96--631120100</t>
        </is>
      </c>
      <c r="E628">
        <f>DICT[[#This Row],[EEFF]]&amp;" &gt; /-/ &lt; "&amp;DICT[[#This Row],[Ppto]]</f>
        <v/>
      </c>
    </row>
    <row r="629">
      <c r="B629" s="29" t="n"/>
      <c r="C629" s="29" t="inlineStr">
        <is>
          <t>5-96--631120200</t>
        </is>
      </c>
      <c r="D629" s="29" t="inlineStr">
        <is>
          <t>5-96--631120200</t>
        </is>
      </c>
      <c r="E629">
        <f>DICT[[#This Row],[EEFF]]&amp;" &gt; /-/ &lt; "&amp;DICT[[#This Row],[Ppto]]</f>
        <v/>
      </c>
    </row>
    <row r="630">
      <c r="B630" s="29" t="n"/>
      <c r="C630" s="29" t="inlineStr">
        <is>
          <t>5-96--631401002</t>
        </is>
      </c>
      <c r="D630" s="29" t="inlineStr">
        <is>
          <t>5-96--631401002</t>
        </is>
      </c>
      <c r="E630">
        <f>DICT[[#This Row],[EEFF]]&amp;" &gt; /-/ &lt; "&amp;DICT[[#This Row],[Ppto]]</f>
        <v/>
      </c>
    </row>
    <row r="631">
      <c r="B631" s="29" t="n"/>
      <c r="C631" s="29" t="inlineStr">
        <is>
          <t>5-96--635210000</t>
        </is>
      </c>
      <c r="D631" s="29" t="inlineStr">
        <is>
          <t>5-96--635210000</t>
        </is>
      </c>
      <c r="E631">
        <f>DICT[[#This Row],[EEFF]]&amp;" &gt; /-/ &lt; "&amp;DICT[[#This Row],[Ppto]]</f>
        <v/>
      </c>
    </row>
    <row r="632">
      <c r="B632" s="29" t="n"/>
      <c r="C632" s="29" t="inlineStr">
        <is>
          <t>5-96--636100000</t>
        </is>
      </c>
      <c r="D632" s="29" t="inlineStr">
        <is>
          <t>5-96--636100000</t>
        </is>
      </c>
      <c r="E632">
        <f>DICT[[#This Row],[EEFF]]&amp;" &gt; /-/ &lt; "&amp;DICT[[#This Row],[Ppto]]</f>
        <v/>
      </c>
    </row>
    <row r="633">
      <c r="B633" s="29" t="n"/>
      <c r="C633" s="29" t="inlineStr">
        <is>
          <t>5-96--636300000</t>
        </is>
      </c>
      <c r="D633" s="29" t="inlineStr">
        <is>
          <t>5-96--636300000</t>
        </is>
      </c>
      <c r="E633">
        <f>DICT[[#This Row],[EEFF]]&amp;" &gt; /-/ &lt; "&amp;DICT[[#This Row],[Ppto]]</f>
        <v/>
      </c>
    </row>
    <row r="634">
      <c r="B634" s="29" t="n"/>
      <c r="C634" s="29" t="inlineStr">
        <is>
          <t>5-96--637100000</t>
        </is>
      </c>
      <c r="D634" s="29" t="inlineStr">
        <is>
          <t>5-96--637100000</t>
        </is>
      </c>
      <c r="E634">
        <f>DICT[[#This Row],[EEFF]]&amp;" &gt; /-/ &lt; "&amp;DICT[[#This Row],[Ppto]]</f>
        <v/>
      </c>
    </row>
    <row r="635">
      <c r="B635" s="29" t="n"/>
      <c r="C635" s="29" t="inlineStr">
        <is>
          <t>5-96--637300000</t>
        </is>
      </c>
      <c r="D635" s="29" t="inlineStr">
        <is>
          <t>5-96--637300000</t>
        </is>
      </c>
      <c r="E635">
        <f>DICT[[#This Row],[EEFF]]&amp;" &gt; /-/ &lt; "&amp;DICT[[#This Row],[Ppto]]</f>
        <v/>
      </c>
    </row>
    <row r="636">
      <c r="B636" s="29" t="n"/>
      <c r="C636" s="29" t="inlineStr">
        <is>
          <t>5-96--638300000</t>
        </is>
      </c>
      <c r="D636" s="29" t="inlineStr">
        <is>
          <t>5-96--638300000</t>
        </is>
      </c>
      <c r="E636">
        <f>DICT[[#This Row],[EEFF]]&amp;" &gt; /-/ &lt; "&amp;DICT[[#This Row],[Ppto]]</f>
        <v/>
      </c>
    </row>
    <row r="637">
      <c r="B637" s="29" t="n"/>
      <c r="C637" s="29" t="inlineStr">
        <is>
          <t>5-96--638800006</t>
        </is>
      </c>
      <c r="D637" s="29" t="inlineStr">
        <is>
          <t>5-96--638800006</t>
        </is>
      </c>
      <c r="E637">
        <f>DICT[[#This Row],[EEFF]]&amp;" &gt; /-/ &lt; "&amp;DICT[[#This Row],[Ppto]]</f>
        <v/>
      </c>
    </row>
    <row r="638">
      <c r="B638" s="29" t="n"/>
      <c r="C638" s="29" t="inlineStr">
        <is>
          <t>5-96--638800007</t>
        </is>
      </c>
      <c r="D638" s="29" t="inlineStr">
        <is>
          <t>5-96--638800007</t>
        </is>
      </c>
      <c r="E638">
        <f>DICT[[#This Row],[EEFF]]&amp;" &gt; /-/ &lt; "&amp;DICT[[#This Row],[Ppto]]</f>
        <v/>
      </c>
    </row>
    <row r="639">
      <c r="B639" s="29" t="n"/>
      <c r="C639" s="29" t="inlineStr">
        <is>
          <t>5-96--638800008</t>
        </is>
      </c>
      <c r="D639" s="29" t="inlineStr">
        <is>
          <t>5-96--638800008</t>
        </is>
      </c>
      <c r="E639">
        <f>DICT[[#This Row],[EEFF]]&amp;" &gt; /-/ &lt; "&amp;DICT[[#This Row],[Ppto]]</f>
        <v/>
      </c>
    </row>
    <row r="640">
      <c r="B640" s="29" t="n"/>
      <c r="C640" s="29" t="inlineStr">
        <is>
          <t>5-96--638800012</t>
        </is>
      </c>
      <c r="D640" s="29" t="inlineStr">
        <is>
          <t>5-96--638800012</t>
        </is>
      </c>
      <c r="E640">
        <f>DICT[[#This Row],[EEFF]]&amp;" &gt; /-/ &lt; "&amp;DICT[[#This Row],[Ppto]]</f>
        <v/>
      </c>
    </row>
    <row r="641">
      <c r="B641" s="29" t="n"/>
      <c r="C641" s="29" t="inlineStr">
        <is>
          <t>5-96--639900009</t>
        </is>
      </c>
      <c r="D641" s="29" t="inlineStr">
        <is>
          <t>5-96--639900009</t>
        </is>
      </c>
      <c r="E641">
        <f>DICT[[#This Row],[EEFF]]&amp;" &gt; /-/ &lt; "&amp;DICT[[#This Row],[Ppto]]</f>
        <v/>
      </c>
    </row>
    <row r="642">
      <c r="B642" s="29" t="n"/>
      <c r="C642" s="29" t="inlineStr">
        <is>
          <t>5-96--641901000</t>
        </is>
      </c>
      <c r="D642" s="29" t="inlineStr">
        <is>
          <t>5-96--641901000</t>
        </is>
      </c>
      <c r="E642">
        <f>DICT[[#This Row],[EEFF]]&amp;" &gt; /-/ &lt; "&amp;DICT[[#This Row],[Ppto]]</f>
        <v/>
      </c>
    </row>
    <row r="643">
      <c r="B643" s="29" t="n"/>
      <c r="C643" s="29" t="inlineStr">
        <is>
          <t>5-96--643100000</t>
        </is>
      </c>
      <c r="D643" s="29" t="inlineStr">
        <is>
          <t>5-96--643100000</t>
        </is>
      </c>
      <c r="E643">
        <f>DICT[[#This Row],[EEFF]]&amp;" &gt; /-/ &lt; "&amp;DICT[[#This Row],[Ppto]]</f>
        <v/>
      </c>
    </row>
    <row r="644">
      <c r="B644" s="29" t="n"/>
      <c r="C644" s="29" t="inlineStr">
        <is>
          <t>5-96--643200000</t>
        </is>
      </c>
      <c r="D644" s="29" t="inlineStr">
        <is>
          <t>5-96--643200000</t>
        </is>
      </c>
      <c r="E644">
        <f>DICT[[#This Row],[EEFF]]&amp;" &gt; /-/ &lt; "&amp;DICT[[#This Row],[Ppto]]</f>
        <v/>
      </c>
    </row>
    <row r="645">
      <c r="B645" s="29" t="n"/>
      <c r="C645" s="29" t="inlineStr">
        <is>
          <t>5-96--651000000</t>
        </is>
      </c>
      <c r="D645" s="29" t="inlineStr">
        <is>
          <t>5-96--651000000</t>
        </is>
      </c>
      <c r="E645">
        <f>DICT[[#This Row],[EEFF]]&amp;" &gt; /-/ &lt; "&amp;DICT[[#This Row],[Ppto]]</f>
        <v/>
      </c>
    </row>
    <row r="646">
      <c r="B646" s="29" t="n"/>
      <c r="C646" s="29" t="inlineStr">
        <is>
          <t>5-96--651060001</t>
        </is>
      </c>
      <c r="D646" s="29" t="inlineStr">
        <is>
          <t>5-96--651060001</t>
        </is>
      </c>
      <c r="E646">
        <f>DICT[[#This Row],[EEFF]]&amp;" &gt; /-/ &lt; "&amp;DICT[[#This Row],[Ppto]]</f>
        <v/>
      </c>
    </row>
    <row r="647">
      <c r="B647" s="29" t="n"/>
      <c r="C647" s="29" t="inlineStr">
        <is>
          <t>5-96--659300002</t>
        </is>
      </c>
      <c r="D647" s="29" t="inlineStr">
        <is>
          <t>5-96--659300002</t>
        </is>
      </c>
      <c r="E647">
        <f>DICT[[#This Row],[EEFF]]&amp;" &gt; /-/ &lt; "&amp;DICT[[#This Row],[Ppto]]</f>
        <v/>
      </c>
    </row>
    <row r="648">
      <c r="B648" s="29" t="n"/>
      <c r="C648" s="29" t="inlineStr">
        <is>
          <t>5-96--659300003</t>
        </is>
      </c>
      <c r="D648" s="29" t="inlineStr">
        <is>
          <t>5-96--659300003</t>
        </is>
      </c>
      <c r="E648">
        <f>DICT[[#This Row],[EEFF]]&amp;" &gt; /-/ &lt; "&amp;DICT[[#This Row],[Ppto]]</f>
        <v/>
      </c>
    </row>
    <row r="649">
      <c r="B649" s="29" t="n"/>
      <c r="C649" s="29" t="inlineStr">
        <is>
          <t>5-96--659300030</t>
        </is>
      </c>
      <c r="D649" s="29" t="inlineStr">
        <is>
          <t>5-96--659300030</t>
        </is>
      </c>
      <c r="E649">
        <f>DICT[[#This Row],[EEFF]]&amp;" &gt; /-/ &lt; "&amp;DICT[[#This Row],[Ppto]]</f>
        <v/>
      </c>
    </row>
    <row r="650">
      <c r="B650" s="29" t="n"/>
      <c r="C650" s="29" t="inlineStr">
        <is>
          <t>5-96--659300031</t>
        </is>
      </c>
      <c r="D650" s="29" t="inlineStr">
        <is>
          <t>5-96--659300031</t>
        </is>
      </c>
      <c r="E650">
        <f>DICT[[#This Row],[EEFF]]&amp;" &gt; /-/ &lt; "&amp;DICT[[#This Row],[Ppto]]</f>
        <v/>
      </c>
    </row>
    <row r="651">
      <c r="B651" s="29" t="n"/>
      <c r="C651" s="29" t="inlineStr">
        <is>
          <t>5-96-EC-621110003</t>
        </is>
      </c>
      <c r="D651" s="29" t="inlineStr">
        <is>
          <t>5-96-EC-621110003</t>
        </is>
      </c>
      <c r="E651">
        <f>DICT[[#This Row],[EEFF]]&amp;" &gt; /-/ &lt; "&amp;DICT[[#This Row],[Ppto]]</f>
        <v/>
      </c>
    </row>
    <row r="652">
      <c r="B652" s="29" t="n"/>
      <c r="C652" s="29" t="inlineStr">
        <is>
          <t>5-96-EE-621110000</t>
        </is>
      </c>
      <c r="D652" s="29" t="inlineStr">
        <is>
          <t>5-96-EE-621110000</t>
        </is>
      </c>
      <c r="E652">
        <f>DICT[[#This Row],[EEFF]]&amp;" &gt; /-/ &lt; "&amp;DICT[[#This Row],[Ppto]]</f>
        <v/>
      </c>
    </row>
    <row r="653">
      <c r="B653" s="29" t="n"/>
      <c r="C653" s="29" t="inlineStr">
        <is>
          <t>5-96-EE-621110003</t>
        </is>
      </c>
      <c r="D653" s="29" t="inlineStr">
        <is>
          <t>5-96-EE-621110003</t>
        </is>
      </c>
      <c r="E653">
        <f>DICT[[#This Row],[EEFF]]&amp;" &gt; /-/ &lt; "&amp;DICT[[#This Row],[Ppto]]</f>
        <v/>
      </c>
    </row>
    <row r="654">
      <c r="B654" s="29" t="n"/>
      <c r="C654" s="29" t="inlineStr">
        <is>
          <t>5-96-EE-621410000</t>
        </is>
      </c>
      <c r="D654" s="29" t="inlineStr">
        <is>
          <t>5-96--621410000</t>
        </is>
      </c>
      <c r="E654">
        <f>DICT[[#This Row],[EEFF]]&amp;" &gt; /-/ &lt; "&amp;DICT[[#This Row],[Ppto]]</f>
        <v/>
      </c>
    </row>
    <row r="655">
      <c r="B655" s="29" t="n"/>
      <c r="C655" s="29" t="inlineStr">
        <is>
          <t>5-96-EE-621510000</t>
        </is>
      </c>
      <c r="D655" s="29" t="inlineStr">
        <is>
          <t>5-96-EE-621510000</t>
        </is>
      </c>
      <c r="E655">
        <f>DICT[[#This Row],[EEFF]]&amp;" &gt; /-/ &lt; "&amp;DICT[[#This Row],[Ppto]]</f>
        <v/>
      </c>
    </row>
    <row r="656">
      <c r="B656" s="29" t="n"/>
      <c r="C656" s="29" t="inlineStr">
        <is>
          <t>5-96-EE-621510004</t>
        </is>
      </c>
      <c r="D656" s="29" t="inlineStr">
        <is>
          <t>5-96-EE-621510004</t>
        </is>
      </c>
      <c r="E656">
        <f>DICT[[#This Row],[EEFF]]&amp;" &gt; /-/ &lt; "&amp;DICT[[#This Row],[Ppto]]</f>
        <v/>
      </c>
    </row>
    <row r="657">
      <c r="B657" s="29" t="n"/>
      <c r="C657" s="29" t="inlineStr">
        <is>
          <t>5-96-EE-622100000</t>
        </is>
      </c>
      <c r="D657" s="29" t="inlineStr">
        <is>
          <t>5-96--622100000</t>
        </is>
      </c>
      <c r="E657">
        <f>DICT[[#This Row],[EEFF]]&amp;" &gt; /-/ &lt; "&amp;DICT[[#This Row],[Ppto]]</f>
        <v/>
      </c>
    </row>
    <row r="658">
      <c r="B658" s="29" t="n"/>
      <c r="C658" s="29" t="inlineStr">
        <is>
          <t>5-96-EE-622100003</t>
        </is>
      </c>
      <c r="D658" s="29" t="inlineStr">
        <is>
          <t>5-96--622100003</t>
        </is>
      </c>
      <c r="E658">
        <f>DICT[[#This Row],[EEFF]]&amp;" &gt; /-/ &lt; "&amp;DICT[[#This Row],[Ppto]]</f>
        <v/>
      </c>
    </row>
    <row r="659">
      <c r="B659" s="29" t="n"/>
      <c r="C659" s="29" t="inlineStr">
        <is>
          <t>5-96-EE-622100004</t>
        </is>
      </c>
      <c r="D659" s="29" t="inlineStr">
        <is>
          <t>5-96--622100004</t>
        </is>
      </c>
      <c r="E659">
        <f>DICT[[#This Row],[EEFF]]&amp;" &gt; /-/ &lt; "&amp;DICT[[#This Row],[Ppto]]</f>
        <v/>
      </c>
    </row>
    <row r="660">
      <c r="B660" s="29" t="n"/>
      <c r="C660" s="29" t="inlineStr">
        <is>
          <t>5-96-EE-622100005</t>
        </is>
      </c>
      <c r="D660" s="29" t="inlineStr">
        <is>
          <t>5-96--622100005</t>
        </is>
      </c>
      <c r="E660">
        <f>DICT[[#This Row],[EEFF]]&amp;" &gt; /-/ &lt; "&amp;DICT[[#This Row],[Ppto]]</f>
        <v/>
      </c>
    </row>
    <row r="661">
      <c r="B661" s="29" t="n"/>
      <c r="C661" s="29" t="inlineStr">
        <is>
          <t>5-96-EE-622100011</t>
        </is>
      </c>
      <c r="D661" s="29" t="inlineStr">
        <is>
          <t>5-96--622100011</t>
        </is>
      </c>
      <c r="E661">
        <f>DICT[[#This Row],[EEFF]]&amp;" &gt; /-/ &lt; "&amp;DICT[[#This Row],[Ppto]]</f>
        <v/>
      </c>
    </row>
    <row r="662">
      <c r="B662" s="29" t="n"/>
      <c r="C662" s="29" t="inlineStr">
        <is>
          <t>5-96-EE-622100013</t>
        </is>
      </c>
      <c r="D662" s="29" t="inlineStr">
        <is>
          <t>5-96--622100013</t>
        </is>
      </c>
      <c r="E662">
        <f>DICT[[#This Row],[EEFF]]&amp;" &gt; /-/ &lt; "&amp;DICT[[#This Row],[Ppto]]</f>
        <v/>
      </c>
    </row>
    <row r="663">
      <c r="B663" s="29" t="n"/>
      <c r="C663" s="29" t="inlineStr">
        <is>
          <t>5-96-EE-622100015</t>
        </is>
      </c>
      <c r="D663" s="29" t="inlineStr">
        <is>
          <t>5-96--622100015</t>
        </is>
      </c>
      <c r="E663">
        <f>DICT[[#This Row],[EEFF]]&amp;" &gt; /-/ &lt; "&amp;DICT[[#This Row],[Ppto]]</f>
        <v/>
      </c>
    </row>
    <row r="664">
      <c r="B664" s="29" t="n"/>
      <c r="C664" s="29" t="inlineStr">
        <is>
          <t>5-96-EE-627100000</t>
        </is>
      </c>
      <c r="D664" s="29" t="inlineStr">
        <is>
          <t>5-96--627100000</t>
        </is>
      </c>
      <c r="E664">
        <f>DICT[[#This Row],[EEFF]]&amp;" &gt; /-/ &lt; "&amp;DICT[[#This Row],[Ppto]]</f>
        <v/>
      </c>
    </row>
    <row r="665">
      <c r="B665" s="29" t="n"/>
      <c r="C665" s="29" t="inlineStr">
        <is>
          <t>5-96-EE-627300000</t>
        </is>
      </c>
      <c r="D665" s="29" t="inlineStr">
        <is>
          <t>5-96--627300000</t>
        </is>
      </c>
      <c r="E665">
        <f>DICT[[#This Row],[EEFF]]&amp;" &gt; /-/ &lt; "&amp;DICT[[#This Row],[Ppto]]</f>
        <v/>
      </c>
    </row>
    <row r="666">
      <c r="B666" s="29" t="n"/>
      <c r="C666" s="29" t="inlineStr">
        <is>
          <t>5-96-EE-629110000</t>
        </is>
      </c>
      <c r="D666" s="29" t="inlineStr">
        <is>
          <t>5-96--629110000</t>
        </is>
      </c>
      <c r="E666">
        <f>DICT[[#This Row],[EEFF]]&amp;" &gt; /-/ &lt; "&amp;DICT[[#This Row],[Ppto]]</f>
        <v/>
      </c>
    </row>
    <row r="667">
      <c r="B667" s="29" t="n"/>
      <c r="C667" s="29" t="inlineStr">
        <is>
          <t>5-96-OC-621120004</t>
        </is>
      </c>
      <c r="D667" s="29" t="inlineStr">
        <is>
          <t>5-96-OC-621120004</t>
        </is>
      </c>
      <c r="E667">
        <f>DICT[[#This Row],[EEFF]]&amp;" &gt; /-/ &lt; "&amp;DICT[[#This Row],[Ppto]]</f>
        <v/>
      </c>
    </row>
    <row r="668">
      <c r="B668" s="29" t="n"/>
      <c r="C668" s="29" t="inlineStr">
        <is>
          <t>5-96-OE-621120004</t>
        </is>
      </c>
      <c r="D668" s="29" t="inlineStr">
        <is>
          <t>5-96-OE-621120004</t>
        </is>
      </c>
      <c r="E668">
        <f>DICT[[#This Row],[EEFF]]&amp;" &gt; /-/ &lt; "&amp;DICT[[#This Row],[Ppto]]</f>
        <v/>
      </c>
    </row>
    <row r="669">
      <c r="B669" s="29" t="n"/>
      <c r="C669" s="29" t="inlineStr">
        <is>
          <t>6-90--622200013</t>
        </is>
      </c>
      <c r="D669" s="29" t="inlineStr">
        <is>
          <t>6-90--622200013</t>
        </is>
      </c>
      <c r="E669">
        <f>DICT[[#This Row],[EEFF]]&amp;" &gt; /-/ &lt; "&amp;DICT[[#This Row],[Ppto]]</f>
        <v/>
      </c>
    </row>
    <row r="670">
      <c r="B670" s="29" t="n"/>
      <c r="C670" s="29" t="inlineStr">
        <is>
          <t>6-90--629110001</t>
        </is>
      </c>
      <c r="D670" s="29" t="inlineStr">
        <is>
          <t>6-90--629110001</t>
        </is>
      </c>
      <c r="E670">
        <f>DICT[[#This Row],[EEFF]]&amp;" &gt; /-/ &lt; "&amp;DICT[[#This Row],[Ppto]]</f>
        <v/>
      </c>
    </row>
    <row r="671">
      <c r="B671" s="29" t="n"/>
      <c r="C671" s="29" t="inlineStr">
        <is>
          <t>6-90--631110100</t>
        </is>
      </c>
      <c r="D671" s="29" t="inlineStr">
        <is>
          <t>6-90--631110100</t>
        </is>
      </c>
      <c r="E671">
        <f>DICT[[#This Row],[EEFF]]&amp;" &gt; /-/ &lt; "&amp;DICT[[#This Row],[Ppto]]</f>
        <v/>
      </c>
    </row>
    <row r="672">
      <c r="B672" s="29" t="n"/>
      <c r="C672" s="29" t="inlineStr">
        <is>
          <t>6-90--631120200</t>
        </is>
      </c>
      <c r="D672" s="29" t="inlineStr">
        <is>
          <t>6-90--631120200</t>
        </is>
      </c>
      <c r="E672">
        <f>DICT[[#This Row],[EEFF]]&amp;" &gt; /-/ &lt; "&amp;DICT[[#This Row],[Ppto]]</f>
        <v/>
      </c>
    </row>
    <row r="673">
      <c r="B673" s="29" t="n"/>
      <c r="C673" s="29" t="inlineStr">
        <is>
          <t>6-90--631310102</t>
        </is>
      </c>
      <c r="D673" s="29" t="inlineStr">
        <is>
          <t>6-90--631310102</t>
        </is>
      </c>
      <c r="E673">
        <f>DICT[[#This Row],[EEFF]]&amp;" &gt; /-/ &lt; "&amp;DICT[[#This Row],[Ppto]]</f>
        <v/>
      </c>
    </row>
    <row r="674">
      <c r="B674" s="29" t="n"/>
      <c r="C674" s="29" t="inlineStr">
        <is>
          <t>6-90--631401002</t>
        </is>
      </c>
      <c r="D674" s="29" t="inlineStr">
        <is>
          <t>6-90--631401002</t>
        </is>
      </c>
      <c r="E674">
        <f>DICT[[#This Row],[EEFF]]&amp;" &gt; /-/ &lt; "&amp;DICT[[#This Row],[Ppto]]</f>
        <v/>
      </c>
    </row>
    <row r="675">
      <c r="B675" s="29" t="n"/>
      <c r="C675" s="29" t="inlineStr">
        <is>
          <t>6-90--632110002</t>
        </is>
      </c>
      <c r="D675" s="29" t="inlineStr">
        <is>
          <t>6-90--632110002</t>
        </is>
      </c>
      <c r="E675">
        <f>DICT[[#This Row],[EEFF]]&amp;" &gt; /-/ &lt; "&amp;DICT[[#This Row],[Ppto]]</f>
        <v/>
      </c>
    </row>
    <row r="676">
      <c r="B676" s="30" t="n"/>
      <c r="C676" s="30" t="inlineStr">
        <is>
          <t>6-90--634120001</t>
        </is>
      </c>
      <c r="D676" s="30" t="inlineStr">
        <is>
          <t>6-90--634120001</t>
        </is>
      </c>
      <c r="E676">
        <f>DICT[[#This Row],[EEFF]]&amp;" &gt; /-/ &lt; "&amp;DICT[[#This Row],[Ppto]]</f>
        <v/>
      </c>
    </row>
    <row r="677">
      <c r="B677" s="30" t="n"/>
      <c r="C677" s="30" t="inlineStr">
        <is>
          <t>6-90--634120003</t>
        </is>
      </c>
      <c r="D677" s="30" t="inlineStr">
        <is>
          <t>6-90--634120003</t>
        </is>
      </c>
      <c r="E677">
        <f>DICT[[#This Row],[EEFF]]&amp;" &gt; /-/ &lt; "&amp;DICT[[#This Row],[Ppto]]</f>
        <v/>
      </c>
    </row>
    <row r="678">
      <c r="B678" s="30" t="n"/>
      <c r="C678" s="30" t="inlineStr">
        <is>
          <t>6-90--634120009</t>
        </is>
      </c>
      <c r="D678" s="30" t="inlineStr">
        <is>
          <t>6-90--634120009</t>
        </is>
      </c>
      <c r="E678">
        <f>DICT[[#This Row],[EEFF]]&amp;" &gt; /-/ &lt; "&amp;DICT[[#This Row],[Ppto]]</f>
        <v/>
      </c>
    </row>
    <row r="679">
      <c r="B679" s="30" t="n"/>
      <c r="C679" s="30" t="inlineStr">
        <is>
          <t>6-90--634210009</t>
        </is>
      </c>
      <c r="D679" s="30" t="inlineStr">
        <is>
          <t>6-90--634210009</t>
        </is>
      </c>
      <c r="E679">
        <f>DICT[[#This Row],[EEFF]]&amp;" &gt; /-/ &lt; "&amp;DICT[[#This Row],[Ppto]]</f>
        <v/>
      </c>
    </row>
    <row r="680">
      <c r="B680" s="30" t="n"/>
      <c r="C680" s="30" t="inlineStr">
        <is>
          <t>6-90--634220001</t>
        </is>
      </c>
      <c r="D680" s="30" t="inlineStr">
        <is>
          <t>6-90--634220001</t>
        </is>
      </c>
      <c r="E680">
        <f>DICT[[#This Row],[EEFF]]&amp;" &gt; /-/ &lt; "&amp;DICT[[#This Row],[Ppto]]</f>
        <v/>
      </c>
    </row>
    <row r="681">
      <c r="B681" s="29" t="n"/>
      <c r="C681" s="29" t="inlineStr">
        <is>
          <t>6-90--634220003</t>
        </is>
      </c>
      <c r="D681" s="29" t="inlineStr">
        <is>
          <t>6-90--634220003</t>
        </is>
      </c>
      <c r="E681">
        <f>DICT[[#This Row],[EEFF]]&amp;" &gt; /-/ &lt; "&amp;DICT[[#This Row],[Ppto]]</f>
        <v/>
      </c>
    </row>
    <row r="682">
      <c r="B682" s="29" t="n"/>
      <c r="C682" s="29" t="inlineStr">
        <is>
          <t>6-90--637100000</t>
        </is>
      </c>
      <c r="D682" s="29" t="inlineStr">
        <is>
          <t>6-90--637100000</t>
        </is>
      </c>
      <c r="E682">
        <f>DICT[[#This Row],[EEFF]]&amp;" &gt; /-/ &lt; "&amp;DICT[[#This Row],[Ppto]]</f>
        <v/>
      </c>
    </row>
    <row r="683">
      <c r="B683" s="29" t="n"/>
      <c r="C683" s="29" t="inlineStr">
        <is>
          <t>6-90--638200000</t>
        </is>
      </c>
      <c r="D683" s="29" t="inlineStr">
        <is>
          <t>6-90--638200000</t>
        </is>
      </c>
      <c r="E683">
        <f>DICT[[#This Row],[EEFF]]&amp;" &gt; /-/ &lt; "&amp;DICT[[#This Row],[Ppto]]</f>
        <v/>
      </c>
    </row>
    <row r="684">
      <c r="B684" s="30" t="n"/>
      <c r="C684" s="30" t="inlineStr">
        <is>
          <t>6-90--639410000</t>
        </is>
      </c>
      <c r="D684" s="30" t="inlineStr">
        <is>
          <t>6-90--639410000</t>
        </is>
      </c>
      <c r="E684">
        <f>DICT[[#This Row],[EEFF]]&amp;" &gt; /-/ &lt; "&amp;DICT[[#This Row],[Ppto]]</f>
        <v/>
      </c>
    </row>
    <row r="685">
      <c r="B685" s="29" t="n"/>
      <c r="C685" s="29" t="inlineStr">
        <is>
          <t>6-90--639900005</t>
        </is>
      </c>
      <c r="D685" s="29" t="inlineStr">
        <is>
          <t>6-90--639900005</t>
        </is>
      </c>
      <c r="E685">
        <f>DICT[[#This Row],[EEFF]]&amp;" &gt; /-/ &lt; "&amp;DICT[[#This Row],[Ppto]]</f>
        <v/>
      </c>
    </row>
    <row r="686">
      <c r="B686" s="29" t="n"/>
      <c r="C686" s="29" t="inlineStr">
        <is>
          <t>6-90--639900009</t>
        </is>
      </c>
      <c r="D686" s="29" t="inlineStr">
        <is>
          <t>6-90--639900009</t>
        </is>
      </c>
      <c r="E686">
        <f>DICT[[#This Row],[EEFF]]&amp;" &gt; /-/ &lt; "&amp;DICT[[#This Row],[Ppto]]</f>
        <v/>
      </c>
    </row>
    <row r="687">
      <c r="B687" s="29" t="n"/>
      <c r="C687" s="29" t="inlineStr">
        <is>
          <t>6-90--642230000</t>
        </is>
      </c>
      <c r="D687" s="29" t="inlineStr">
        <is>
          <t>6-90--642230000</t>
        </is>
      </c>
      <c r="E687">
        <f>DICT[[#This Row],[EEFF]]&amp;" &gt; /-/ &lt; "&amp;DICT[[#This Row],[Ppto]]</f>
        <v/>
      </c>
    </row>
    <row r="688">
      <c r="B688" s="30" t="n"/>
      <c r="C688" s="30" t="inlineStr">
        <is>
          <t>6-90--651000000</t>
        </is>
      </c>
      <c r="D688" s="30" t="inlineStr">
        <is>
          <t>6-90--651000000</t>
        </is>
      </c>
      <c r="E688">
        <f>DICT[[#This Row],[EEFF]]&amp;" &gt; /-/ &lt; "&amp;DICT[[#This Row],[Ppto]]</f>
        <v/>
      </c>
    </row>
    <row r="689">
      <c r="B689" s="29" t="n"/>
      <c r="C689" s="29" t="inlineStr">
        <is>
          <t>6-90--651060001</t>
        </is>
      </c>
      <c r="D689" s="29" t="inlineStr">
        <is>
          <t>6-90--651060001</t>
        </is>
      </c>
      <c r="E689">
        <f>DICT[[#This Row],[EEFF]]&amp;" &gt; /-/ &lt; "&amp;DICT[[#This Row],[Ppto]]</f>
        <v/>
      </c>
    </row>
    <row r="690">
      <c r="B690" s="29" t="n"/>
      <c r="C690" s="29" t="inlineStr">
        <is>
          <t>6-90--659300001</t>
        </is>
      </c>
      <c r="D690" s="29" t="inlineStr">
        <is>
          <t>6-90--659300001</t>
        </is>
      </c>
      <c r="E690">
        <f>DICT[[#This Row],[EEFF]]&amp;" &gt; /-/ &lt; "&amp;DICT[[#This Row],[Ppto]]</f>
        <v/>
      </c>
    </row>
    <row r="691">
      <c r="B691" s="29" t="n"/>
      <c r="C691" s="29" t="inlineStr">
        <is>
          <t>6-90--659300002</t>
        </is>
      </c>
      <c r="D691" s="29" t="inlineStr">
        <is>
          <t>6-90--659300002</t>
        </is>
      </c>
      <c r="E691">
        <f>DICT[[#This Row],[EEFF]]&amp;" &gt; /-/ &lt; "&amp;DICT[[#This Row],[Ppto]]</f>
        <v/>
      </c>
    </row>
    <row r="692">
      <c r="B692" s="30" t="n"/>
      <c r="C692" s="30" t="inlineStr">
        <is>
          <t>6-90--659300003</t>
        </is>
      </c>
      <c r="D692" s="30" t="inlineStr">
        <is>
          <t>6-90--659300003</t>
        </is>
      </c>
      <c r="E692">
        <f>DICT[[#This Row],[EEFF]]&amp;" &gt; /-/ &lt; "&amp;DICT[[#This Row],[Ppto]]</f>
        <v/>
      </c>
    </row>
    <row r="693">
      <c r="B693" s="29" t="n"/>
      <c r="C693" s="29" t="inlineStr">
        <is>
          <t>6-90--659300006</t>
        </is>
      </c>
      <c r="D693" s="29" t="inlineStr">
        <is>
          <t>6-90--659300006</t>
        </is>
      </c>
      <c r="E693">
        <f>DICT[[#This Row],[EEFF]]&amp;" &gt; /-/ &lt; "&amp;DICT[[#This Row],[Ppto]]</f>
        <v/>
      </c>
    </row>
    <row r="694">
      <c r="B694" s="29" t="n"/>
      <c r="C694" s="29" t="inlineStr">
        <is>
          <t>6-90--659300010</t>
        </is>
      </c>
      <c r="D694" s="29" t="inlineStr">
        <is>
          <t>6-90--659300010</t>
        </is>
      </c>
      <c r="E694">
        <f>DICT[[#This Row],[EEFF]]&amp;" &gt; /-/ &lt; "&amp;DICT[[#This Row],[Ppto]]</f>
        <v/>
      </c>
    </row>
    <row r="695">
      <c r="B695" s="29" t="n"/>
      <c r="C695" s="29" t="inlineStr">
        <is>
          <t>6-90--659300011</t>
        </is>
      </c>
      <c r="D695" s="29" t="inlineStr">
        <is>
          <t>6-90--659300011</t>
        </is>
      </c>
      <c r="E695">
        <f>DICT[[#This Row],[EEFF]]&amp;" &gt; /-/ &lt; "&amp;DICT[[#This Row],[Ppto]]</f>
        <v/>
      </c>
    </row>
    <row r="696">
      <c r="B696" s="30" t="n"/>
      <c r="C696" s="30" t="inlineStr">
        <is>
          <t>6-90--659300020</t>
        </is>
      </c>
      <c r="D696" s="30" t="inlineStr">
        <is>
          <t>6-90--659300020</t>
        </is>
      </c>
      <c r="E696">
        <f>DICT[[#This Row],[EEFF]]&amp;" &gt; /-/ &lt; "&amp;DICT[[#This Row],[Ppto]]</f>
        <v/>
      </c>
    </row>
    <row r="697">
      <c r="B697" s="29" t="n"/>
      <c r="C697" s="29" t="inlineStr">
        <is>
          <t>6-90--659300023</t>
        </is>
      </c>
      <c r="D697" s="29" t="inlineStr">
        <is>
          <t>6-90--659300023</t>
        </is>
      </c>
      <c r="E697">
        <f>DICT[[#This Row],[EEFF]]&amp;" &gt; /-/ &lt; "&amp;DICT[[#This Row],[Ppto]]</f>
        <v/>
      </c>
    </row>
    <row r="698">
      <c r="B698" s="29" t="n"/>
      <c r="C698" s="29" t="inlineStr">
        <is>
          <t>6-90--659300030</t>
        </is>
      </c>
      <c r="D698" s="29" t="inlineStr">
        <is>
          <t>6-90--659300030</t>
        </is>
      </c>
      <c r="E698">
        <f>DICT[[#This Row],[EEFF]]&amp;" &gt; /-/ &lt; "&amp;DICT[[#This Row],[Ppto]]</f>
        <v/>
      </c>
    </row>
    <row r="699">
      <c r="B699" s="29" t="n"/>
      <c r="C699" s="29" t="inlineStr">
        <is>
          <t>6-90--659300031</t>
        </is>
      </c>
      <c r="D699" s="29" t="inlineStr">
        <is>
          <t>6-90--659300031</t>
        </is>
      </c>
      <c r="E699">
        <f>DICT[[#This Row],[EEFF]]&amp;" &gt; /-/ &lt; "&amp;DICT[[#This Row],[Ppto]]</f>
        <v/>
      </c>
    </row>
    <row r="700">
      <c r="B700" s="29" t="n"/>
      <c r="C700" s="29" t="inlineStr">
        <is>
          <t>6-90-EC-621110003</t>
        </is>
      </c>
      <c r="D700" s="29" t="inlineStr">
        <is>
          <t>6-90-EC-621110003</t>
        </is>
      </c>
      <c r="E700">
        <f>DICT[[#This Row],[EEFF]]&amp;" &gt; /-/ &lt; "&amp;DICT[[#This Row],[Ppto]]</f>
        <v/>
      </c>
    </row>
    <row r="701">
      <c r="B701" s="29" t="n"/>
      <c r="C701" s="29" t="inlineStr">
        <is>
          <t>6-90-EE-621110003</t>
        </is>
      </c>
      <c r="D701" s="29" t="inlineStr">
        <is>
          <t>6-90-EE-621110003</t>
        </is>
      </c>
      <c r="E701">
        <f>DICT[[#This Row],[EEFF]]&amp;" &gt; /-/ &lt; "&amp;DICT[[#This Row],[Ppto]]</f>
        <v/>
      </c>
    </row>
    <row r="702">
      <c r="B702" s="29" t="n"/>
      <c r="C702" s="29" t="inlineStr">
        <is>
          <t>6-90-OC-621120000</t>
        </is>
      </c>
      <c r="D702" s="29" t="inlineStr">
        <is>
          <t>6-90-OC-621120000</t>
        </is>
      </c>
      <c r="E702">
        <f>DICT[[#This Row],[EEFF]]&amp;" &gt; /-/ &lt; "&amp;DICT[[#This Row],[Ppto]]</f>
        <v/>
      </c>
    </row>
    <row r="703">
      <c r="B703" s="29" t="n"/>
      <c r="C703" s="29" t="inlineStr">
        <is>
          <t>6-90-OC-621120003</t>
        </is>
      </c>
      <c r="D703" s="29" t="inlineStr">
        <is>
          <t>6-90-OC-621120003</t>
        </is>
      </c>
      <c r="E703">
        <f>DICT[[#This Row],[EEFF]]&amp;" &gt; /-/ &lt; "&amp;DICT[[#This Row],[Ppto]]</f>
        <v/>
      </c>
    </row>
    <row r="704">
      <c r="B704" s="29" t="n"/>
      <c r="C704" s="29" t="inlineStr">
        <is>
          <t>6-90-OC-621120004</t>
        </is>
      </c>
      <c r="D704" s="29" t="inlineStr">
        <is>
          <t>6-90-OC-621120004</t>
        </is>
      </c>
      <c r="E704">
        <f>DICT[[#This Row],[EEFF]]&amp;" &gt; /-/ &lt; "&amp;DICT[[#This Row],[Ppto]]</f>
        <v/>
      </c>
    </row>
    <row r="705">
      <c r="B705" s="29" t="n"/>
      <c r="C705" s="29" t="inlineStr">
        <is>
          <t>6-90-OC-621410001</t>
        </is>
      </c>
      <c r="D705" s="29" t="inlineStr">
        <is>
          <t>6-90--621410001</t>
        </is>
      </c>
      <c r="E705">
        <f>DICT[[#This Row],[EEFF]]&amp;" &gt; /-/ &lt; "&amp;DICT[[#This Row],[Ppto]]</f>
        <v/>
      </c>
    </row>
    <row r="706">
      <c r="B706" s="29" t="n"/>
      <c r="C706" s="29" t="inlineStr">
        <is>
          <t>6-90-OC-622100001</t>
        </is>
      </c>
      <c r="D706" s="29" t="inlineStr">
        <is>
          <t>6-90--622100001</t>
        </is>
      </c>
      <c r="E706">
        <f>DICT[[#This Row],[EEFF]]&amp;" &gt; /-/ &lt; "&amp;DICT[[#This Row],[Ppto]]</f>
        <v/>
      </c>
    </row>
    <row r="707">
      <c r="B707" s="29" t="n"/>
      <c r="C707" s="29" t="inlineStr">
        <is>
          <t>6-90-OC-622100002</t>
        </is>
      </c>
      <c r="D707" s="29" t="inlineStr">
        <is>
          <t>6-90--622100002</t>
        </is>
      </c>
      <c r="E707">
        <f>DICT[[#This Row],[EEFF]]&amp;" &gt; /-/ &lt; "&amp;DICT[[#This Row],[Ppto]]</f>
        <v/>
      </c>
    </row>
    <row r="708">
      <c r="B708" s="29" t="n"/>
      <c r="C708" s="29" t="inlineStr">
        <is>
          <t>6-90-OC-622100004</t>
        </is>
      </c>
      <c r="D708" s="29" t="inlineStr">
        <is>
          <t>6-90--622100004</t>
        </is>
      </c>
      <c r="E708">
        <f>DICT[[#This Row],[EEFF]]&amp;" &gt; /-/ &lt; "&amp;DICT[[#This Row],[Ppto]]</f>
        <v/>
      </c>
    </row>
    <row r="709">
      <c r="B709" s="29" t="n"/>
      <c r="C709" s="29" t="inlineStr">
        <is>
          <t>6-90-OC-622100005</t>
        </is>
      </c>
      <c r="D709" s="29" t="inlineStr">
        <is>
          <t>6-90--622100005</t>
        </is>
      </c>
      <c r="E709">
        <f>DICT[[#This Row],[EEFF]]&amp;" &gt; /-/ &lt; "&amp;DICT[[#This Row],[Ppto]]</f>
        <v/>
      </c>
    </row>
    <row r="710">
      <c r="B710" s="29" t="n"/>
      <c r="C710" s="29" t="inlineStr">
        <is>
          <t>6-90-OC-622100014</t>
        </is>
      </c>
      <c r="D710" s="29" t="inlineStr">
        <is>
          <t>6-90--622100014</t>
        </is>
      </c>
      <c r="E710">
        <f>DICT[[#This Row],[EEFF]]&amp;" &gt; /-/ &lt; "&amp;DICT[[#This Row],[Ppto]]</f>
        <v/>
      </c>
    </row>
    <row r="711">
      <c r="B711" s="29" t="n"/>
      <c r="C711" s="29" t="inlineStr">
        <is>
          <t>6-90-OC-622200009</t>
        </is>
      </c>
      <c r="D711" s="29" t="inlineStr">
        <is>
          <t>6-90--622200009</t>
        </is>
      </c>
      <c r="E711">
        <f>DICT[[#This Row],[EEFF]]&amp;" &gt; /-/ &lt; "&amp;DICT[[#This Row],[Ppto]]</f>
        <v/>
      </c>
    </row>
    <row r="712">
      <c r="B712" s="29" t="n"/>
      <c r="C712" s="29" t="inlineStr">
        <is>
          <t>6-90-OC-627100000</t>
        </is>
      </c>
      <c r="D712" s="29" t="inlineStr">
        <is>
          <t>6-90--627100000</t>
        </is>
      </c>
      <c r="E712">
        <f>DICT[[#This Row],[EEFF]]&amp;" &gt; /-/ &lt; "&amp;DICT[[#This Row],[Ppto]]</f>
        <v/>
      </c>
    </row>
    <row r="713">
      <c r="B713" s="29" t="n"/>
      <c r="C713" s="29" t="inlineStr">
        <is>
          <t>6-90-OC-627300000</t>
        </is>
      </c>
      <c r="D713" s="29" t="inlineStr">
        <is>
          <t>6-90--627300000</t>
        </is>
      </c>
      <c r="E713">
        <f>DICT[[#This Row],[EEFF]]&amp;" &gt; /-/ &lt; "&amp;DICT[[#This Row],[Ppto]]</f>
        <v/>
      </c>
    </row>
    <row r="714">
      <c r="B714" s="29" t="n"/>
      <c r="C714" s="29" t="inlineStr">
        <is>
          <t>6-90-OC-629110001</t>
        </is>
      </c>
      <c r="D714" s="29" t="inlineStr">
        <is>
          <t>6-90--629110001</t>
        </is>
      </c>
      <c r="E714">
        <f>DICT[[#This Row],[EEFF]]&amp;" &gt; /-/ &lt; "&amp;DICT[[#This Row],[Ppto]]</f>
        <v/>
      </c>
    </row>
    <row r="715">
      <c r="B715" s="30" t="n"/>
      <c r="C715" s="30" t="inlineStr">
        <is>
          <t>6-90-OE-621120000</t>
        </is>
      </c>
      <c r="D715" s="30" t="inlineStr">
        <is>
          <t>6-90-OE-621120000</t>
        </is>
      </c>
      <c r="E715">
        <f>DICT[[#This Row],[EEFF]]&amp;" &gt; /-/ &lt; "&amp;DICT[[#This Row],[Ppto]]</f>
        <v/>
      </c>
    </row>
    <row r="716">
      <c r="B716" s="29" t="n"/>
      <c r="C716" s="29" t="inlineStr">
        <is>
          <t>6-90-OE-621120002</t>
        </is>
      </c>
      <c r="D716" s="29" t="inlineStr">
        <is>
          <t>6-90--621120002</t>
        </is>
      </c>
      <c r="E716">
        <f>DICT[[#This Row],[EEFF]]&amp;" &gt; /-/ &lt; "&amp;DICT[[#This Row],[Ppto]]</f>
        <v/>
      </c>
    </row>
    <row r="717">
      <c r="B717" s="29" t="n"/>
      <c r="C717" s="29" t="inlineStr">
        <is>
          <t>6-90-OE-621120003</t>
        </is>
      </c>
      <c r="D717" s="29" t="inlineStr">
        <is>
          <t>6-90-OE-621120003</t>
        </is>
      </c>
      <c r="E717">
        <f>DICT[[#This Row],[EEFF]]&amp;" &gt; /-/ &lt; "&amp;DICT[[#This Row],[Ppto]]</f>
        <v/>
      </c>
    </row>
    <row r="718">
      <c r="B718" s="29" t="n"/>
      <c r="C718" s="29" t="inlineStr">
        <is>
          <t>6-90-OE-621120004</t>
        </is>
      </c>
      <c r="D718" s="29" t="inlineStr">
        <is>
          <t>6-90-OE-621120004</t>
        </is>
      </c>
      <c r="E718">
        <f>DICT[[#This Row],[EEFF]]&amp;" &gt; /-/ &lt; "&amp;DICT[[#This Row],[Ppto]]</f>
        <v/>
      </c>
    </row>
    <row r="719">
      <c r="B719" s="29" t="n"/>
      <c r="C719" s="29" t="inlineStr">
        <is>
          <t>6-90-OE-621410001</t>
        </is>
      </c>
      <c r="D719" s="29" t="inlineStr">
        <is>
          <t>6-90--621410001</t>
        </is>
      </c>
      <c r="E719">
        <f>DICT[[#This Row],[EEFF]]&amp;" &gt; /-/ &lt; "&amp;DICT[[#This Row],[Ppto]]</f>
        <v/>
      </c>
    </row>
    <row r="720">
      <c r="B720" s="29" t="n"/>
      <c r="C720" s="29" t="inlineStr">
        <is>
          <t>6-90-OE-621510001</t>
        </is>
      </c>
      <c r="D720" s="29" t="inlineStr">
        <is>
          <t>6-90-OE-621510001</t>
        </is>
      </c>
      <c r="E720">
        <f>DICT[[#This Row],[EEFF]]&amp;" &gt; /-/ &lt; "&amp;DICT[[#This Row],[Ppto]]</f>
        <v/>
      </c>
    </row>
    <row r="721">
      <c r="B721" s="29" t="n"/>
      <c r="C721" s="29" t="inlineStr">
        <is>
          <t>6-90-OE-621510003</t>
        </is>
      </c>
      <c r="D721" s="29" t="inlineStr">
        <is>
          <t>6-90-OE-621510003</t>
        </is>
      </c>
      <c r="E721">
        <f>DICT[[#This Row],[EEFF]]&amp;" &gt; /-/ &lt; "&amp;DICT[[#This Row],[Ppto]]</f>
        <v/>
      </c>
    </row>
    <row r="722">
      <c r="B722" s="29" t="n"/>
      <c r="C722" s="29" t="inlineStr">
        <is>
          <t>6-90-OE-621510005</t>
        </is>
      </c>
      <c r="D722" s="29" t="inlineStr">
        <is>
          <t>6-90-OE-621510005</t>
        </is>
      </c>
      <c r="E722">
        <f>DICT[[#This Row],[EEFF]]&amp;" &gt; /-/ &lt; "&amp;DICT[[#This Row],[Ppto]]</f>
        <v/>
      </c>
    </row>
    <row r="723">
      <c r="B723" s="29" t="n"/>
      <c r="C723" s="29" t="inlineStr">
        <is>
          <t>6-90-OE-622100000</t>
        </is>
      </c>
      <c r="D723" s="29" t="inlineStr">
        <is>
          <t>6-90--622100000</t>
        </is>
      </c>
      <c r="E723">
        <f>DICT[[#This Row],[EEFF]]&amp;" &gt; /-/ &lt; "&amp;DICT[[#This Row],[Ppto]]</f>
        <v/>
      </c>
    </row>
    <row r="724">
      <c r="B724" s="29" t="n"/>
      <c r="C724" s="29" t="inlineStr">
        <is>
          <t>6-90-OE-622100001</t>
        </is>
      </c>
      <c r="D724" s="29" t="inlineStr">
        <is>
          <t>6-90--622100001</t>
        </is>
      </c>
      <c r="E724">
        <f>DICT[[#This Row],[EEFF]]&amp;" &gt; /-/ &lt; "&amp;DICT[[#This Row],[Ppto]]</f>
        <v/>
      </c>
    </row>
    <row r="725">
      <c r="B725" s="29" t="n"/>
      <c r="C725" s="29" t="inlineStr">
        <is>
          <t>6-90-OE-622100002</t>
        </is>
      </c>
      <c r="D725" s="29" t="inlineStr">
        <is>
          <t>6-90--622100002</t>
        </is>
      </c>
      <c r="E725">
        <f>DICT[[#This Row],[EEFF]]&amp;" &gt; /-/ &lt; "&amp;DICT[[#This Row],[Ppto]]</f>
        <v/>
      </c>
    </row>
    <row r="726">
      <c r="B726" s="29" t="n"/>
      <c r="C726" s="29" t="inlineStr">
        <is>
          <t>6-90-OE-622100004</t>
        </is>
      </c>
      <c r="D726" s="29" t="inlineStr">
        <is>
          <t>6-90--622100004</t>
        </is>
      </c>
      <c r="E726">
        <f>DICT[[#This Row],[EEFF]]&amp;" &gt; /-/ &lt; "&amp;DICT[[#This Row],[Ppto]]</f>
        <v/>
      </c>
    </row>
    <row r="727">
      <c r="B727" s="29" t="n"/>
      <c r="C727" s="29" t="inlineStr">
        <is>
          <t>6-90-OE-622100005</t>
        </is>
      </c>
      <c r="D727" s="29" t="inlineStr">
        <is>
          <t>6-90--622100005</t>
        </is>
      </c>
      <c r="E727">
        <f>DICT[[#This Row],[EEFF]]&amp;" &gt; /-/ &lt; "&amp;DICT[[#This Row],[Ppto]]</f>
        <v/>
      </c>
    </row>
    <row r="728">
      <c r="B728" s="29" t="n"/>
      <c r="C728" s="29" t="inlineStr">
        <is>
          <t>6-90-OE-622100012</t>
        </is>
      </c>
      <c r="D728" s="29" t="inlineStr">
        <is>
          <t>6-90--622100012</t>
        </is>
      </c>
      <c r="E728">
        <f>DICT[[#This Row],[EEFF]]&amp;" &gt; /-/ &lt; "&amp;DICT[[#This Row],[Ppto]]</f>
        <v/>
      </c>
    </row>
    <row r="729">
      <c r="B729" s="29" t="n"/>
      <c r="C729" s="29" t="inlineStr">
        <is>
          <t>6-90-OE-622100013</t>
        </is>
      </c>
      <c r="D729" s="29" t="inlineStr">
        <is>
          <t>6-90--622100013</t>
        </is>
      </c>
      <c r="E729">
        <f>DICT[[#This Row],[EEFF]]&amp;" &gt; /-/ &lt; "&amp;DICT[[#This Row],[Ppto]]</f>
        <v/>
      </c>
    </row>
    <row r="730">
      <c r="B730" s="29" t="n"/>
      <c r="C730" s="29" t="inlineStr">
        <is>
          <t>6-90-OE-622100014</t>
        </is>
      </c>
      <c r="D730" s="29" t="inlineStr">
        <is>
          <t>6-90--622100014</t>
        </is>
      </c>
      <c r="E730">
        <f>DICT[[#This Row],[EEFF]]&amp;" &gt; /-/ &lt; "&amp;DICT[[#This Row],[Ppto]]</f>
        <v/>
      </c>
    </row>
    <row r="731">
      <c r="B731" s="29" t="n"/>
      <c r="C731" s="29" t="inlineStr">
        <is>
          <t>6-90-OE-622200001</t>
        </is>
      </c>
      <c r="D731" s="29" t="inlineStr">
        <is>
          <t>6-90-OE-622200001</t>
        </is>
      </c>
      <c r="E731">
        <f>DICT[[#This Row],[EEFF]]&amp;" &gt; /-/ &lt; "&amp;DICT[[#This Row],[Ppto]]</f>
        <v/>
      </c>
    </row>
    <row r="732">
      <c r="B732" s="29" t="n"/>
      <c r="C732" s="29" t="inlineStr">
        <is>
          <t>6-90-OE-622200002</t>
        </is>
      </c>
      <c r="D732" s="29" t="inlineStr">
        <is>
          <t>6-90-OE-622200002</t>
        </is>
      </c>
      <c r="E732">
        <f>DICT[[#This Row],[EEFF]]&amp;" &gt; /-/ &lt; "&amp;DICT[[#This Row],[Ppto]]</f>
        <v/>
      </c>
    </row>
    <row r="733">
      <c r="B733" s="29" t="n"/>
      <c r="C733" s="29" t="inlineStr">
        <is>
          <t>6-90-OE-622200009</t>
        </is>
      </c>
      <c r="D733" s="29" t="inlineStr">
        <is>
          <t>6-90--622200009</t>
        </is>
      </c>
      <c r="E733">
        <f>DICT[[#This Row],[EEFF]]&amp;" &gt; /-/ &lt; "&amp;DICT[[#This Row],[Ppto]]</f>
        <v/>
      </c>
    </row>
    <row r="734">
      <c r="B734" s="29" t="n"/>
      <c r="C734" s="29" t="inlineStr">
        <is>
          <t>6-90-OE-627100000</t>
        </is>
      </c>
      <c r="D734" s="29" t="inlineStr">
        <is>
          <t>6-90--627100000</t>
        </is>
      </c>
      <c r="E734">
        <f>DICT[[#This Row],[EEFF]]&amp;" &gt; /-/ &lt; "&amp;DICT[[#This Row],[Ppto]]</f>
        <v/>
      </c>
    </row>
    <row r="735">
      <c r="B735" s="29" t="n"/>
      <c r="C735" s="29" t="inlineStr">
        <is>
          <t>6-90-OE-627300000</t>
        </is>
      </c>
      <c r="D735" s="29" t="inlineStr">
        <is>
          <t>6-90--627300000</t>
        </is>
      </c>
      <c r="E735">
        <f>DICT[[#This Row],[EEFF]]&amp;" &gt; /-/ &lt; "&amp;DICT[[#This Row],[Ppto]]</f>
        <v/>
      </c>
    </row>
    <row r="736">
      <c r="B736" s="29" t="n"/>
      <c r="C736" s="29" t="inlineStr">
        <is>
          <t>6-90-OE-629110001</t>
        </is>
      </c>
      <c r="D736" s="29" t="inlineStr">
        <is>
          <t>6-90--629110001</t>
        </is>
      </c>
      <c r="E736">
        <f>DICT[[#This Row],[EEFF]]&amp;" &gt; /-/ &lt; "&amp;DICT[[#This Row],[Ppto]]</f>
        <v/>
      </c>
    </row>
    <row r="737">
      <c r="B737" s="29" t="n"/>
      <c r="C737" s="29" t="inlineStr">
        <is>
          <t>6-91--622200013</t>
        </is>
      </c>
      <c r="D737" s="29" t="inlineStr">
        <is>
          <t>6-91--622200013</t>
        </is>
      </c>
      <c r="E737">
        <f>DICT[[#This Row],[EEFF]]&amp;" &gt; /-/ &lt; "&amp;DICT[[#This Row],[Ppto]]</f>
        <v/>
      </c>
    </row>
    <row r="738">
      <c r="B738" s="29" t="n"/>
      <c r="C738" s="29" t="inlineStr">
        <is>
          <t>6-91--629110001</t>
        </is>
      </c>
      <c r="D738" s="29" t="inlineStr">
        <is>
          <t>6-91--629110001</t>
        </is>
      </c>
      <c r="E738">
        <f>DICT[[#This Row],[EEFF]]&amp;" &gt; /-/ &lt; "&amp;DICT[[#This Row],[Ppto]]</f>
        <v/>
      </c>
    </row>
    <row r="739">
      <c r="B739" s="29" t="n"/>
      <c r="C739" s="29" t="inlineStr">
        <is>
          <t>6-91--651000000</t>
        </is>
      </c>
      <c r="D739" s="29" t="inlineStr">
        <is>
          <t>6-91--651000000</t>
        </is>
      </c>
      <c r="E739">
        <f>DICT[[#This Row],[EEFF]]&amp;" &gt; /-/ &lt; "&amp;DICT[[#This Row],[Ppto]]</f>
        <v/>
      </c>
    </row>
    <row r="740">
      <c r="B740" s="29" t="n"/>
      <c r="C740" s="29" t="inlineStr">
        <is>
          <t>6-91--651060001</t>
        </is>
      </c>
      <c r="D740" s="29" t="inlineStr">
        <is>
          <t>6-91--651060001</t>
        </is>
      </c>
      <c r="E740">
        <f>DICT[[#This Row],[EEFF]]&amp;" &gt; /-/ &lt; "&amp;DICT[[#This Row],[Ppto]]</f>
        <v/>
      </c>
    </row>
    <row r="741">
      <c r="B741" s="29" t="n"/>
      <c r="C741" s="29" t="inlineStr">
        <is>
          <t>6-91--659300030</t>
        </is>
      </c>
      <c r="D741" s="29" t="inlineStr">
        <is>
          <t>6-91--659300030</t>
        </is>
      </c>
      <c r="E741">
        <f>DICT[[#This Row],[EEFF]]&amp;" &gt; /-/ &lt; "&amp;DICT[[#This Row],[Ppto]]</f>
        <v/>
      </c>
    </row>
    <row r="742">
      <c r="B742" s="29" t="n"/>
      <c r="C742" s="29" t="inlineStr">
        <is>
          <t>6-91--659300031</t>
        </is>
      </c>
      <c r="D742" s="29" t="inlineStr">
        <is>
          <t>6-91--659300031</t>
        </is>
      </c>
      <c r="E742">
        <f>DICT[[#This Row],[EEFF]]&amp;" &gt; /-/ &lt; "&amp;DICT[[#This Row],[Ppto]]</f>
        <v/>
      </c>
    </row>
    <row r="743">
      <c r="B743" s="29" t="n"/>
      <c r="C743" s="29" t="inlineStr">
        <is>
          <t>6-91-EC-621110003</t>
        </is>
      </c>
      <c r="D743" s="29" t="inlineStr">
        <is>
          <t>6-91-EC-621110003</t>
        </is>
      </c>
      <c r="E743">
        <f>DICT[[#This Row],[EEFF]]&amp;" &gt; /-/ &lt; "&amp;DICT[[#This Row],[Ppto]]</f>
        <v/>
      </c>
    </row>
    <row r="744">
      <c r="B744" s="29" t="n"/>
      <c r="C744" s="29" t="inlineStr">
        <is>
          <t>6-91-EE-621110003</t>
        </is>
      </c>
      <c r="D744" s="29" t="inlineStr">
        <is>
          <t>6-91-EE-621110003</t>
        </is>
      </c>
      <c r="E744">
        <f>DICT[[#This Row],[EEFF]]&amp;" &gt; /-/ &lt; "&amp;DICT[[#This Row],[Ppto]]</f>
        <v/>
      </c>
    </row>
    <row r="745">
      <c r="B745" s="29" t="n"/>
      <c r="C745" s="29" t="inlineStr">
        <is>
          <t>6-91-OC-621120004</t>
        </is>
      </c>
      <c r="D745" s="29" t="inlineStr">
        <is>
          <t>6-91-OC-621120004</t>
        </is>
      </c>
      <c r="E745">
        <f>DICT[[#This Row],[EEFF]]&amp;" &gt; /-/ &lt; "&amp;DICT[[#This Row],[Ppto]]</f>
        <v/>
      </c>
    </row>
    <row r="746">
      <c r="B746" s="29" t="n"/>
      <c r="C746" s="29" t="inlineStr">
        <is>
          <t>6-91-OE-621120000</t>
        </is>
      </c>
      <c r="D746" s="29" t="inlineStr">
        <is>
          <t>6-91-OE-621120000</t>
        </is>
      </c>
      <c r="E746">
        <f>DICT[[#This Row],[EEFF]]&amp;" &gt; /-/ &lt; "&amp;DICT[[#This Row],[Ppto]]</f>
        <v/>
      </c>
    </row>
    <row r="747">
      <c r="B747" s="29" t="n"/>
      <c r="C747" s="29" t="inlineStr">
        <is>
          <t>6-91-OE-621120002</t>
        </is>
      </c>
      <c r="D747" s="29" t="inlineStr">
        <is>
          <t>6-91--621120002</t>
        </is>
      </c>
      <c r="E747">
        <f>DICT[[#This Row],[EEFF]]&amp;" &gt; /-/ &lt; "&amp;DICT[[#This Row],[Ppto]]</f>
        <v/>
      </c>
    </row>
    <row r="748">
      <c r="B748" s="29" t="n"/>
      <c r="C748" s="29" t="inlineStr">
        <is>
          <t>6-91-OE-621120003</t>
        </is>
      </c>
      <c r="D748" s="29" t="inlineStr">
        <is>
          <t>6-91-OE-621120003</t>
        </is>
      </c>
      <c r="E748">
        <f>DICT[[#This Row],[EEFF]]&amp;" &gt; /-/ &lt; "&amp;DICT[[#This Row],[Ppto]]</f>
        <v/>
      </c>
    </row>
    <row r="749">
      <c r="B749" s="29" t="n"/>
      <c r="C749" s="29" t="inlineStr">
        <is>
          <t>6-91-OE-621120004</t>
        </is>
      </c>
      <c r="D749" s="29" t="inlineStr">
        <is>
          <t>6-91-OE-621120004</t>
        </is>
      </c>
      <c r="E749">
        <f>DICT[[#This Row],[EEFF]]&amp;" &gt; /-/ &lt; "&amp;DICT[[#This Row],[Ppto]]</f>
        <v/>
      </c>
    </row>
    <row r="750">
      <c r="B750" s="29" t="n"/>
      <c r="C750" s="29" t="inlineStr">
        <is>
          <t>6-91-OE-621410001</t>
        </is>
      </c>
      <c r="D750" s="29" t="inlineStr">
        <is>
          <t>6-91--621410001</t>
        </is>
      </c>
      <c r="E750">
        <f>DICT[[#This Row],[EEFF]]&amp;" &gt; /-/ &lt; "&amp;DICT[[#This Row],[Ppto]]</f>
        <v/>
      </c>
    </row>
    <row r="751">
      <c r="B751" s="29" t="n"/>
      <c r="C751" s="29" t="inlineStr">
        <is>
          <t>6-91-OE-621510001</t>
        </is>
      </c>
      <c r="D751" s="29" t="inlineStr">
        <is>
          <t>6-91-OE-621510001</t>
        </is>
      </c>
      <c r="E751">
        <f>DICT[[#This Row],[EEFF]]&amp;" &gt; /-/ &lt; "&amp;DICT[[#This Row],[Ppto]]</f>
        <v/>
      </c>
    </row>
    <row r="752">
      <c r="B752" s="29" t="n"/>
      <c r="C752" s="29" t="inlineStr">
        <is>
          <t>6-91-OE-621510003</t>
        </is>
      </c>
      <c r="D752" s="29" t="inlineStr">
        <is>
          <t>6-91-OE-621510003</t>
        </is>
      </c>
      <c r="E752">
        <f>DICT[[#This Row],[EEFF]]&amp;" &gt; /-/ &lt; "&amp;DICT[[#This Row],[Ppto]]</f>
        <v/>
      </c>
    </row>
    <row r="753">
      <c r="B753" s="29" t="n"/>
      <c r="C753" s="29" t="inlineStr">
        <is>
          <t>6-91-OE-621510005</t>
        </is>
      </c>
      <c r="D753" s="29" t="inlineStr">
        <is>
          <t>6-91-OE-621510005</t>
        </is>
      </c>
      <c r="E753">
        <f>DICT[[#This Row],[EEFF]]&amp;" &gt; /-/ &lt; "&amp;DICT[[#This Row],[Ppto]]</f>
        <v/>
      </c>
    </row>
    <row r="754">
      <c r="B754" s="30" t="n"/>
      <c r="C754" s="30" t="inlineStr">
        <is>
          <t>6-91-OE-622100001</t>
        </is>
      </c>
      <c r="D754" s="30" t="inlineStr">
        <is>
          <t>6-91--622100001</t>
        </is>
      </c>
      <c r="E754">
        <f>DICT[[#This Row],[EEFF]]&amp;" &gt; /-/ &lt; "&amp;DICT[[#This Row],[Ppto]]</f>
        <v/>
      </c>
    </row>
    <row r="755">
      <c r="B755" s="30" t="n"/>
      <c r="C755" s="30" t="inlineStr">
        <is>
          <t>6-91-OE-622100004</t>
        </is>
      </c>
      <c r="D755" s="30" t="inlineStr">
        <is>
          <t>6-91--622100004</t>
        </is>
      </c>
      <c r="E755">
        <f>DICT[[#This Row],[EEFF]]&amp;" &gt; /-/ &lt; "&amp;DICT[[#This Row],[Ppto]]</f>
        <v/>
      </c>
    </row>
    <row r="756">
      <c r="B756" s="30" t="n"/>
      <c r="C756" s="30" t="inlineStr">
        <is>
          <t>6-91-OE-622100005</t>
        </is>
      </c>
      <c r="D756" s="30" t="inlineStr">
        <is>
          <t>6-91--622100005</t>
        </is>
      </c>
      <c r="E756">
        <f>DICT[[#This Row],[EEFF]]&amp;" &gt; /-/ &lt; "&amp;DICT[[#This Row],[Ppto]]</f>
        <v/>
      </c>
    </row>
    <row r="757">
      <c r="B757" s="30" t="n"/>
      <c r="C757" s="30" t="inlineStr">
        <is>
          <t>6-91-OE-622100010</t>
        </is>
      </c>
      <c r="D757" s="30" t="inlineStr">
        <is>
          <t>6-91--622100010</t>
        </is>
      </c>
      <c r="E757">
        <f>DICT[[#This Row],[EEFF]]&amp;" &gt; /-/ &lt; "&amp;DICT[[#This Row],[Ppto]]</f>
        <v/>
      </c>
    </row>
    <row r="758">
      <c r="B758" s="30" t="n"/>
      <c r="C758" s="30" t="inlineStr">
        <is>
          <t>6-91-OE-622100014</t>
        </is>
      </c>
      <c r="D758" s="30" t="inlineStr">
        <is>
          <t>6-91--622100014</t>
        </is>
      </c>
      <c r="E758">
        <f>DICT[[#This Row],[EEFF]]&amp;" &gt; /-/ &lt; "&amp;DICT[[#This Row],[Ppto]]</f>
        <v/>
      </c>
    </row>
    <row r="759">
      <c r="B759" s="30" t="n"/>
      <c r="C759" s="30" t="inlineStr">
        <is>
          <t>6-91-OE-622200009</t>
        </is>
      </c>
      <c r="D759" s="30" t="inlineStr">
        <is>
          <t>6-91--622200009</t>
        </is>
      </c>
      <c r="E759">
        <f>DICT[[#This Row],[EEFF]]&amp;" &gt; /-/ &lt; "&amp;DICT[[#This Row],[Ppto]]</f>
        <v/>
      </c>
    </row>
    <row r="760">
      <c r="B760" s="30" t="n"/>
      <c r="C760" s="30" t="inlineStr">
        <is>
          <t>6-91-OE-627100000</t>
        </is>
      </c>
      <c r="D760" s="30" t="inlineStr">
        <is>
          <t>6-91--627100000</t>
        </is>
      </c>
      <c r="E760">
        <f>DICT[[#This Row],[EEFF]]&amp;" &gt; /-/ &lt; "&amp;DICT[[#This Row],[Ppto]]</f>
        <v/>
      </c>
    </row>
    <row r="761">
      <c r="B761" s="30" t="n"/>
      <c r="C761" s="30" t="inlineStr">
        <is>
          <t>6-91-OE-627300000</t>
        </is>
      </c>
      <c r="D761" s="30" t="inlineStr">
        <is>
          <t>6-91--627300000</t>
        </is>
      </c>
      <c r="E761">
        <f>DICT[[#This Row],[EEFF]]&amp;" &gt; /-/ &lt; "&amp;DICT[[#This Row],[Ppto]]</f>
        <v/>
      </c>
    </row>
    <row r="762">
      <c r="B762" s="30" t="n"/>
      <c r="C762" s="30" t="inlineStr">
        <is>
          <t>6-91-OE-629110001</t>
        </is>
      </c>
      <c r="D762" s="30" t="inlineStr">
        <is>
          <t>6-91--629110001</t>
        </is>
      </c>
      <c r="E762">
        <f>DICT[[#This Row],[EEFF]]&amp;" &gt; /-/ &lt; "&amp;DICT[[#This Row],[Ppto]]</f>
        <v/>
      </c>
    </row>
    <row r="763">
      <c r="B763" s="30" t="n"/>
      <c r="C763" s="30" t="inlineStr">
        <is>
          <t>6-93--621510001</t>
        </is>
      </c>
      <c r="D763" s="30" t="inlineStr">
        <is>
          <t>6-91-OE-621510001</t>
        </is>
      </c>
      <c r="E763">
        <f>DICT[[#This Row],[EEFF]]&amp;" &gt; /-/ &lt; "&amp;DICT[[#This Row],[Ppto]]</f>
        <v/>
      </c>
    </row>
    <row r="764">
      <c r="B764" s="30" t="n"/>
      <c r="C764" s="30" t="inlineStr">
        <is>
          <t>6-93--622200013</t>
        </is>
      </c>
      <c r="D764" s="30" t="inlineStr">
        <is>
          <t>6-91--622200013</t>
        </is>
      </c>
      <c r="E764">
        <f>DICT[[#This Row],[EEFF]]&amp;" &gt; /-/ &lt; "&amp;DICT[[#This Row],[Ppto]]</f>
        <v/>
      </c>
    </row>
    <row r="765">
      <c r="B765" s="30" t="n"/>
      <c r="C765" s="30" t="inlineStr">
        <is>
          <t>6-93--629110001</t>
        </is>
      </c>
      <c r="D765" s="30" t="inlineStr">
        <is>
          <t>6-91--629110001</t>
        </is>
      </c>
      <c r="E765">
        <f>DICT[[#This Row],[EEFF]]&amp;" &gt; /-/ &lt; "&amp;DICT[[#This Row],[Ppto]]</f>
        <v/>
      </c>
    </row>
    <row r="766">
      <c r="B766" s="30" t="n"/>
      <c r="C766" s="30" t="inlineStr">
        <is>
          <t>6-93--638800009</t>
        </is>
      </c>
      <c r="D766" s="30" t="inlineStr">
        <is>
          <t>6-91--638800009</t>
        </is>
      </c>
      <c r="E766">
        <f>DICT[[#This Row],[EEFF]]&amp;" &gt; /-/ &lt; "&amp;DICT[[#This Row],[Ppto]]</f>
        <v/>
      </c>
    </row>
    <row r="767">
      <c r="B767" s="30" t="n"/>
      <c r="C767" s="30" t="inlineStr">
        <is>
          <t>6-93--651000000</t>
        </is>
      </c>
      <c r="D767" s="30" t="inlineStr">
        <is>
          <t>6-91--651000000</t>
        </is>
      </c>
      <c r="E767">
        <f>DICT[[#This Row],[EEFF]]&amp;" &gt; /-/ &lt; "&amp;DICT[[#This Row],[Ppto]]</f>
        <v/>
      </c>
    </row>
    <row r="768">
      <c r="B768" s="30" t="n"/>
      <c r="C768" s="30" t="inlineStr">
        <is>
          <t>6-93--651060001</t>
        </is>
      </c>
      <c r="D768" s="30" t="inlineStr">
        <is>
          <t>6-91--651060001</t>
        </is>
      </c>
      <c r="E768">
        <f>DICT[[#This Row],[EEFF]]&amp;" &gt; /-/ &lt; "&amp;DICT[[#This Row],[Ppto]]</f>
        <v/>
      </c>
    </row>
    <row r="769">
      <c r="B769" s="30" t="n"/>
      <c r="C769" s="30" t="inlineStr">
        <is>
          <t>6-93--659300030</t>
        </is>
      </c>
      <c r="D769" s="30" t="inlineStr">
        <is>
          <t>6-91--659300030</t>
        </is>
      </c>
      <c r="E769">
        <f>DICT[[#This Row],[EEFF]]&amp;" &gt; /-/ &lt; "&amp;DICT[[#This Row],[Ppto]]</f>
        <v/>
      </c>
    </row>
    <row r="770">
      <c r="B770" s="30" t="n"/>
      <c r="C770" s="30" t="inlineStr">
        <is>
          <t>6-93--659300031</t>
        </is>
      </c>
      <c r="D770" s="30" t="inlineStr">
        <is>
          <t>6-91--659300031</t>
        </is>
      </c>
      <c r="E770">
        <f>DICT[[#This Row],[EEFF]]&amp;" &gt; /-/ &lt; "&amp;DICT[[#This Row],[Ppto]]</f>
        <v/>
      </c>
    </row>
    <row r="771">
      <c r="B771" s="30" t="n"/>
      <c r="C771" s="30" t="inlineStr">
        <is>
          <t>6-93-OE-621120000</t>
        </is>
      </c>
      <c r="D771" s="30" t="inlineStr">
        <is>
          <t>6-91-OE-621120000</t>
        </is>
      </c>
      <c r="E771">
        <f>DICT[[#This Row],[EEFF]]&amp;" &gt; /-/ &lt; "&amp;DICT[[#This Row],[Ppto]]</f>
        <v/>
      </c>
    </row>
    <row r="772">
      <c r="B772" s="30" t="n"/>
      <c r="C772" s="30" t="inlineStr">
        <is>
          <t>6-93-OE-621120003</t>
        </is>
      </c>
      <c r="D772" s="30" t="inlineStr">
        <is>
          <t>6-91-OE-621120003</t>
        </is>
      </c>
      <c r="E772">
        <f>DICT[[#This Row],[EEFF]]&amp;" &gt; /-/ &lt; "&amp;DICT[[#This Row],[Ppto]]</f>
        <v/>
      </c>
    </row>
    <row r="773">
      <c r="B773" s="30" t="n"/>
      <c r="C773" s="30" t="inlineStr">
        <is>
          <t>6-93-OE-621120004</t>
        </is>
      </c>
      <c r="D773" s="30" t="inlineStr">
        <is>
          <t>6-91-OE-621120004</t>
        </is>
      </c>
      <c r="E773">
        <f>DICT[[#This Row],[EEFF]]&amp;" &gt; /-/ &lt; "&amp;DICT[[#This Row],[Ppto]]</f>
        <v/>
      </c>
    </row>
    <row r="774">
      <c r="B774" s="30" t="n"/>
      <c r="C774" s="30" t="inlineStr">
        <is>
          <t>6-93-OE-621410001</t>
        </is>
      </c>
      <c r="D774" s="30" t="inlineStr">
        <is>
          <t>6-91--621410001</t>
        </is>
      </c>
      <c r="E774">
        <f>DICT[[#This Row],[EEFF]]&amp;" &gt; /-/ &lt; "&amp;DICT[[#This Row],[Ppto]]</f>
        <v/>
      </c>
    </row>
    <row r="775">
      <c r="B775" s="30" t="n"/>
      <c r="C775" s="30" t="inlineStr">
        <is>
          <t>6-93-OE-621510001</t>
        </is>
      </c>
      <c r="D775" s="30" t="inlineStr">
        <is>
          <t>6-91-OE-621510001</t>
        </is>
      </c>
      <c r="E775">
        <f>DICT[[#This Row],[EEFF]]&amp;" &gt; /-/ &lt; "&amp;DICT[[#This Row],[Ppto]]</f>
        <v/>
      </c>
    </row>
    <row r="776">
      <c r="B776" s="30" t="n"/>
      <c r="C776" s="30" t="inlineStr">
        <is>
          <t>6-93-OE-621510003</t>
        </is>
      </c>
      <c r="D776" s="30" t="inlineStr">
        <is>
          <t>6-91-OE-621510003</t>
        </is>
      </c>
      <c r="E776">
        <f>DICT[[#This Row],[EEFF]]&amp;" &gt; /-/ &lt; "&amp;DICT[[#This Row],[Ppto]]</f>
        <v/>
      </c>
    </row>
    <row r="777">
      <c r="B777" s="30" t="n"/>
      <c r="C777" s="30" t="inlineStr">
        <is>
          <t>6-93-OE-621510005</t>
        </is>
      </c>
      <c r="D777" s="30" t="inlineStr">
        <is>
          <t>6-91-OE-621510005</t>
        </is>
      </c>
      <c r="E777">
        <f>DICT[[#This Row],[EEFF]]&amp;" &gt; /-/ &lt; "&amp;DICT[[#This Row],[Ppto]]</f>
        <v/>
      </c>
    </row>
    <row r="778">
      <c r="B778" s="30" t="n"/>
      <c r="C778" s="30" t="inlineStr">
        <is>
          <t>6-93-OE-622100000</t>
        </is>
      </c>
      <c r="D778" s="30" t="inlineStr">
        <is>
          <t>6-91--622100000</t>
        </is>
      </c>
      <c r="E778">
        <f>DICT[[#This Row],[EEFF]]&amp;" &gt; /-/ &lt; "&amp;DICT[[#This Row],[Ppto]]</f>
        <v/>
      </c>
    </row>
    <row r="779">
      <c r="B779" s="30" t="n"/>
      <c r="C779" s="30" t="inlineStr">
        <is>
          <t>6-93-OE-622100001</t>
        </is>
      </c>
      <c r="D779" s="30" t="inlineStr">
        <is>
          <t>6-91--622100001</t>
        </is>
      </c>
      <c r="E779">
        <f>DICT[[#This Row],[EEFF]]&amp;" &gt; /-/ &lt; "&amp;DICT[[#This Row],[Ppto]]</f>
        <v/>
      </c>
    </row>
    <row r="780">
      <c r="B780" s="30" t="n"/>
      <c r="C780" s="30" t="inlineStr">
        <is>
          <t>6-93-OE-622100004</t>
        </is>
      </c>
      <c r="D780" s="30" t="inlineStr">
        <is>
          <t>6-91--622100004</t>
        </is>
      </c>
      <c r="E780">
        <f>DICT[[#This Row],[EEFF]]&amp;" &gt; /-/ &lt; "&amp;DICT[[#This Row],[Ppto]]</f>
        <v/>
      </c>
    </row>
    <row r="781">
      <c r="B781" s="30" t="n"/>
      <c r="C781" s="30" t="inlineStr">
        <is>
          <t>6-93-OE-622100005</t>
        </is>
      </c>
      <c r="D781" s="30" t="inlineStr">
        <is>
          <t>6-91--622100005</t>
        </is>
      </c>
      <c r="E781">
        <f>DICT[[#This Row],[EEFF]]&amp;" &gt; /-/ &lt; "&amp;DICT[[#This Row],[Ppto]]</f>
        <v/>
      </c>
    </row>
    <row r="782">
      <c r="B782" s="30" t="n"/>
      <c r="C782" s="30" t="inlineStr">
        <is>
          <t>6-93-OE-622100012</t>
        </is>
      </c>
      <c r="D782" s="30" t="inlineStr">
        <is>
          <t>6-91--622100012</t>
        </is>
      </c>
      <c r="E782">
        <f>DICT[[#This Row],[EEFF]]&amp;" &gt; /-/ &lt; "&amp;DICT[[#This Row],[Ppto]]</f>
        <v/>
      </c>
    </row>
    <row r="783">
      <c r="B783" s="30" t="n"/>
      <c r="C783" s="30" t="inlineStr">
        <is>
          <t>6-93-OE-622100013</t>
        </is>
      </c>
      <c r="D783" s="30" t="inlineStr">
        <is>
          <t>6-91--622100013</t>
        </is>
      </c>
      <c r="E783">
        <f>DICT[[#This Row],[EEFF]]&amp;" &gt; /-/ &lt; "&amp;DICT[[#This Row],[Ppto]]</f>
        <v/>
      </c>
    </row>
    <row r="784">
      <c r="B784" s="30" t="n"/>
      <c r="C784" s="30" t="inlineStr">
        <is>
          <t>6-93-OE-622100014</t>
        </is>
      </c>
      <c r="D784" s="30" t="inlineStr">
        <is>
          <t>6-91--622100014</t>
        </is>
      </c>
      <c r="E784">
        <f>DICT[[#This Row],[EEFF]]&amp;" &gt; /-/ &lt; "&amp;DICT[[#This Row],[Ppto]]</f>
        <v/>
      </c>
    </row>
    <row r="785">
      <c r="B785" s="30" t="n"/>
      <c r="C785" s="30" t="inlineStr">
        <is>
          <t>6-93-OE-622200009</t>
        </is>
      </c>
      <c r="D785" s="30" t="inlineStr">
        <is>
          <t>6-91--622200009</t>
        </is>
      </c>
      <c r="E785">
        <f>DICT[[#This Row],[EEFF]]&amp;" &gt; /-/ &lt; "&amp;DICT[[#This Row],[Ppto]]</f>
        <v/>
      </c>
    </row>
    <row r="786">
      <c r="B786" s="30" t="n"/>
      <c r="C786" s="30" t="inlineStr">
        <is>
          <t>6-93-OE-627100000</t>
        </is>
      </c>
      <c r="D786" s="30" t="inlineStr">
        <is>
          <t>6-91--627100000</t>
        </is>
      </c>
      <c r="E786">
        <f>DICT[[#This Row],[EEFF]]&amp;" &gt; /-/ &lt; "&amp;DICT[[#This Row],[Ppto]]</f>
        <v/>
      </c>
    </row>
    <row r="787">
      <c r="B787" s="30" t="n"/>
      <c r="C787" s="30" t="inlineStr">
        <is>
          <t>6-93-OE-627300000</t>
        </is>
      </c>
      <c r="D787" s="30" t="inlineStr">
        <is>
          <t>6-91--627300000</t>
        </is>
      </c>
      <c r="E787">
        <f>DICT[[#This Row],[EEFF]]&amp;" &gt; /-/ &lt; "&amp;DICT[[#This Row],[Ppto]]</f>
        <v/>
      </c>
    </row>
    <row r="788">
      <c r="B788" s="30" t="n"/>
      <c r="C788" s="30" t="inlineStr">
        <is>
          <t>6-93-OE-629110001</t>
        </is>
      </c>
      <c r="D788" s="30" t="inlineStr">
        <is>
          <t>6-91--629110001</t>
        </is>
      </c>
      <c r="E788">
        <f>DICT[[#This Row],[EEFF]]&amp;" &gt; /-/ &lt; "&amp;DICT[[#This Row],[Ppto]]</f>
        <v/>
      </c>
    </row>
    <row r="789">
      <c r="B789" s="30" t="n"/>
      <c r="C789" s="30" t="inlineStr">
        <is>
          <t>6-95--622200011</t>
        </is>
      </c>
      <c r="D789" s="30" t="inlineStr">
        <is>
          <t>6-95--622200011</t>
        </is>
      </c>
      <c r="E789">
        <f>DICT[[#This Row],[EEFF]]&amp;" &gt; /-/ &lt; "&amp;DICT[[#This Row],[Ppto]]</f>
        <v/>
      </c>
    </row>
    <row r="790">
      <c r="B790" s="30" t="n"/>
      <c r="C790" s="30" t="inlineStr">
        <is>
          <t>6-95--629110000</t>
        </is>
      </c>
      <c r="D790" s="30" t="inlineStr">
        <is>
          <t>6-95--629110000</t>
        </is>
      </c>
      <c r="E790">
        <f>DICT[[#This Row],[EEFF]]&amp;" &gt; /-/ &lt; "&amp;DICT[[#This Row],[Ppto]]</f>
        <v/>
      </c>
    </row>
    <row r="791">
      <c r="B791" s="30" t="n"/>
      <c r="C791" s="30" t="inlineStr">
        <is>
          <t>6-95--631110100</t>
        </is>
      </c>
      <c r="D791" s="30" t="inlineStr">
        <is>
          <t>6-95--631110100</t>
        </is>
      </c>
      <c r="E791">
        <f>DICT[[#This Row],[EEFF]]&amp;" &gt; /-/ &lt; "&amp;DICT[[#This Row],[Ppto]]</f>
        <v/>
      </c>
    </row>
    <row r="792">
      <c r="B792" s="30" t="n"/>
      <c r="C792" s="30" t="inlineStr">
        <is>
          <t>6-95--631120100</t>
        </is>
      </c>
      <c r="D792" s="30" t="inlineStr">
        <is>
          <t>6-95--631120100</t>
        </is>
      </c>
      <c r="E792">
        <f>DICT[[#This Row],[EEFF]]&amp;" &gt; /-/ &lt; "&amp;DICT[[#This Row],[Ppto]]</f>
        <v/>
      </c>
    </row>
    <row r="793">
      <c r="B793" s="30" t="n"/>
      <c r="C793" s="30" t="inlineStr">
        <is>
          <t>6-95--631120200</t>
        </is>
      </c>
      <c r="D793" s="30" t="inlineStr">
        <is>
          <t>6-95--631120200</t>
        </is>
      </c>
      <c r="E793">
        <f>DICT[[#This Row],[EEFF]]&amp;" &gt; /-/ &lt; "&amp;DICT[[#This Row],[Ppto]]</f>
        <v/>
      </c>
    </row>
    <row r="794">
      <c r="B794" s="30" t="n"/>
      <c r="C794" s="30" t="inlineStr">
        <is>
          <t>6-95--631210100</t>
        </is>
      </c>
      <c r="D794" s="30" t="inlineStr">
        <is>
          <t>6-95--631210100</t>
        </is>
      </c>
      <c r="E794">
        <f>DICT[[#This Row],[EEFF]]&amp;" &gt; /-/ &lt; "&amp;DICT[[#This Row],[Ppto]]</f>
        <v/>
      </c>
    </row>
    <row r="795">
      <c r="B795" s="30" t="n"/>
      <c r="C795" s="30" t="inlineStr">
        <is>
          <t>6-95--631401002</t>
        </is>
      </c>
      <c r="D795" s="30" t="inlineStr">
        <is>
          <t>6-95--631401002</t>
        </is>
      </c>
      <c r="E795">
        <f>DICT[[#This Row],[EEFF]]&amp;" &gt; /-/ &lt; "&amp;DICT[[#This Row],[Ppto]]</f>
        <v/>
      </c>
    </row>
    <row r="796">
      <c r="B796" s="30" t="n"/>
      <c r="C796" s="30" t="inlineStr">
        <is>
          <t>6-95--635210000</t>
        </is>
      </c>
      <c r="D796" s="30" t="inlineStr">
        <is>
          <t>6-95--635210000</t>
        </is>
      </c>
      <c r="E796">
        <f>DICT[[#This Row],[EEFF]]&amp;" &gt; /-/ &lt; "&amp;DICT[[#This Row],[Ppto]]</f>
        <v/>
      </c>
    </row>
    <row r="797">
      <c r="B797" s="30" t="n"/>
      <c r="C797" s="30" t="inlineStr">
        <is>
          <t>6-95--636100000</t>
        </is>
      </c>
      <c r="D797" s="30" t="inlineStr">
        <is>
          <t>6-95--636100000</t>
        </is>
      </c>
      <c r="E797">
        <f>DICT[[#This Row],[EEFF]]&amp;" &gt; /-/ &lt; "&amp;DICT[[#This Row],[Ppto]]</f>
        <v/>
      </c>
    </row>
    <row r="798">
      <c r="B798" s="30" t="n"/>
      <c r="C798" s="30" t="inlineStr">
        <is>
          <t>6-95--636500000</t>
        </is>
      </c>
      <c r="D798" s="30" t="inlineStr">
        <is>
          <t>6-95--636500000</t>
        </is>
      </c>
      <c r="E798">
        <f>DICT[[#This Row],[EEFF]]&amp;" &gt; /-/ &lt; "&amp;DICT[[#This Row],[Ppto]]</f>
        <v/>
      </c>
    </row>
    <row r="799">
      <c r="B799" s="30" t="n"/>
      <c r="C799" s="30" t="inlineStr">
        <is>
          <t>6-95--639900005</t>
        </is>
      </c>
      <c r="D799" s="30" t="inlineStr">
        <is>
          <t>6-95--639900005</t>
        </is>
      </c>
      <c r="E799">
        <f>DICT[[#This Row],[EEFF]]&amp;" &gt; /-/ &lt; "&amp;DICT[[#This Row],[Ppto]]</f>
        <v/>
      </c>
    </row>
    <row r="800">
      <c r="B800" s="30" t="n"/>
      <c r="C800" s="30" t="inlineStr">
        <is>
          <t>6-95--639900009</t>
        </is>
      </c>
      <c r="D800" s="30" t="inlineStr">
        <is>
          <t>6-95--639900009</t>
        </is>
      </c>
      <c r="E800">
        <f>DICT[[#This Row],[EEFF]]&amp;" &gt; /-/ &lt; "&amp;DICT[[#This Row],[Ppto]]</f>
        <v/>
      </c>
    </row>
    <row r="801">
      <c r="B801" s="30" t="n"/>
      <c r="C801" s="30" t="inlineStr">
        <is>
          <t>6-95--651000000</t>
        </is>
      </c>
      <c r="D801" s="30" t="inlineStr">
        <is>
          <t>6-95--651000000</t>
        </is>
      </c>
      <c r="E801">
        <f>DICT[[#This Row],[EEFF]]&amp;" &gt; /-/ &lt; "&amp;DICT[[#This Row],[Ppto]]</f>
        <v/>
      </c>
    </row>
    <row r="802">
      <c r="B802" s="30" t="n"/>
      <c r="C802" s="30" t="inlineStr">
        <is>
          <t>6-95--651060001</t>
        </is>
      </c>
      <c r="D802" s="30" t="inlineStr">
        <is>
          <t>6-95--651060001</t>
        </is>
      </c>
      <c r="E802">
        <f>DICT[[#This Row],[EEFF]]&amp;" &gt; /-/ &lt; "&amp;DICT[[#This Row],[Ppto]]</f>
        <v/>
      </c>
    </row>
    <row r="803">
      <c r="B803" s="30" t="n"/>
      <c r="C803" s="30" t="inlineStr">
        <is>
          <t>6-95--653030000</t>
        </is>
      </c>
      <c r="D803" s="30" t="inlineStr">
        <is>
          <t>6-95--653030000</t>
        </is>
      </c>
      <c r="E803">
        <f>DICT[[#This Row],[EEFF]]&amp;" &gt; /-/ &lt; "&amp;DICT[[#This Row],[Ppto]]</f>
        <v/>
      </c>
    </row>
    <row r="804">
      <c r="B804" s="30" t="n"/>
      <c r="C804" s="30" t="inlineStr">
        <is>
          <t>6-95--659300001</t>
        </is>
      </c>
      <c r="D804" s="30" t="inlineStr">
        <is>
          <t>6-95--659300001</t>
        </is>
      </c>
      <c r="E804">
        <f>DICT[[#This Row],[EEFF]]&amp;" &gt; /-/ &lt; "&amp;DICT[[#This Row],[Ppto]]</f>
        <v/>
      </c>
    </row>
    <row r="805">
      <c r="B805" s="30" t="n"/>
      <c r="C805" s="30" t="inlineStr">
        <is>
          <t>6-95--659300002</t>
        </is>
      </c>
      <c r="D805" s="30" t="inlineStr">
        <is>
          <t>6-95--659300002</t>
        </is>
      </c>
      <c r="E805">
        <f>DICT[[#This Row],[EEFF]]&amp;" &gt; /-/ &lt; "&amp;DICT[[#This Row],[Ppto]]</f>
        <v/>
      </c>
    </row>
    <row r="806">
      <c r="B806" s="30" t="n"/>
      <c r="C806" s="30" t="inlineStr">
        <is>
          <t>6-95--659300003</t>
        </is>
      </c>
      <c r="D806" s="30" t="inlineStr">
        <is>
          <t>6-95--659300003</t>
        </is>
      </c>
      <c r="E806">
        <f>DICT[[#This Row],[EEFF]]&amp;" &gt; /-/ &lt; "&amp;DICT[[#This Row],[Ppto]]</f>
        <v/>
      </c>
    </row>
    <row r="807">
      <c r="B807" s="30" t="n"/>
      <c r="C807" s="30" t="inlineStr">
        <is>
          <t>6-95--659300011</t>
        </is>
      </c>
      <c r="D807" s="30" t="inlineStr">
        <is>
          <t>6-95--659300011</t>
        </is>
      </c>
      <c r="E807">
        <f>DICT[[#This Row],[EEFF]]&amp;" &gt; /-/ &lt; "&amp;DICT[[#This Row],[Ppto]]</f>
        <v/>
      </c>
    </row>
    <row r="808">
      <c r="B808" s="30" t="n"/>
      <c r="C808" s="30" t="inlineStr">
        <is>
          <t>6-95--659300022</t>
        </is>
      </c>
      <c r="D808" s="30" t="inlineStr">
        <is>
          <t>6-95--659300022</t>
        </is>
      </c>
      <c r="E808">
        <f>DICT[[#This Row],[EEFF]]&amp;" &gt; /-/ &lt; "&amp;DICT[[#This Row],[Ppto]]</f>
        <v/>
      </c>
    </row>
    <row r="809">
      <c r="B809" s="30" t="n"/>
      <c r="C809" s="30" t="inlineStr">
        <is>
          <t>6-95--659300030</t>
        </is>
      </c>
      <c r="D809" s="30" t="inlineStr">
        <is>
          <t>6-95--659300030</t>
        </is>
      </c>
      <c r="E809">
        <f>DICT[[#This Row],[EEFF]]&amp;" &gt; /-/ &lt; "&amp;DICT[[#This Row],[Ppto]]</f>
        <v/>
      </c>
    </row>
    <row r="810">
      <c r="B810" s="30" t="n"/>
      <c r="C810" s="30" t="inlineStr">
        <is>
          <t>6-95--659300031</t>
        </is>
      </c>
      <c r="D810" s="30" t="inlineStr">
        <is>
          <t>6-95--659300031</t>
        </is>
      </c>
      <c r="E810">
        <f>DICT[[#This Row],[EEFF]]&amp;" &gt; /-/ &lt; "&amp;DICT[[#This Row],[Ppto]]</f>
        <v/>
      </c>
    </row>
    <row r="811">
      <c r="B811" s="30" t="n"/>
      <c r="C811" s="30" t="inlineStr">
        <is>
          <t>6-95-EC-621110003</t>
        </is>
      </c>
      <c r="D811" s="30" t="inlineStr">
        <is>
          <t>6-95-EC-621110003</t>
        </is>
      </c>
      <c r="E811">
        <f>DICT[[#This Row],[EEFF]]&amp;" &gt; /-/ &lt; "&amp;DICT[[#This Row],[Ppto]]</f>
        <v/>
      </c>
    </row>
    <row r="812">
      <c r="B812" s="30" t="n"/>
      <c r="C812" s="30" t="inlineStr">
        <is>
          <t>6-95-EE-621110000</t>
        </is>
      </c>
      <c r="D812" s="30" t="inlineStr">
        <is>
          <t>6-95-EE-621110000</t>
        </is>
      </c>
      <c r="E812">
        <f>DICT[[#This Row],[EEFF]]&amp;" &gt; /-/ &lt; "&amp;DICT[[#This Row],[Ppto]]</f>
        <v/>
      </c>
    </row>
    <row r="813">
      <c r="B813" s="30" t="n"/>
      <c r="C813" s="30" t="inlineStr">
        <is>
          <t>6-95-EE-621110003</t>
        </is>
      </c>
      <c r="D813" s="30" t="inlineStr">
        <is>
          <t>6-95-EE-621110003</t>
        </is>
      </c>
      <c r="E813">
        <f>DICT[[#This Row],[EEFF]]&amp;" &gt; /-/ &lt; "&amp;DICT[[#This Row],[Ppto]]</f>
        <v/>
      </c>
    </row>
    <row r="814">
      <c r="B814" s="30" t="n"/>
      <c r="C814" s="30" t="inlineStr">
        <is>
          <t>6-95-EE-621120002</t>
        </is>
      </c>
      <c r="D814" s="30" t="inlineStr">
        <is>
          <t>6-95--621120002</t>
        </is>
      </c>
      <c r="E814">
        <f>DICT[[#This Row],[EEFF]]&amp;" &gt; /-/ &lt; "&amp;DICT[[#This Row],[Ppto]]</f>
        <v/>
      </c>
    </row>
    <row r="815">
      <c r="B815" s="30" t="n"/>
      <c r="C815" s="30" t="inlineStr">
        <is>
          <t>6-95-EE-621410000</t>
        </is>
      </c>
      <c r="D815" s="30" t="inlineStr">
        <is>
          <t>6-95--621410000</t>
        </is>
      </c>
      <c r="E815">
        <f>DICT[[#This Row],[EEFF]]&amp;" &gt; /-/ &lt; "&amp;DICT[[#This Row],[Ppto]]</f>
        <v/>
      </c>
    </row>
    <row r="816">
      <c r="B816" s="29" t="n"/>
      <c r="C816" s="29" t="inlineStr">
        <is>
          <t>6-95-EE-622100000</t>
        </is>
      </c>
      <c r="D816" s="29" t="inlineStr">
        <is>
          <t>6-95--622100000</t>
        </is>
      </c>
      <c r="E816">
        <f>DICT[[#This Row],[EEFF]]&amp;" &gt; /-/ &lt; "&amp;DICT[[#This Row],[Ppto]]</f>
        <v/>
      </c>
    </row>
    <row r="817">
      <c r="B817" s="29" t="n"/>
      <c r="C817" s="29" t="inlineStr">
        <is>
          <t>6-95-EE-622100001</t>
        </is>
      </c>
      <c r="D817" s="29" t="inlineStr">
        <is>
          <t>6-95--622100001</t>
        </is>
      </c>
      <c r="E817">
        <f>DICT[[#This Row],[EEFF]]&amp;" &gt; /-/ &lt; "&amp;DICT[[#This Row],[Ppto]]</f>
        <v/>
      </c>
    </row>
    <row r="818">
      <c r="B818" s="29" t="n"/>
      <c r="C818" s="29" t="inlineStr">
        <is>
          <t>6-95-EE-622100002</t>
        </is>
      </c>
      <c r="D818" s="29" t="inlineStr">
        <is>
          <t>6-95--622100002</t>
        </is>
      </c>
      <c r="E818">
        <f>DICT[[#This Row],[EEFF]]&amp;" &gt; /-/ &lt; "&amp;DICT[[#This Row],[Ppto]]</f>
        <v/>
      </c>
    </row>
    <row r="819">
      <c r="B819" s="29" t="n"/>
      <c r="C819" s="29" t="inlineStr">
        <is>
          <t>6-95-EE-622100004</t>
        </is>
      </c>
      <c r="D819" s="29" t="inlineStr">
        <is>
          <t>6-95--622100004</t>
        </is>
      </c>
      <c r="E819">
        <f>DICT[[#This Row],[EEFF]]&amp;" &gt; /-/ &lt; "&amp;DICT[[#This Row],[Ppto]]</f>
        <v/>
      </c>
    </row>
    <row r="820">
      <c r="B820" s="30" t="n"/>
      <c r="C820" s="30" t="inlineStr">
        <is>
          <t>6-95-EE-622100005</t>
        </is>
      </c>
      <c r="D820" s="30" t="inlineStr">
        <is>
          <t>6-95--622100005</t>
        </is>
      </c>
      <c r="E820">
        <f>DICT[[#This Row],[EEFF]]&amp;" &gt; /-/ &lt; "&amp;DICT[[#This Row],[Ppto]]</f>
        <v/>
      </c>
    </row>
    <row r="821">
      <c r="B821" s="29" t="n"/>
      <c r="C821" s="29" t="inlineStr">
        <is>
          <t>6-95-EE-622100011</t>
        </is>
      </c>
      <c r="D821" s="29" t="inlineStr">
        <is>
          <t>6-95--622100011</t>
        </is>
      </c>
      <c r="E821">
        <f>DICT[[#This Row],[EEFF]]&amp;" &gt; /-/ &lt; "&amp;DICT[[#This Row],[Ppto]]</f>
        <v/>
      </c>
    </row>
    <row r="822">
      <c r="B822" s="29" t="n"/>
      <c r="C822" s="29" t="inlineStr">
        <is>
          <t>6-95-EE-622100013</t>
        </is>
      </c>
      <c r="D822" s="29" t="inlineStr">
        <is>
          <t>6-95--622100013</t>
        </is>
      </c>
      <c r="E822">
        <f>DICT[[#This Row],[EEFF]]&amp;" &gt; /-/ &lt; "&amp;DICT[[#This Row],[Ppto]]</f>
        <v/>
      </c>
    </row>
    <row r="823">
      <c r="B823" s="30" t="n"/>
      <c r="C823" s="30" t="inlineStr">
        <is>
          <t>6-95-EE-622100014</t>
        </is>
      </c>
      <c r="D823" s="30" t="inlineStr">
        <is>
          <t>6-95--622100014</t>
        </is>
      </c>
      <c r="E823">
        <f>DICT[[#This Row],[EEFF]]&amp;" &gt; /-/ &lt; "&amp;DICT[[#This Row],[Ppto]]</f>
        <v/>
      </c>
    </row>
    <row r="824">
      <c r="B824" s="30" t="n"/>
      <c r="C824" s="30" t="inlineStr">
        <is>
          <t>6-95-EE-622100015</t>
        </is>
      </c>
      <c r="D824" s="30" t="inlineStr">
        <is>
          <t>6-95--622100015</t>
        </is>
      </c>
      <c r="E824">
        <f>DICT[[#This Row],[EEFF]]&amp;" &gt; /-/ &lt; "&amp;DICT[[#This Row],[Ppto]]</f>
        <v/>
      </c>
    </row>
    <row r="825">
      <c r="B825" s="29" t="n"/>
      <c r="C825" s="29" t="inlineStr">
        <is>
          <t>6-95-EE-627100000</t>
        </is>
      </c>
      <c r="D825" s="29" t="inlineStr">
        <is>
          <t>6-95--627100000</t>
        </is>
      </c>
      <c r="E825">
        <f>DICT[[#This Row],[EEFF]]&amp;" &gt; /-/ &lt; "&amp;DICT[[#This Row],[Ppto]]</f>
        <v/>
      </c>
    </row>
    <row r="826">
      <c r="B826" s="30" t="n"/>
      <c r="C826" s="30" t="inlineStr">
        <is>
          <t>6-95-EE-627300000</t>
        </is>
      </c>
      <c r="D826" s="30" t="inlineStr">
        <is>
          <t>6-95--627300000</t>
        </is>
      </c>
      <c r="E826">
        <f>DICT[[#This Row],[EEFF]]&amp;" &gt; /-/ &lt; "&amp;DICT[[#This Row],[Ppto]]</f>
        <v/>
      </c>
    </row>
    <row r="827">
      <c r="B827" s="29" t="n"/>
      <c r="C827" s="29" t="inlineStr">
        <is>
          <t>6-95-EE-629110000</t>
        </is>
      </c>
      <c r="D827" s="29" t="inlineStr">
        <is>
          <t>6-95--629110000</t>
        </is>
      </c>
      <c r="E827">
        <f>DICT[[#This Row],[EEFF]]&amp;" &gt; /-/ &lt; "&amp;DICT[[#This Row],[Ppto]]</f>
        <v/>
      </c>
    </row>
    <row r="828">
      <c r="B828" s="30" t="n"/>
      <c r="C828" s="30" t="inlineStr">
        <is>
          <t>6-95-OC-621120004</t>
        </is>
      </c>
      <c r="D828" s="30" t="inlineStr">
        <is>
          <t>6-95-OC-621120004</t>
        </is>
      </c>
      <c r="E828">
        <f>DICT[[#This Row],[EEFF]]&amp;" &gt; /-/ &lt; "&amp;DICT[[#This Row],[Ppto]]</f>
        <v/>
      </c>
    </row>
    <row r="829">
      <c r="B829" s="29" t="n"/>
      <c r="C829" s="29" t="inlineStr">
        <is>
          <t>6-95-OE-621120004</t>
        </is>
      </c>
      <c r="D829" s="29" t="inlineStr">
        <is>
          <t>6-95-OE-621120004</t>
        </is>
      </c>
      <c r="E829">
        <f>DICT[[#This Row],[EEFF]]&amp;" &gt; /-/ &lt; "&amp;DICT[[#This Row],[Ppto]]</f>
        <v/>
      </c>
    </row>
    <row r="830">
      <c r="B830" s="30" t="n"/>
      <c r="C830" s="30" t="inlineStr">
        <is>
          <t>6-96--621510000</t>
        </is>
      </c>
      <c r="D830" s="30" t="inlineStr">
        <is>
          <t>6-96-EE-621510000</t>
        </is>
      </c>
      <c r="E830">
        <f>DICT[[#This Row],[EEFF]]&amp;" &gt; /-/ &lt; "&amp;DICT[[#This Row],[Ppto]]</f>
        <v/>
      </c>
    </row>
    <row r="831">
      <c r="B831" s="30" t="n"/>
      <c r="C831" s="30" t="inlineStr">
        <is>
          <t>6-96--621510001</t>
        </is>
      </c>
      <c r="D831" s="30" t="inlineStr">
        <is>
          <t>6-96-EE-621510001</t>
        </is>
      </c>
      <c r="E831">
        <f>DICT[[#This Row],[EEFF]]&amp;" &gt; /-/ &lt; "&amp;DICT[[#This Row],[Ppto]]</f>
        <v/>
      </c>
    </row>
    <row r="832">
      <c r="B832" s="30" t="n"/>
      <c r="C832" s="30" t="inlineStr">
        <is>
          <t>6-96--622200011</t>
        </is>
      </c>
      <c r="D832" s="30" t="inlineStr">
        <is>
          <t>6-96--622200011</t>
        </is>
      </c>
      <c r="E832">
        <f>DICT[[#This Row],[EEFF]]&amp;" &gt; /-/ &lt; "&amp;DICT[[#This Row],[Ppto]]</f>
        <v/>
      </c>
    </row>
    <row r="833">
      <c r="B833" s="29" t="n"/>
      <c r="C833" s="29" t="inlineStr">
        <is>
          <t>6-96--629110000</t>
        </is>
      </c>
      <c r="D833" s="29" t="inlineStr">
        <is>
          <t>6-96--629110000</t>
        </is>
      </c>
      <c r="E833">
        <f>DICT[[#This Row],[EEFF]]&amp;" &gt; /-/ &lt; "&amp;DICT[[#This Row],[Ppto]]</f>
        <v/>
      </c>
    </row>
    <row r="834">
      <c r="B834" s="30" t="n"/>
      <c r="C834" s="30" t="inlineStr">
        <is>
          <t>6-96--631110100</t>
        </is>
      </c>
      <c r="D834" s="30" t="inlineStr">
        <is>
          <t>6-96--631110100</t>
        </is>
      </c>
      <c r="E834">
        <f>DICT[[#This Row],[EEFF]]&amp;" &gt; /-/ &lt; "&amp;DICT[[#This Row],[Ppto]]</f>
        <v/>
      </c>
    </row>
    <row r="835">
      <c r="B835" s="30" t="n"/>
      <c r="C835" s="30" t="inlineStr">
        <is>
          <t>6-96--631120100</t>
        </is>
      </c>
      <c r="D835" s="30" t="inlineStr">
        <is>
          <t>6-96--631120100</t>
        </is>
      </c>
      <c r="E835">
        <f>DICT[[#This Row],[EEFF]]&amp;" &gt; /-/ &lt; "&amp;DICT[[#This Row],[Ppto]]</f>
        <v/>
      </c>
    </row>
    <row r="836">
      <c r="B836" s="30" t="n"/>
      <c r="C836" s="30" t="inlineStr">
        <is>
          <t>6-96--631120200</t>
        </is>
      </c>
      <c r="D836" s="30" t="inlineStr">
        <is>
          <t>6-96--631120200</t>
        </is>
      </c>
      <c r="E836">
        <f>DICT[[#This Row],[EEFF]]&amp;" &gt; /-/ &lt; "&amp;DICT[[#This Row],[Ppto]]</f>
        <v/>
      </c>
    </row>
    <row r="837">
      <c r="B837" s="30" t="n"/>
      <c r="C837" s="30" t="inlineStr">
        <is>
          <t>6-96--631401002</t>
        </is>
      </c>
      <c r="D837" s="30" t="inlineStr">
        <is>
          <t>6-96--631401002</t>
        </is>
      </c>
      <c r="E837">
        <f>DICT[[#This Row],[EEFF]]&amp;" &gt; /-/ &lt; "&amp;DICT[[#This Row],[Ppto]]</f>
        <v/>
      </c>
    </row>
    <row r="838">
      <c r="B838" s="29" t="n"/>
      <c r="C838" s="29" t="inlineStr">
        <is>
          <t>6-96--635210000</t>
        </is>
      </c>
      <c r="D838" s="29" t="inlineStr">
        <is>
          <t>6-96--635210000</t>
        </is>
      </c>
      <c r="E838">
        <f>DICT[[#This Row],[EEFF]]&amp;" &gt; /-/ &lt; "&amp;DICT[[#This Row],[Ppto]]</f>
        <v/>
      </c>
    </row>
    <row r="839">
      <c r="B839" s="29" t="n"/>
      <c r="C839" s="29" t="inlineStr">
        <is>
          <t>6-96--636500000</t>
        </is>
      </c>
      <c r="D839" s="29" t="inlineStr">
        <is>
          <t>6-96--636500000</t>
        </is>
      </c>
      <c r="E839">
        <f>DICT[[#This Row],[EEFF]]&amp;" &gt; /-/ &lt; "&amp;DICT[[#This Row],[Ppto]]</f>
        <v/>
      </c>
    </row>
    <row r="840">
      <c r="B840" s="29" t="n"/>
      <c r="C840" s="29" t="inlineStr">
        <is>
          <t>6-96--637300000</t>
        </is>
      </c>
      <c r="D840" s="29" t="inlineStr">
        <is>
          <t>6-96--637300000</t>
        </is>
      </c>
      <c r="E840">
        <f>DICT[[#This Row],[EEFF]]&amp;" &gt; /-/ &lt; "&amp;DICT[[#This Row],[Ppto]]</f>
        <v/>
      </c>
    </row>
    <row r="841">
      <c r="B841" s="30" t="n"/>
      <c r="C841" s="30" t="inlineStr">
        <is>
          <t>6-96--638100000</t>
        </is>
      </c>
      <c r="D841" s="30" t="inlineStr">
        <is>
          <t>6-96--638100000</t>
        </is>
      </c>
      <c r="E841">
        <f>DICT[[#This Row],[EEFF]]&amp;" &gt; /-/ &lt; "&amp;DICT[[#This Row],[Ppto]]</f>
        <v/>
      </c>
    </row>
    <row r="842">
      <c r="B842" s="30" t="n"/>
      <c r="C842" s="30" t="inlineStr">
        <is>
          <t>6-96--638800006</t>
        </is>
      </c>
      <c r="D842" s="30" t="inlineStr">
        <is>
          <t>6-96--638800006</t>
        </is>
      </c>
      <c r="E842">
        <f>DICT[[#This Row],[EEFF]]&amp;" &gt; /-/ &lt; "&amp;DICT[[#This Row],[Ppto]]</f>
        <v/>
      </c>
    </row>
    <row r="843">
      <c r="B843" s="29" t="n"/>
      <c r="C843" s="29" t="inlineStr">
        <is>
          <t>6-96--638800007</t>
        </is>
      </c>
      <c r="D843" s="29" t="inlineStr">
        <is>
          <t>6-96--638800007</t>
        </is>
      </c>
      <c r="E843">
        <f>DICT[[#This Row],[EEFF]]&amp;" &gt; /-/ &lt; "&amp;DICT[[#This Row],[Ppto]]</f>
        <v/>
      </c>
    </row>
    <row r="844">
      <c r="B844" s="29" t="n"/>
      <c r="C844" s="29" t="inlineStr">
        <is>
          <t>6-96--638800008</t>
        </is>
      </c>
      <c r="D844" s="29" t="inlineStr">
        <is>
          <t>6-96--638800008</t>
        </is>
      </c>
      <c r="E844">
        <f>DICT[[#This Row],[EEFF]]&amp;" &gt; /-/ &lt; "&amp;DICT[[#This Row],[Ppto]]</f>
        <v/>
      </c>
    </row>
    <row r="845">
      <c r="B845" s="29" t="n"/>
      <c r="C845" s="29" t="inlineStr">
        <is>
          <t>6-96--638800012</t>
        </is>
      </c>
      <c r="D845" s="29" t="inlineStr">
        <is>
          <t>6-96--638800012</t>
        </is>
      </c>
      <c r="E845">
        <f>DICT[[#This Row],[EEFF]]&amp;" &gt; /-/ &lt; "&amp;DICT[[#This Row],[Ppto]]</f>
        <v/>
      </c>
    </row>
    <row r="846">
      <c r="B846" s="29" t="n"/>
      <c r="C846" s="29" t="inlineStr">
        <is>
          <t>6-96--639900005</t>
        </is>
      </c>
      <c r="D846" s="29" t="inlineStr">
        <is>
          <t>6-96--639900005</t>
        </is>
      </c>
      <c r="E846">
        <f>DICT[[#This Row],[EEFF]]&amp;" &gt; /-/ &lt; "&amp;DICT[[#This Row],[Ppto]]</f>
        <v/>
      </c>
    </row>
    <row r="847">
      <c r="B847" s="29" t="n"/>
      <c r="C847" s="29" t="inlineStr">
        <is>
          <t>6-96--639900009</t>
        </is>
      </c>
      <c r="D847" s="29" t="inlineStr">
        <is>
          <t>6-96--639900009</t>
        </is>
      </c>
      <c r="E847">
        <f>DICT[[#This Row],[EEFF]]&amp;" &gt; /-/ &lt; "&amp;DICT[[#This Row],[Ppto]]</f>
        <v/>
      </c>
    </row>
    <row r="848">
      <c r="B848" s="29" t="n"/>
      <c r="C848" s="29" t="inlineStr">
        <is>
          <t>6-96--641901000</t>
        </is>
      </c>
      <c r="D848" s="29" t="inlineStr">
        <is>
          <t>6-96--641901000</t>
        </is>
      </c>
      <c r="E848">
        <f>DICT[[#This Row],[EEFF]]&amp;" &gt; /-/ &lt; "&amp;DICT[[#This Row],[Ppto]]</f>
        <v/>
      </c>
    </row>
    <row r="849">
      <c r="B849" s="29" t="n"/>
      <c r="C849" s="29" t="inlineStr">
        <is>
          <t>6-96--651000000</t>
        </is>
      </c>
      <c r="D849" s="29" t="inlineStr">
        <is>
          <t>6-96--651000000</t>
        </is>
      </c>
      <c r="E849">
        <f>DICT[[#This Row],[EEFF]]&amp;" &gt; /-/ &lt; "&amp;DICT[[#This Row],[Ppto]]</f>
        <v/>
      </c>
    </row>
    <row r="850">
      <c r="B850" s="30" t="n"/>
      <c r="C850" s="30" t="inlineStr">
        <is>
          <t>6-96--651060001</t>
        </is>
      </c>
      <c r="D850" s="30" t="inlineStr">
        <is>
          <t>6-96--651060001</t>
        </is>
      </c>
      <c r="E850">
        <f>DICT[[#This Row],[EEFF]]&amp;" &gt; /-/ &lt; "&amp;DICT[[#This Row],[Ppto]]</f>
        <v/>
      </c>
    </row>
    <row r="851">
      <c r="B851" s="30" t="n"/>
      <c r="C851" s="30" t="inlineStr">
        <is>
          <t>6-96--659300022</t>
        </is>
      </c>
      <c r="D851" s="30" t="inlineStr">
        <is>
          <t>6-96--659300022</t>
        </is>
      </c>
      <c r="E851">
        <f>DICT[[#This Row],[EEFF]]&amp;" &gt; /-/ &lt; "&amp;DICT[[#This Row],[Ppto]]</f>
        <v/>
      </c>
    </row>
    <row r="852">
      <c r="B852" s="29" t="n"/>
      <c r="C852" s="29" t="inlineStr">
        <is>
          <t>6-96--659300030</t>
        </is>
      </c>
      <c r="D852" s="29" t="inlineStr">
        <is>
          <t>6-96--659300030</t>
        </is>
      </c>
      <c r="E852">
        <f>DICT[[#This Row],[EEFF]]&amp;" &gt; /-/ &lt; "&amp;DICT[[#This Row],[Ppto]]</f>
        <v/>
      </c>
    </row>
    <row r="853">
      <c r="B853" s="29" t="n"/>
      <c r="C853" s="29" t="inlineStr">
        <is>
          <t>6-96--659300031</t>
        </is>
      </c>
      <c r="D853" s="29" t="inlineStr">
        <is>
          <t>6-96--659300031</t>
        </is>
      </c>
      <c r="E853">
        <f>DICT[[#This Row],[EEFF]]&amp;" &gt; /-/ &lt; "&amp;DICT[[#This Row],[Ppto]]</f>
        <v/>
      </c>
    </row>
    <row r="854">
      <c r="B854" s="29" t="n"/>
      <c r="C854" s="29" t="inlineStr">
        <is>
          <t>6-96-EC-621110003</t>
        </is>
      </c>
      <c r="D854" s="29" t="inlineStr">
        <is>
          <t>6-96-EC-621110003</t>
        </is>
      </c>
      <c r="E854">
        <f>DICT[[#This Row],[EEFF]]&amp;" &gt; /-/ &lt; "&amp;DICT[[#This Row],[Ppto]]</f>
        <v/>
      </c>
    </row>
    <row r="855">
      <c r="B855" s="30" t="n"/>
      <c r="C855" s="30" t="inlineStr">
        <is>
          <t>6-96-EE-621110000</t>
        </is>
      </c>
      <c r="D855" s="30" t="inlineStr">
        <is>
          <t>6-96-EE-621110000</t>
        </is>
      </c>
      <c r="E855">
        <f>DICT[[#This Row],[EEFF]]&amp;" &gt; /-/ &lt; "&amp;DICT[[#This Row],[Ppto]]</f>
        <v/>
      </c>
    </row>
    <row r="856">
      <c r="B856" s="30" t="n"/>
      <c r="C856" s="30" t="inlineStr">
        <is>
          <t>6-96-EE-621110003</t>
        </is>
      </c>
      <c r="D856" s="30" t="inlineStr">
        <is>
          <t>6-96-EE-621110003</t>
        </is>
      </c>
      <c r="E856">
        <f>DICT[[#This Row],[EEFF]]&amp;" &gt; /-/ &lt; "&amp;DICT[[#This Row],[Ppto]]</f>
        <v/>
      </c>
    </row>
    <row r="857">
      <c r="B857" s="30" t="n"/>
      <c r="C857" s="30" t="inlineStr">
        <is>
          <t>6-96-EE-621410000</t>
        </is>
      </c>
      <c r="D857" s="30" t="inlineStr">
        <is>
          <t>6-96--621410000</t>
        </is>
      </c>
      <c r="E857">
        <f>DICT[[#This Row],[EEFF]]&amp;" &gt; /-/ &lt; "&amp;DICT[[#This Row],[Ppto]]</f>
        <v/>
      </c>
    </row>
    <row r="858">
      <c r="B858" s="30" t="n"/>
      <c r="C858" s="30" t="inlineStr">
        <is>
          <t>6-96-EE-621510000</t>
        </is>
      </c>
      <c r="D858" s="30" t="inlineStr">
        <is>
          <t>6-96-EE-621510000</t>
        </is>
      </c>
      <c r="E858">
        <f>DICT[[#This Row],[EEFF]]&amp;" &gt; /-/ &lt; "&amp;DICT[[#This Row],[Ppto]]</f>
        <v/>
      </c>
    </row>
    <row r="859">
      <c r="B859" s="29" t="n"/>
      <c r="C859" s="29" t="inlineStr">
        <is>
          <t>6-96-EE-621510004</t>
        </is>
      </c>
      <c r="D859" s="29" t="inlineStr">
        <is>
          <t>6-96-EE-621510004</t>
        </is>
      </c>
      <c r="E859">
        <f>DICT[[#This Row],[EEFF]]&amp;" &gt; /-/ &lt; "&amp;DICT[[#This Row],[Ppto]]</f>
        <v/>
      </c>
    </row>
    <row r="860">
      <c r="B860" s="30" t="n"/>
      <c r="C860" s="30" t="inlineStr">
        <is>
          <t>6-96-EE-622100000</t>
        </is>
      </c>
      <c r="D860" s="30" t="inlineStr">
        <is>
          <t>6-96--622100000</t>
        </is>
      </c>
      <c r="E860">
        <f>DICT[[#This Row],[EEFF]]&amp;" &gt; /-/ &lt; "&amp;DICT[[#This Row],[Ppto]]</f>
        <v/>
      </c>
    </row>
    <row r="861">
      <c r="B861" s="30" t="n"/>
      <c r="C861" s="30" t="inlineStr">
        <is>
          <t>6-96-EE-622100003</t>
        </is>
      </c>
      <c r="D861" s="30" t="inlineStr">
        <is>
          <t>6-96--622100003</t>
        </is>
      </c>
      <c r="E861">
        <f>DICT[[#This Row],[EEFF]]&amp;" &gt; /-/ &lt; "&amp;DICT[[#This Row],[Ppto]]</f>
        <v/>
      </c>
    </row>
    <row r="862">
      <c r="B862" s="29" t="n"/>
      <c r="C862" s="29" t="inlineStr">
        <is>
          <t>6-96-EE-622100004</t>
        </is>
      </c>
      <c r="D862" s="29" t="inlineStr">
        <is>
          <t>6-96--622100004</t>
        </is>
      </c>
      <c r="E862">
        <f>DICT[[#This Row],[EEFF]]&amp;" &gt; /-/ &lt; "&amp;DICT[[#This Row],[Ppto]]</f>
        <v/>
      </c>
    </row>
    <row r="863">
      <c r="B863" s="30" t="n"/>
      <c r="C863" s="30" t="inlineStr">
        <is>
          <t>6-96-EE-622100005</t>
        </is>
      </c>
      <c r="D863" s="30" t="inlineStr">
        <is>
          <t>6-96--622100005</t>
        </is>
      </c>
      <c r="E863">
        <f>DICT[[#This Row],[EEFF]]&amp;" &gt; /-/ &lt; "&amp;DICT[[#This Row],[Ppto]]</f>
        <v/>
      </c>
    </row>
    <row r="864">
      <c r="B864" s="30" t="n"/>
      <c r="C864" s="30" t="inlineStr">
        <is>
          <t>6-96-EE-622100011</t>
        </is>
      </c>
      <c r="D864" s="30" t="inlineStr">
        <is>
          <t>6-96--622100011</t>
        </is>
      </c>
      <c r="E864">
        <f>DICT[[#This Row],[EEFF]]&amp;" &gt; /-/ &lt; "&amp;DICT[[#This Row],[Ppto]]</f>
        <v/>
      </c>
    </row>
    <row r="865">
      <c r="B865" s="30" t="n"/>
      <c r="C865" s="30" t="inlineStr">
        <is>
          <t>6-96-EE-622100013</t>
        </is>
      </c>
      <c r="D865" s="30" t="inlineStr">
        <is>
          <t>6-96--622100013</t>
        </is>
      </c>
      <c r="E865">
        <f>DICT[[#This Row],[EEFF]]&amp;" &gt; /-/ &lt; "&amp;DICT[[#This Row],[Ppto]]</f>
        <v/>
      </c>
    </row>
    <row r="866">
      <c r="B866" s="30" t="n"/>
      <c r="C866" s="30" t="inlineStr">
        <is>
          <t>6-96-EE-622100015</t>
        </is>
      </c>
      <c r="D866" s="30" t="inlineStr">
        <is>
          <t>6-96--622100015</t>
        </is>
      </c>
      <c r="E866">
        <f>DICT[[#This Row],[EEFF]]&amp;" &gt; /-/ &lt; "&amp;DICT[[#This Row],[Ppto]]</f>
        <v/>
      </c>
    </row>
    <row r="867">
      <c r="B867" s="30" t="n"/>
      <c r="C867" s="30" t="inlineStr">
        <is>
          <t>6-96-EE-622200008</t>
        </is>
      </c>
      <c r="D867" s="30" t="inlineStr">
        <is>
          <t>6-96-EE-622200008</t>
        </is>
      </c>
      <c r="E867">
        <f>DICT[[#This Row],[EEFF]]&amp;" &gt; /-/ &lt; "&amp;DICT[[#This Row],[Ppto]]</f>
        <v/>
      </c>
    </row>
    <row r="868">
      <c r="B868" s="30" t="n"/>
      <c r="C868" s="30" t="inlineStr">
        <is>
          <t>6-96-EE-627100000</t>
        </is>
      </c>
      <c r="D868" s="30" t="inlineStr">
        <is>
          <t>6-96--627100000</t>
        </is>
      </c>
      <c r="E868">
        <f>DICT[[#This Row],[EEFF]]&amp;" &gt; /-/ &lt; "&amp;DICT[[#This Row],[Ppto]]</f>
        <v/>
      </c>
    </row>
    <row r="869">
      <c r="B869" s="30" t="n"/>
      <c r="C869" s="30" t="inlineStr">
        <is>
          <t>6-96-EE-627300000</t>
        </is>
      </c>
      <c r="D869" s="30" t="inlineStr">
        <is>
          <t>6-96--627300000</t>
        </is>
      </c>
      <c r="E869">
        <f>DICT[[#This Row],[EEFF]]&amp;" &gt; /-/ &lt; "&amp;DICT[[#This Row],[Ppto]]</f>
        <v/>
      </c>
    </row>
    <row r="870">
      <c r="B870" s="30" t="n"/>
      <c r="C870" s="30" t="inlineStr">
        <is>
          <t>6-96-EE-629110000</t>
        </is>
      </c>
      <c r="D870" s="30" t="inlineStr">
        <is>
          <t>6-96--629110000</t>
        </is>
      </c>
      <c r="E870">
        <f>DICT[[#This Row],[EEFF]]&amp;" &gt; /-/ &lt; "&amp;DICT[[#This Row],[Ppto]]</f>
        <v/>
      </c>
    </row>
    <row r="871">
      <c r="B871" s="30" t="n"/>
      <c r="C871" s="30" t="inlineStr">
        <is>
          <t>6-96-OC-621120004</t>
        </is>
      </c>
      <c r="D871" s="30" t="inlineStr">
        <is>
          <t>6-96-OC-621120004</t>
        </is>
      </c>
      <c r="E871">
        <f>DICT[[#This Row],[EEFF]]&amp;" &gt; /-/ &lt; "&amp;DICT[[#This Row],[Ppto]]</f>
        <v/>
      </c>
    </row>
    <row r="872">
      <c r="B872" s="30" t="n"/>
      <c r="C872" s="30" t="inlineStr">
        <is>
          <t>6-96-OE-621120004</t>
        </is>
      </c>
      <c r="D872" s="30" t="inlineStr">
        <is>
          <t>6-96-OE-621120004</t>
        </is>
      </c>
      <c r="E872">
        <f>DICT[[#This Row],[EEFF]]&amp;" &gt; /-/ &lt; "&amp;DICT[[#This Row],[Ppto]]</f>
        <v/>
      </c>
    </row>
    <row r="873">
      <c r="B873" s="30" t="n"/>
      <c r="C873" s="30" t="inlineStr">
        <is>
          <t>7-90--631110100</t>
        </is>
      </c>
      <c r="D873" s="30" t="inlineStr">
        <is>
          <t>7-90--631110100</t>
        </is>
      </c>
      <c r="E873">
        <f>DICT[[#This Row],[EEFF]]&amp;" &gt; /-/ &lt; "&amp;DICT[[#This Row],[Ppto]]</f>
        <v/>
      </c>
    </row>
    <row r="874">
      <c r="B874" s="30" t="n"/>
      <c r="C874" s="30" t="inlineStr">
        <is>
          <t>7-90--631120200</t>
        </is>
      </c>
      <c r="D874" s="30" t="inlineStr">
        <is>
          <t>7-90--631120200</t>
        </is>
      </c>
      <c r="E874">
        <f>DICT[[#This Row],[EEFF]]&amp;" &gt; /-/ &lt; "&amp;DICT[[#This Row],[Ppto]]</f>
        <v/>
      </c>
    </row>
    <row r="875">
      <c r="B875" s="30" t="n"/>
      <c r="C875" s="30" t="inlineStr">
        <is>
          <t>7-90--631310102</t>
        </is>
      </c>
      <c r="D875" s="30" t="inlineStr">
        <is>
          <t>7-90--631310102</t>
        </is>
      </c>
      <c r="E875">
        <f>DICT[[#This Row],[EEFF]]&amp;" &gt; /-/ &lt; "&amp;DICT[[#This Row],[Ppto]]</f>
        <v/>
      </c>
    </row>
    <row r="876">
      <c r="B876" s="30" t="n"/>
      <c r="C876" s="30" t="inlineStr">
        <is>
          <t>7-90--631401002</t>
        </is>
      </c>
      <c r="D876" s="30" t="inlineStr">
        <is>
          <t>7-90--631401002</t>
        </is>
      </c>
      <c r="E876">
        <f>DICT[[#This Row],[EEFF]]&amp;" &gt; /-/ &lt; "&amp;DICT[[#This Row],[Ppto]]</f>
        <v/>
      </c>
    </row>
    <row r="877">
      <c r="B877" s="30" t="n"/>
      <c r="C877" s="30" t="inlineStr">
        <is>
          <t>7-90--632110002</t>
        </is>
      </c>
      <c r="D877" s="30" t="inlineStr">
        <is>
          <t>7-90--632110002</t>
        </is>
      </c>
      <c r="E877">
        <f>DICT[[#This Row],[EEFF]]&amp;" &gt; /-/ &lt; "&amp;DICT[[#This Row],[Ppto]]</f>
        <v/>
      </c>
    </row>
    <row r="878">
      <c r="B878" s="30" t="n"/>
      <c r="C878" s="30" t="inlineStr">
        <is>
          <t>7-90--634220001</t>
        </is>
      </c>
      <c r="D878" s="30" t="inlineStr">
        <is>
          <t>7-90--634220001</t>
        </is>
      </c>
      <c r="E878">
        <f>DICT[[#This Row],[EEFF]]&amp;" &gt; /-/ &lt; "&amp;DICT[[#This Row],[Ppto]]</f>
        <v/>
      </c>
    </row>
    <row r="879">
      <c r="B879" s="30" t="n"/>
      <c r="C879" s="30" t="inlineStr">
        <is>
          <t>7-90--634220002</t>
        </is>
      </c>
      <c r="D879" s="30" t="inlineStr">
        <is>
          <t>7-90--634220002</t>
        </is>
      </c>
      <c r="E879">
        <f>DICT[[#This Row],[EEFF]]&amp;" &gt; /-/ &lt; "&amp;DICT[[#This Row],[Ppto]]</f>
        <v/>
      </c>
    </row>
    <row r="880">
      <c r="B880" s="30" t="n"/>
      <c r="C880" s="30" t="inlineStr">
        <is>
          <t>7-90--634220003</t>
        </is>
      </c>
      <c r="D880" s="30" t="inlineStr">
        <is>
          <t>7-90--634220003</t>
        </is>
      </c>
      <c r="E880">
        <f>DICT[[#This Row],[EEFF]]&amp;" &gt; /-/ &lt; "&amp;DICT[[#This Row],[Ppto]]</f>
        <v/>
      </c>
    </row>
    <row r="881">
      <c r="B881" s="30" t="n"/>
      <c r="C881" s="30" t="inlineStr">
        <is>
          <t>7-90--634220009</t>
        </is>
      </c>
      <c r="D881" s="30" t="inlineStr">
        <is>
          <t>7-90--634220009</t>
        </is>
      </c>
      <c r="E881">
        <f>DICT[[#This Row],[EEFF]]&amp;" &gt; /-/ &lt; "&amp;DICT[[#This Row],[Ppto]]</f>
        <v/>
      </c>
    </row>
    <row r="882">
      <c r="B882" s="30" t="n"/>
      <c r="C882" s="30" t="inlineStr">
        <is>
          <t>7-90--636100000</t>
        </is>
      </c>
      <c r="D882" s="30" t="inlineStr">
        <is>
          <t>7-90--636100000</t>
        </is>
      </c>
      <c r="E882">
        <f>DICT[[#This Row],[EEFF]]&amp;" &gt; /-/ &lt; "&amp;DICT[[#This Row],[Ppto]]</f>
        <v/>
      </c>
    </row>
    <row r="883">
      <c r="B883" s="30" t="n"/>
      <c r="C883" s="30" t="inlineStr">
        <is>
          <t>7-90--638200000</t>
        </is>
      </c>
      <c r="D883" s="30" t="inlineStr">
        <is>
          <t>7-90--638200000</t>
        </is>
      </c>
      <c r="E883">
        <f>DICT[[#This Row],[EEFF]]&amp;" &gt; /-/ &lt; "&amp;DICT[[#This Row],[Ppto]]</f>
        <v/>
      </c>
    </row>
    <row r="884">
      <c r="B884" s="30" t="n"/>
      <c r="C884" s="30" t="inlineStr">
        <is>
          <t>7-90--639410000</t>
        </is>
      </c>
      <c r="D884" s="30" t="inlineStr">
        <is>
          <t>7-90--639410000</t>
        </is>
      </c>
      <c r="E884">
        <f>DICT[[#This Row],[EEFF]]&amp;" &gt; /-/ &lt; "&amp;DICT[[#This Row],[Ppto]]</f>
        <v/>
      </c>
    </row>
    <row r="885">
      <c r="B885" s="30" t="n"/>
      <c r="C885" s="30" t="inlineStr">
        <is>
          <t>7-90--639410001</t>
        </is>
      </c>
      <c r="D885" s="30" t="inlineStr">
        <is>
          <t>7-90--639410001</t>
        </is>
      </c>
      <c r="E885">
        <f>DICT[[#This Row],[EEFF]]&amp;" &gt; /-/ &lt; "&amp;DICT[[#This Row],[Ppto]]</f>
        <v/>
      </c>
    </row>
    <row r="886">
      <c r="B886" s="30" t="n"/>
      <c r="C886" s="30" t="inlineStr">
        <is>
          <t>7-90--639410003</t>
        </is>
      </c>
      <c r="D886" s="30" t="inlineStr">
        <is>
          <t>7-90--639410003</t>
        </is>
      </c>
      <c r="E886">
        <f>DICT[[#This Row],[EEFF]]&amp;" &gt; /-/ &lt; "&amp;DICT[[#This Row],[Ppto]]</f>
        <v/>
      </c>
    </row>
    <row r="887">
      <c r="B887" s="30" t="n"/>
      <c r="C887" s="30" t="inlineStr">
        <is>
          <t>7-90--639900003</t>
        </is>
      </c>
      <c r="D887" s="30" t="inlineStr">
        <is>
          <t>7-90--639900003</t>
        </is>
      </c>
      <c r="E887">
        <f>DICT[[#This Row],[EEFF]]&amp;" &gt; /-/ &lt; "&amp;DICT[[#This Row],[Ppto]]</f>
        <v/>
      </c>
    </row>
    <row r="888">
      <c r="B888" s="30" t="n"/>
      <c r="C888" s="30" t="inlineStr">
        <is>
          <t>7-90--639900005</t>
        </is>
      </c>
      <c r="D888" s="30" t="inlineStr">
        <is>
          <t>7-90--639900005</t>
        </is>
      </c>
      <c r="E888">
        <f>DICT[[#This Row],[EEFF]]&amp;" &gt; /-/ &lt; "&amp;DICT[[#This Row],[Ppto]]</f>
        <v/>
      </c>
    </row>
    <row r="889">
      <c r="B889" s="30" t="n"/>
      <c r="C889" s="30" t="inlineStr">
        <is>
          <t>7-90--639900009</t>
        </is>
      </c>
      <c r="D889" s="30" t="inlineStr">
        <is>
          <t>7-90--639900009</t>
        </is>
      </c>
      <c r="E889">
        <f>DICT[[#This Row],[EEFF]]&amp;" &gt; /-/ &lt; "&amp;DICT[[#This Row],[Ppto]]</f>
        <v/>
      </c>
    </row>
    <row r="890">
      <c r="B890" s="30" t="n"/>
      <c r="C890" s="30" t="inlineStr">
        <is>
          <t>7-90--659300008</t>
        </is>
      </c>
      <c r="D890" s="30" t="inlineStr">
        <is>
          <t>7-90--659300008</t>
        </is>
      </c>
      <c r="E890">
        <f>DICT[[#This Row],[EEFF]]&amp;" &gt; /-/ &lt; "&amp;DICT[[#This Row],[Ppto]]</f>
        <v/>
      </c>
    </row>
    <row r="891">
      <c r="B891" s="29" t="n"/>
      <c r="C891" s="29" t="inlineStr">
        <is>
          <t>7-90--659300010</t>
        </is>
      </c>
      <c r="D891" s="29" t="inlineStr">
        <is>
          <t>7-90--659300010</t>
        </is>
      </c>
      <c r="E891">
        <f>DICT[[#This Row],[EEFF]]&amp;" &gt; /-/ &lt; "&amp;DICT[[#This Row],[Ppto]]</f>
        <v/>
      </c>
    </row>
    <row r="892">
      <c r="B892" s="29" t="n"/>
      <c r="C892" s="29" t="inlineStr">
        <is>
          <t>7-90--659300011</t>
        </is>
      </c>
      <c r="D892" s="29" t="inlineStr">
        <is>
          <t>7-90--659300011</t>
        </is>
      </c>
      <c r="E892">
        <f>DICT[[#This Row],[EEFF]]&amp;" &gt; /-/ &lt; "&amp;DICT[[#This Row],[Ppto]]</f>
        <v/>
      </c>
    </row>
    <row r="893">
      <c r="B893" s="29" t="n"/>
      <c r="C893" s="29" t="inlineStr">
        <is>
          <t>7-90--659300020</t>
        </is>
      </c>
      <c r="D893" s="29" t="inlineStr">
        <is>
          <t>7-90--659300020</t>
        </is>
      </c>
      <c r="E893">
        <f>DICT[[#This Row],[EEFF]]&amp;" &gt; /-/ &lt; "&amp;DICT[[#This Row],[Ppto]]</f>
        <v/>
      </c>
    </row>
    <row r="894">
      <c r="B894" s="29" t="n"/>
      <c r="C894" s="29" t="inlineStr">
        <is>
          <t>7-90--659300021</t>
        </is>
      </c>
      <c r="D894" s="29" t="inlineStr">
        <is>
          <t>7-90--659300021</t>
        </is>
      </c>
      <c r="E894">
        <f>DICT[[#This Row],[EEFF]]&amp;" &gt; /-/ &lt; "&amp;DICT[[#This Row],[Ppto]]</f>
        <v/>
      </c>
    </row>
    <row r="895">
      <c r="B895" s="29" t="n"/>
      <c r="C895" s="29" t="inlineStr">
        <is>
          <t>7-90--659300023</t>
        </is>
      </c>
      <c r="D895" s="29" t="inlineStr">
        <is>
          <t>7-90--659300023</t>
        </is>
      </c>
      <c r="E895">
        <f>DICT[[#This Row],[EEFF]]&amp;" &gt; /-/ &lt; "&amp;DICT[[#This Row],[Ppto]]</f>
        <v/>
      </c>
    </row>
    <row r="896">
      <c r="B896" s="30" t="n"/>
      <c r="C896" s="30" t="inlineStr">
        <is>
          <t>7-90--659300030</t>
        </is>
      </c>
      <c r="D896" s="30" t="inlineStr">
        <is>
          <t>7-90--659300030</t>
        </is>
      </c>
      <c r="E896">
        <f>DICT[[#This Row],[EEFF]]&amp;" &gt; /-/ &lt; "&amp;DICT[[#This Row],[Ppto]]</f>
        <v/>
      </c>
    </row>
    <row r="897">
      <c r="B897" s="29" t="n"/>
      <c r="C897" s="29" t="inlineStr">
        <is>
          <t>7-93--638800009</t>
        </is>
      </c>
      <c r="D897" s="29" t="inlineStr">
        <is>
          <t>7-91--638800009</t>
        </is>
      </c>
      <c r="E897">
        <f>DICT[[#This Row],[EEFF]]&amp;" &gt; /-/ &lt; "&amp;DICT[[#This Row],[Ppto]]</f>
        <v/>
      </c>
    </row>
    <row r="898">
      <c r="B898" s="30" t="n"/>
      <c r="C898" s="30" t="inlineStr">
        <is>
          <t>7-95--631110100</t>
        </is>
      </c>
      <c r="D898" s="30" t="inlineStr">
        <is>
          <t>7-95--631110100</t>
        </is>
      </c>
      <c r="E898">
        <f>DICT[[#This Row],[EEFF]]&amp;" &gt; /-/ &lt; "&amp;DICT[[#This Row],[Ppto]]</f>
        <v/>
      </c>
    </row>
    <row r="899">
      <c r="B899" s="30" t="n"/>
      <c r="C899" s="30" t="inlineStr">
        <is>
          <t>7-95--631120200</t>
        </is>
      </c>
      <c r="D899" s="30" t="inlineStr">
        <is>
          <t>7-95--631120200</t>
        </is>
      </c>
      <c r="E899">
        <f>DICT[[#This Row],[EEFF]]&amp;" &gt; /-/ &lt; "&amp;DICT[[#This Row],[Ppto]]</f>
        <v/>
      </c>
    </row>
    <row r="900">
      <c r="B900" s="30" t="n"/>
      <c r="C900" s="30" t="inlineStr">
        <is>
          <t>7-95--634220009</t>
        </is>
      </c>
      <c r="D900" s="30" t="inlineStr">
        <is>
          <t>7-95--634220009</t>
        </is>
      </c>
      <c r="E900">
        <f>DICT[[#This Row],[EEFF]]&amp;" &gt; /-/ &lt; "&amp;DICT[[#This Row],[Ppto]]</f>
        <v/>
      </c>
    </row>
    <row r="901">
      <c r="B901" s="30" t="n"/>
      <c r="C901" s="30" t="inlineStr">
        <is>
          <t>7-95--635210000</t>
        </is>
      </c>
      <c r="D901" s="30" t="inlineStr">
        <is>
          <t>7-95--635210000</t>
        </is>
      </c>
      <c r="E901">
        <f>DICT[[#This Row],[EEFF]]&amp;" &gt; /-/ &lt; "&amp;DICT[[#This Row],[Ppto]]</f>
        <v/>
      </c>
    </row>
    <row r="902">
      <c r="B902" s="30" t="n"/>
      <c r="C902" s="30" t="inlineStr">
        <is>
          <t>7-95--636100000</t>
        </is>
      </c>
      <c r="D902" s="30" t="inlineStr">
        <is>
          <t>7-95--636100000</t>
        </is>
      </c>
      <c r="E902">
        <f>DICT[[#This Row],[EEFF]]&amp;" &gt; /-/ &lt; "&amp;DICT[[#This Row],[Ppto]]</f>
        <v/>
      </c>
    </row>
    <row r="903">
      <c r="B903" s="30" t="n"/>
      <c r="C903" s="30" t="inlineStr">
        <is>
          <t>7-95--636300000</t>
        </is>
      </c>
      <c r="D903" s="30" t="inlineStr">
        <is>
          <t>7-95--636300000</t>
        </is>
      </c>
      <c r="E903">
        <f>DICT[[#This Row],[EEFF]]&amp;" &gt; /-/ &lt; "&amp;DICT[[#This Row],[Ppto]]</f>
        <v/>
      </c>
    </row>
    <row r="904">
      <c r="B904" s="30" t="n"/>
      <c r="C904" s="30" t="inlineStr">
        <is>
          <t>7-95--636500000</t>
        </is>
      </c>
      <c r="D904" s="30" t="inlineStr">
        <is>
          <t>7-95--636500000</t>
        </is>
      </c>
      <c r="E904">
        <f>DICT[[#This Row],[EEFF]]&amp;" &gt; /-/ &lt; "&amp;DICT[[#This Row],[Ppto]]</f>
        <v/>
      </c>
    </row>
    <row r="905">
      <c r="B905" s="30" t="n"/>
      <c r="C905" s="30" t="inlineStr">
        <is>
          <t>7-95--638100000</t>
        </is>
      </c>
      <c r="D905" s="30" t="inlineStr">
        <is>
          <t>7-95--638100000</t>
        </is>
      </c>
      <c r="E905">
        <f>DICT[[#This Row],[EEFF]]&amp;" &gt; /-/ &lt; "&amp;DICT[[#This Row],[Ppto]]</f>
        <v/>
      </c>
    </row>
    <row r="906">
      <c r="B906" s="30" t="n"/>
      <c r="C906" s="30" t="inlineStr">
        <is>
          <t>7-95--638300000</t>
        </is>
      </c>
      <c r="D906" s="30" t="inlineStr">
        <is>
          <t>7-95--638300000</t>
        </is>
      </c>
      <c r="E906">
        <f>DICT[[#This Row],[EEFF]]&amp;" &gt; /-/ &lt; "&amp;DICT[[#This Row],[Ppto]]</f>
        <v/>
      </c>
    </row>
    <row r="907">
      <c r="B907" s="30" t="n"/>
      <c r="C907" s="30" t="inlineStr">
        <is>
          <t>7-95--639900005</t>
        </is>
      </c>
      <c r="D907" s="30" t="inlineStr">
        <is>
          <t>7-95--639900005</t>
        </is>
      </c>
      <c r="E907">
        <f>DICT[[#This Row],[EEFF]]&amp;" &gt; /-/ &lt; "&amp;DICT[[#This Row],[Ppto]]</f>
        <v/>
      </c>
    </row>
    <row r="908">
      <c r="B908" s="30" t="n"/>
      <c r="C908" s="30" t="inlineStr">
        <is>
          <t>7-95--659300002</t>
        </is>
      </c>
      <c r="D908" s="30" t="inlineStr">
        <is>
          <t>7-95--659300002</t>
        </is>
      </c>
      <c r="E908">
        <f>DICT[[#This Row],[EEFF]]&amp;" &gt; /-/ &lt; "&amp;DICT[[#This Row],[Ppto]]</f>
        <v/>
      </c>
    </row>
    <row r="909">
      <c r="B909" s="30" t="n"/>
      <c r="C909" s="30" t="inlineStr">
        <is>
          <t>7-95--659300021</t>
        </is>
      </c>
      <c r="D909" s="30" t="inlineStr">
        <is>
          <t>7-95--659300021</t>
        </is>
      </c>
      <c r="E909">
        <f>DICT[[#This Row],[EEFF]]&amp;" &gt; /-/ &lt; "&amp;DICT[[#This Row],[Ppto]]</f>
        <v/>
      </c>
    </row>
    <row r="910">
      <c r="B910" s="30" t="n"/>
      <c r="C910" s="30" t="inlineStr">
        <is>
          <t>7-95--659300030</t>
        </is>
      </c>
      <c r="D910" s="30" t="inlineStr">
        <is>
          <t>7-95--659300030</t>
        </is>
      </c>
      <c r="E910">
        <f>DICT[[#This Row],[EEFF]]&amp;" &gt; /-/ &lt; "&amp;DICT[[#This Row],[Ppto]]</f>
        <v/>
      </c>
    </row>
    <row r="911">
      <c r="B911" s="30" t="n"/>
      <c r="C911" s="30" t="inlineStr">
        <is>
          <t>7-96--631110100</t>
        </is>
      </c>
      <c r="D911" s="30" t="inlineStr">
        <is>
          <t>7-96--631110100</t>
        </is>
      </c>
      <c r="E911">
        <f>DICT[[#This Row],[EEFF]]&amp;" &gt; /-/ &lt; "&amp;DICT[[#This Row],[Ppto]]</f>
        <v/>
      </c>
    </row>
    <row r="912">
      <c r="B912" s="30" t="n"/>
      <c r="C912" s="30" t="inlineStr">
        <is>
          <t>7-96--631120100</t>
        </is>
      </c>
      <c r="D912" s="30" t="inlineStr">
        <is>
          <t>7-96--631120100</t>
        </is>
      </c>
      <c r="E912">
        <f>DICT[[#This Row],[EEFF]]&amp;" &gt; /-/ &lt; "&amp;DICT[[#This Row],[Ppto]]</f>
        <v/>
      </c>
    </row>
    <row r="913">
      <c r="B913" s="30" t="n"/>
      <c r="C913" s="30" t="inlineStr">
        <is>
          <t>7-96--631120200</t>
        </is>
      </c>
      <c r="D913" s="30" t="inlineStr">
        <is>
          <t>7-96--631120200</t>
        </is>
      </c>
      <c r="E913">
        <f>DICT[[#This Row],[EEFF]]&amp;" &gt; /-/ &lt; "&amp;DICT[[#This Row],[Ppto]]</f>
        <v/>
      </c>
    </row>
    <row r="914">
      <c r="B914" s="30" t="n"/>
      <c r="C914" s="30" t="inlineStr">
        <is>
          <t>7-96--631310102</t>
        </is>
      </c>
      <c r="D914" s="30" t="inlineStr">
        <is>
          <t>7-96--631310102</t>
        </is>
      </c>
      <c r="E914">
        <f>DICT[[#This Row],[EEFF]]&amp;" &gt; /-/ &lt; "&amp;DICT[[#This Row],[Ppto]]</f>
        <v/>
      </c>
    </row>
    <row r="915">
      <c r="B915" s="30" t="n"/>
      <c r="C915" s="30" t="inlineStr">
        <is>
          <t>7-96--631401002</t>
        </is>
      </c>
      <c r="D915" s="30" t="inlineStr">
        <is>
          <t>7-96--631401002</t>
        </is>
      </c>
      <c r="E915">
        <f>DICT[[#This Row],[EEFF]]&amp;" &gt; /-/ &lt; "&amp;DICT[[#This Row],[Ppto]]</f>
        <v/>
      </c>
    </row>
    <row r="916">
      <c r="B916" s="30" t="n"/>
      <c r="C916" s="30" t="inlineStr">
        <is>
          <t>7-96--635210000</t>
        </is>
      </c>
      <c r="D916" s="30" t="inlineStr">
        <is>
          <t>7-96--635210000</t>
        </is>
      </c>
      <c r="E916">
        <f>DICT[[#This Row],[EEFF]]&amp;" &gt; /-/ &lt; "&amp;DICT[[#This Row],[Ppto]]</f>
        <v/>
      </c>
    </row>
    <row r="917">
      <c r="B917" s="30" t="n"/>
      <c r="C917" s="30" t="inlineStr">
        <is>
          <t>7-96--636100000</t>
        </is>
      </c>
      <c r="D917" s="30" t="inlineStr">
        <is>
          <t>7-96--636100000</t>
        </is>
      </c>
      <c r="E917">
        <f>DICT[[#This Row],[EEFF]]&amp;" &gt; /-/ &lt; "&amp;DICT[[#This Row],[Ppto]]</f>
        <v/>
      </c>
    </row>
    <row r="918">
      <c r="B918" s="30" t="n"/>
      <c r="C918" s="30" t="inlineStr">
        <is>
          <t>7-96--636300000</t>
        </is>
      </c>
      <c r="D918" s="30" t="inlineStr">
        <is>
          <t>7-96--636300000</t>
        </is>
      </c>
      <c r="E918">
        <f>DICT[[#This Row],[EEFF]]&amp;" &gt; /-/ &lt; "&amp;DICT[[#This Row],[Ppto]]</f>
        <v/>
      </c>
    </row>
    <row r="919">
      <c r="B919" s="30" t="n"/>
      <c r="C919" s="30" t="inlineStr">
        <is>
          <t>7-96--636500000</t>
        </is>
      </c>
      <c r="D919" s="30" t="inlineStr">
        <is>
          <t>7-96--636500000</t>
        </is>
      </c>
      <c r="E919">
        <f>DICT[[#This Row],[EEFF]]&amp;" &gt; /-/ &lt; "&amp;DICT[[#This Row],[Ppto]]</f>
        <v/>
      </c>
    </row>
    <row r="920">
      <c r="B920" s="30" t="n"/>
      <c r="C920" s="30" t="inlineStr">
        <is>
          <t>7-96--637300000</t>
        </is>
      </c>
      <c r="D920" s="30" t="inlineStr">
        <is>
          <t>7-96--637300000</t>
        </is>
      </c>
      <c r="E920">
        <f>DICT[[#This Row],[EEFF]]&amp;" &gt; /-/ &lt; "&amp;DICT[[#This Row],[Ppto]]</f>
        <v/>
      </c>
    </row>
    <row r="921">
      <c r="B921" s="30" t="n"/>
      <c r="C921" s="30" t="inlineStr">
        <is>
          <t>7-96--638200000</t>
        </is>
      </c>
      <c r="D921" s="30" t="inlineStr">
        <is>
          <t>7-96--638200000</t>
        </is>
      </c>
      <c r="E921">
        <f>DICT[[#This Row],[EEFF]]&amp;" &gt; /-/ &lt; "&amp;DICT[[#This Row],[Ppto]]</f>
        <v/>
      </c>
    </row>
    <row r="922">
      <c r="B922" s="30" t="n"/>
      <c r="C922" s="30" t="inlineStr">
        <is>
          <t>7-96--638300000</t>
        </is>
      </c>
      <c r="D922" s="30" t="inlineStr">
        <is>
          <t>7-96--638300000</t>
        </is>
      </c>
      <c r="E922">
        <f>DICT[[#This Row],[EEFF]]&amp;" &gt; /-/ &lt; "&amp;DICT[[#This Row],[Ppto]]</f>
        <v/>
      </c>
    </row>
    <row r="923">
      <c r="B923" s="30" t="n"/>
      <c r="C923" s="30" t="inlineStr">
        <is>
          <t>7-96--638800006</t>
        </is>
      </c>
      <c r="D923" s="30" t="inlineStr">
        <is>
          <t>7-96--638800006</t>
        </is>
      </c>
      <c r="E923">
        <f>DICT[[#This Row],[EEFF]]&amp;" &gt; /-/ &lt; "&amp;DICT[[#This Row],[Ppto]]</f>
        <v/>
      </c>
    </row>
    <row r="924">
      <c r="B924" s="30" t="n"/>
      <c r="C924" s="30" t="inlineStr">
        <is>
          <t>7-96--638800007</t>
        </is>
      </c>
      <c r="D924" s="30" t="inlineStr">
        <is>
          <t>7-96--638800007</t>
        </is>
      </c>
      <c r="E924">
        <f>DICT[[#This Row],[EEFF]]&amp;" &gt; /-/ &lt; "&amp;DICT[[#This Row],[Ppto]]</f>
        <v/>
      </c>
    </row>
    <row r="925">
      <c r="B925" s="30" t="n"/>
      <c r="C925" s="30" t="inlineStr">
        <is>
          <t>7-96--638800008</t>
        </is>
      </c>
      <c r="D925" s="30" t="inlineStr">
        <is>
          <t>7-96--638800008</t>
        </is>
      </c>
      <c r="E925">
        <f>DICT[[#This Row],[EEFF]]&amp;" &gt; /-/ &lt; "&amp;DICT[[#This Row],[Ppto]]</f>
        <v/>
      </c>
    </row>
    <row r="926">
      <c r="B926" s="30" t="n"/>
      <c r="C926" s="30" t="inlineStr">
        <is>
          <t>7-96--638800012</t>
        </is>
      </c>
      <c r="D926" s="30" t="inlineStr">
        <is>
          <t>7-96--638800012</t>
        </is>
      </c>
      <c r="E926">
        <f>DICT[[#This Row],[EEFF]]&amp;" &gt; /-/ &lt; "&amp;DICT[[#This Row],[Ppto]]</f>
        <v/>
      </c>
    </row>
    <row r="927">
      <c r="B927" s="30" t="n"/>
      <c r="C927" s="30" t="inlineStr">
        <is>
          <t>7-96--639900005</t>
        </is>
      </c>
      <c r="D927" s="30" t="inlineStr">
        <is>
          <t>7-96--639900005</t>
        </is>
      </c>
      <c r="E927">
        <f>DICT[[#This Row],[EEFF]]&amp;" &gt; /-/ &lt; "&amp;DICT[[#This Row],[Ppto]]</f>
        <v/>
      </c>
    </row>
    <row r="928">
      <c r="B928" s="30" t="n"/>
      <c r="C928" s="30" t="inlineStr">
        <is>
          <t>7-96--639900009</t>
        </is>
      </c>
      <c r="D928" s="30" t="inlineStr">
        <is>
          <t>7-96--639900009</t>
        </is>
      </c>
      <c r="E928">
        <f>DICT[[#This Row],[EEFF]]&amp;" &gt; /-/ &lt; "&amp;DICT[[#This Row],[Ppto]]</f>
        <v/>
      </c>
    </row>
    <row r="929">
      <c r="B929" s="30" t="n"/>
      <c r="C929" s="30" t="inlineStr">
        <is>
          <t>7-96--641901000</t>
        </is>
      </c>
      <c r="D929" s="30" t="inlineStr">
        <is>
          <t>7-96--641901000</t>
        </is>
      </c>
      <c r="E929">
        <f>DICT[[#This Row],[EEFF]]&amp;" &gt; /-/ &lt; "&amp;DICT[[#This Row],[Ppto]]</f>
        <v/>
      </c>
    </row>
    <row r="930">
      <c r="B930" s="30" t="n"/>
      <c r="C930" s="30" t="inlineStr">
        <is>
          <t>7-96--659300002</t>
        </is>
      </c>
      <c r="D930" s="30" t="inlineStr">
        <is>
          <t>7-96--659300002</t>
        </is>
      </c>
      <c r="E930">
        <f>DICT[[#This Row],[EEFF]]&amp;" &gt; /-/ &lt; "&amp;DICT[[#This Row],[Ppto]]</f>
        <v/>
      </c>
    </row>
    <row r="931">
      <c r="B931" s="30" t="n"/>
      <c r="C931" s="30" t="inlineStr">
        <is>
          <t>7-96--659300003</t>
        </is>
      </c>
      <c r="D931" s="30" t="inlineStr">
        <is>
          <t>7-96--659300003</t>
        </is>
      </c>
      <c r="E931">
        <f>DICT[[#This Row],[EEFF]]&amp;" &gt; /-/ &lt; "&amp;DICT[[#This Row],[Ppto]]</f>
        <v/>
      </c>
    </row>
    <row r="932">
      <c r="B932" s="30" t="n"/>
      <c r="C932" s="30" t="inlineStr">
        <is>
          <t>7-96--659300030</t>
        </is>
      </c>
      <c r="D932" s="30" t="inlineStr">
        <is>
          <t>7-96--659300030</t>
        </is>
      </c>
      <c r="E932">
        <f>DICT[[#This Row],[EEFF]]&amp;" &gt; /-/ &lt; "&amp;DICT[[#This Row],[Ppto]]</f>
        <v/>
      </c>
    </row>
    <row r="933">
      <c r="B933" s="30" t="n"/>
      <c r="C933" s="30" t="inlineStr">
        <is>
          <t>7-97--673120000</t>
        </is>
      </c>
      <c r="D933" s="30" t="inlineStr">
        <is>
          <t>7-97--673120000</t>
        </is>
      </c>
      <c r="E933">
        <f>DICT[[#This Row],[EEFF]]&amp;" &gt; /-/ &lt; "&amp;DICT[[#This Row],[Ppto]]</f>
        <v/>
      </c>
    </row>
    <row r="934">
      <c r="B934" s="30" t="n"/>
      <c r="C934" s="30" t="inlineStr">
        <is>
          <t>8-90--621510001</t>
        </is>
      </c>
      <c r="D934" s="30" t="inlineStr">
        <is>
          <t>8-90-OC-621510001</t>
        </is>
      </c>
      <c r="E934">
        <f>DICT[[#This Row],[EEFF]]&amp;" &gt; /-/ &lt; "&amp;DICT[[#This Row],[Ppto]]</f>
        <v/>
      </c>
    </row>
    <row r="935">
      <c r="B935" s="30" t="n"/>
      <c r="C935" s="30" t="inlineStr">
        <is>
          <t>8-90--622200013</t>
        </is>
      </c>
      <c r="D935" s="30" t="inlineStr">
        <is>
          <t>8-90--622200013</t>
        </is>
      </c>
      <c r="E935">
        <f>DICT[[#This Row],[EEFF]]&amp;" &gt; /-/ &lt; "&amp;DICT[[#This Row],[Ppto]]</f>
        <v/>
      </c>
    </row>
    <row r="936">
      <c r="B936" s="30" t="n"/>
      <c r="C936" s="30" t="inlineStr">
        <is>
          <t>8-90--629110001</t>
        </is>
      </c>
      <c r="D936" s="30" t="inlineStr">
        <is>
          <t>8-90--629110001</t>
        </is>
      </c>
      <c r="E936">
        <f>DICT[[#This Row],[EEFF]]&amp;" &gt; /-/ &lt; "&amp;DICT[[#This Row],[Ppto]]</f>
        <v/>
      </c>
    </row>
    <row r="937">
      <c r="B937" s="30" t="n"/>
      <c r="C937" s="30" t="inlineStr">
        <is>
          <t>8-90--631120200</t>
        </is>
      </c>
      <c r="D937" s="30" t="inlineStr">
        <is>
          <t>8-90--631120200</t>
        </is>
      </c>
      <c r="E937">
        <f>DICT[[#This Row],[EEFF]]&amp;" &gt; /-/ &lt; "&amp;DICT[[#This Row],[Ppto]]</f>
        <v/>
      </c>
    </row>
    <row r="938">
      <c r="B938" s="30" t="n"/>
      <c r="C938" s="30" t="inlineStr">
        <is>
          <t>8-90--631210100</t>
        </is>
      </c>
      <c r="D938" s="30" t="inlineStr">
        <is>
          <t>8-90--631210100</t>
        </is>
      </c>
      <c r="E938">
        <f>DICT[[#This Row],[EEFF]]&amp;" &gt; /-/ &lt; "&amp;DICT[[#This Row],[Ppto]]</f>
        <v/>
      </c>
    </row>
    <row r="939">
      <c r="B939" s="30" t="n"/>
      <c r="C939" s="30" t="inlineStr">
        <is>
          <t>8-90--631401002</t>
        </is>
      </c>
      <c r="D939" s="30" t="inlineStr">
        <is>
          <t>8-90--631401002</t>
        </is>
      </c>
      <c r="E939">
        <f>DICT[[#This Row],[EEFF]]&amp;" &gt; /-/ &lt; "&amp;DICT[[#This Row],[Ppto]]</f>
        <v/>
      </c>
    </row>
    <row r="940">
      <c r="B940" s="30" t="n"/>
      <c r="C940" s="30" t="inlineStr">
        <is>
          <t>8-90--632110002</t>
        </is>
      </c>
      <c r="D940" s="30" t="inlineStr">
        <is>
          <t>8-90--632110002</t>
        </is>
      </c>
      <c r="E940">
        <f>DICT[[#This Row],[EEFF]]&amp;" &gt; /-/ &lt; "&amp;DICT[[#This Row],[Ppto]]</f>
        <v/>
      </c>
    </row>
    <row r="941">
      <c r="B941" s="30" t="n"/>
      <c r="C941" s="30" t="inlineStr">
        <is>
          <t>8-90--634110001</t>
        </is>
      </c>
      <c r="D941" s="30" t="inlineStr">
        <is>
          <t>8-90--634110001</t>
        </is>
      </c>
      <c r="E941">
        <f>DICT[[#This Row],[EEFF]]&amp;" &gt; /-/ &lt; "&amp;DICT[[#This Row],[Ppto]]</f>
        <v/>
      </c>
    </row>
    <row r="942">
      <c r="B942" s="30" t="n"/>
      <c r="C942" s="30" t="inlineStr">
        <is>
          <t>8-90--634120009</t>
        </is>
      </c>
      <c r="D942" s="30" t="inlineStr">
        <is>
          <t>8-90--634120009</t>
        </is>
      </c>
      <c r="E942">
        <f>DICT[[#This Row],[EEFF]]&amp;" &gt; /-/ &lt; "&amp;DICT[[#This Row],[Ppto]]</f>
        <v/>
      </c>
    </row>
    <row r="943">
      <c r="B943" s="30" t="n"/>
      <c r="C943" s="30" t="inlineStr">
        <is>
          <t>8-90--634220003</t>
        </is>
      </c>
      <c r="D943" s="30" t="inlineStr">
        <is>
          <t>8-90--634220003</t>
        </is>
      </c>
      <c r="E943">
        <f>DICT[[#This Row],[EEFF]]&amp;" &gt; /-/ &lt; "&amp;DICT[[#This Row],[Ppto]]</f>
        <v/>
      </c>
    </row>
    <row r="944">
      <c r="B944" s="30" t="n"/>
      <c r="C944" s="30" t="inlineStr">
        <is>
          <t>8-90--634220009</t>
        </is>
      </c>
      <c r="D944" s="30" t="inlineStr">
        <is>
          <t>8-90--634220009</t>
        </is>
      </c>
      <c r="E944">
        <f>DICT[[#This Row],[EEFF]]&amp;" &gt; /-/ &lt; "&amp;DICT[[#This Row],[Ppto]]</f>
        <v/>
      </c>
    </row>
    <row r="945">
      <c r="B945" s="30" t="n"/>
      <c r="C945" s="30" t="inlineStr">
        <is>
          <t>8-90--635310000</t>
        </is>
      </c>
      <c r="D945" s="30" t="inlineStr">
        <is>
          <t>8-90--635310000</t>
        </is>
      </c>
      <c r="E945">
        <f>DICT[[#This Row],[EEFF]]&amp;" &gt; /-/ &lt; "&amp;DICT[[#This Row],[Ppto]]</f>
        <v/>
      </c>
    </row>
    <row r="946">
      <c r="B946" s="30" t="n"/>
      <c r="C946" s="30" t="inlineStr">
        <is>
          <t>8-90--635610000</t>
        </is>
      </c>
      <c r="D946" s="30" t="inlineStr">
        <is>
          <t>8-90--635610000</t>
        </is>
      </c>
      <c r="E946">
        <f>DICT[[#This Row],[EEFF]]&amp;" &gt; /-/ &lt; "&amp;DICT[[#This Row],[Ppto]]</f>
        <v/>
      </c>
    </row>
    <row r="947">
      <c r="B947" s="30" t="n"/>
      <c r="C947" s="30" t="inlineStr">
        <is>
          <t>8-90--636100000</t>
        </is>
      </c>
      <c r="D947" s="30" t="inlineStr">
        <is>
          <t>8-90--636100000</t>
        </is>
      </c>
      <c r="E947">
        <f>DICT[[#This Row],[EEFF]]&amp;" &gt; /-/ &lt; "&amp;DICT[[#This Row],[Ppto]]</f>
        <v/>
      </c>
    </row>
    <row r="948">
      <c r="B948" s="30" t="n"/>
      <c r="C948" s="30" t="inlineStr">
        <is>
          <t>8-90--638200000</t>
        </is>
      </c>
      <c r="D948" s="30" t="inlineStr">
        <is>
          <t>8-90--638200000</t>
        </is>
      </c>
      <c r="E948">
        <f>DICT[[#This Row],[EEFF]]&amp;" &gt; /-/ &lt; "&amp;DICT[[#This Row],[Ppto]]</f>
        <v/>
      </c>
    </row>
    <row r="949">
      <c r="B949" s="30" t="n"/>
      <c r="C949" s="30" t="inlineStr">
        <is>
          <t>8-90--638400000</t>
        </is>
      </c>
      <c r="D949" s="30" t="inlineStr">
        <is>
          <t>8-90--638400000</t>
        </is>
      </c>
      <c r="E949">
        <f>DICT[[#This Row],[EEFF]]&amp;" &gt; /-/ &lt; "&amp;DICT[[#This Row],[Ppto]]</f>
        <v/>
      </c>
    </row>
    <row r="950">
      <c r="B950" s="30" t="n"/>
      <c r="C950" s="30" t="inlineStr">
        <is>
          <t>8-90--639410001</t>
        </is>
      </c>
      <c r="D950" s="30" t="inlineStr">
        <is>
          <t>8-90--639410001</t>
        </is>
      </c>
      <c r="E950">
        <f>DICT[[#This Row],[EEFF]]&amp;" &gt; /-/ &lt; "&amp;DICT[[#This Row],[Ppto]]</f>
        <v/>
      </c>
    </row>
    <row r="951">
      <c r="B951" s="30" t="n"/>
      <c r="C951" s="30" t="inlineStr">
        <is>
          <t>8-90--639410004</t>
        </is>
      </c>
      <c r="D951" s="30" t="inlineStr">
        <is>
          <t>8-90--639410004</t>
        </is>
      </c>
      <c r="E951">
        <f>DICT[[#This Row],[EEFF]]&amp;" &gt; /-/ &lt; "&amp;DICT[[#This Row],[Ppto]]</f>
        <v/>
      </c>
    </row>
    <row r="952">
      <c r="B952" s="30" t="n"/>
      <c r="C952" s="30" t="inlineStr">
        <is>
          <t>8-90--639900005</t>
        </is>
      </c>
      <c r="D952" s="30" t="inlineStr">
        <is>
          <t>8-90--639900005</t>
        </is>
      </c>
      <c r="E952">
        <f>DICT[[#This Row],[EEFF]]&amp;" &gt; /-/ &lt; "&amp;DICT[[#This Row],[Ppto]]</f>
        <v/>
      </c>
    </row>
    <row r="953">
      <c r="B953" s="30" t="n"/>
      <c r="C953" s="30" t="inlineStr">
        <is>
          <t>8-90--639900009</t>
        </is>
      </c>
      <c r="D953" s="30" t="inlineStr">
        <is>
          <t>8-90--639900009</t>
        </is>
      </c>
      <c r="E953">
        <f>DICT[[#This Row],[EEFF]]&amp;" &gt; /-/ &lt; "&amp;DICT[[#This Row],[Ppto]]</f>
        <v/>
      </c>
    </row>
    <row r="954">
      <c r="B954" s="30" t="n"/>
      <c r="C954" s="30" t="inlineStr">
        <is>
          <t>8-90--639900010</t>
        </is>
      </c>
      <c r="D954" s="30" t="inlineStr">
        <is>
          <t>8-90--639900010</t>
        </is>
      </c>
      <c r="E954">
        <f>DICT[[#This Row],[EEFF]]&amp;" &gt; /-/ &lt; "&amp;DICT[[#This Row],[Ppto]]</f>
        <v/>
      </c>
    </row>
    <row r="955">
      <c r="B955" s="30" t="n"/>
      <c r="C955" s="30" t="inlineStr">
        <is>
          <t>8-90--639900012</t>
        </is>
      </c>
      <c r="D955" s="30" t="inlineStr">
        <is>
          <t>8-90--639900012</t>
        </is>
      </c>
      <c r="E955">
        <f>DICT[[#This Row],[EEFF]]&amp;" &gt; /-/ &lt; "&amp;DICT[[#This Row],[Ppto]]</f>
        <v/>
      </c>
    </row>
    <row r="956">
      <c r="B956" s="30" t="n"/>
      <c r="C956" s="30" t="inlineStr">
        <is>
          <t>8-90--651000000</t>
        </is>
      </c>
      <c r="D956" s="30" t="inlineStr">
        <is>
          <t>8-90--651000000</t>
        </is>
      </c>
      <c r="E956">
        <f>DICT[[#This Row],[EEFF]]&amp;" &gt; /-/ &lt; "&amp;DICT[[#This Row],[Ppto]]</f>
        <v/>
      </c>
    </row>
    <row r="957">
      <c r="B957" s="30" t="n"/>
      <c r="C957" s="30" t="inlineStr">
        <is>
          <t>8-90--651060000</t>
        </is>
      </c>
      <c r="D957" s="30" t="inlineStr">
        <is>
          <t>8-90--651060000</t>
        </is>
      </c>
      <c r="E957">
        <f>DICT[[#This Row],[EEFF]]&amp;" &gt; /-/ &lt; "&amp;DICT[[#This Row],[Ppto]]</f>
        <v/>
      </c>
    </row>
    <row r="958">
      <c r="B958" s="30" t="n"/>
      <c r="C958" s="30" t="inlineStr">
        <is>
          <t>8-90--651060001</t>
        </is>
      </c>
      <c r="D958" s="30" t="inlineStr">
        <is>
          <t>8-90--651060001</t>
        </is>
      </c>
      <c r="E958">
        <f>DICT[[#This Row],[EEFF]]&amp;" &gt; /-/ &lt; "&amp;DICT[[#This Row],[Ppto]]</f>
        <v/>
      </c>
    </row>
    <row r="959">
      <c r="B959" s="30" t="n"/>
      <c r="C959" s="30" t="inlineStr">
        <is>
          <t>8-90--654000000</t>
        </is>
      </c>
      <c r="D959" s="30" t="inlineStr">
        <is>
          <t>8-90--654000000</t>
        </is>
      </c>
      <c r="E959">
        <f>DICT[[#This Row],[EEFF]]&amp;" &gt; /-/ &lt; "&amp;DICT[[#This Row],[Ppto]]</f>
        <v/>
      </c>
    </row>
    <row r="960">
      <c r="B960" s="30" t="n"/>
      <c r="C960" s="30" t="inlineStr">
        <is>
          <t>8-90--659300009</t>
        </is>
      </c>
      <c r="D960" s="30" t="inlineStr">
        <is>
          <t>8-90--659300009</t>
        </is>
      </c>
      <c r="E960">
        <f>DICT[[#This Row],[EEFF]]&amp;" &gt; /-/ &lt; "&amp;DICT[[#This Row],[Ppto]]</f>
        <v/>
      </c>
    </row>
    <row r="961">
      <c r="B961" s="30" t="n"/>
      <c r="C961" s="30" t="inlineStr">
        <is>
          <t>8-90--659300010</t>
        </is>
      </c>
      <c r="D961" s="30" t="inlineStr">
        <is>
          <t>8-90--659300010</t>
        </is>
      </c>
      <c r="E961">
        <f>DICT[[#This Row],[EEFF]]&amp;" &gt; /-/ &lt; "&amp;DICT[[#This Row],[Ppto]]</f>
        <v/>
      </c>
    </row>
    <row r="962">
      <c r="B962" s="30" t="n"/>
      <c r="C962" s="30" t="inlineStr">
        <is>
          <t>8-90--659300011</t>
        </is>
      </c>
      <c r="D962" s="30" t="inlineStr">
        <is>
          <t>8-90--659300011</t>
        </is>
      </c>
      <c r="E962">
        <f>DICT[[#This Row],[EEFF]]&amp;" &gt; /-/ &lt; "&amp;DICT[[#This Row],[Ppto]]</f>
        <v/>
      </c>
    </row>
    <row r="963">
      <c r="B963" s="30" t="n"/>
      <c r="C963" s="30" t="inlineStr">
        <is>
          <t>8-90--659300020</t>
        </is>
      </c>
      <c r="D963" s="30" t="inlineStr">
        <is>
          <t>8-90--659300020</t>
        </is>
      </c>
      <c r="E963">
        <f>DICT[[#This Row],[EEFF]]&amp;" &gt; /-/ &lt; "&amp;DICT[[#This Row],[Ppto]]</f>
        <v/>
      </c>
    </row>
    <row r="964">
      <c r="B964" s="30" t="n"/>
      <c r="C964" s="30" t="inlineStr">
        <is>
          <t>8-90--659300030</t>
        </is>
      </c>
      <c r="D964" s="30" t="inlineStr">
        <is>
          <t>8-90--659300030</t>
        </is>
      </c>
      <c r="E964">
        <f>DICT[[#This Row],[EEFF]]&amp;" &gt; /-/ &lt; "&amp;DICT[[#This Row],[Ppto]]</f>
        <v/>
      </c>
    </row>
    <row r="965">
      <c r="B965" s="30" t="n"/>
      <c r="C965" s="30" t="inlineStr">
        <is>
          <t>8-90--659300031</t>
        </is>
      </c>
      <c r="D965" s="30" t="inlineStr">
        <is>
          <t>8-90--659300031</t>
        </is>
      </c>
      <c r="E965">
        <f>DICT[[#This Row],[EEFF]]&amp;" &gt; /-/ &lt; "&amp;DICT[[#This Row],[Ppto]]</f>
        <v/>
      </c>
    </row>
    <row r="966">
      <c r="B966" s="30" t="n"/>
      <c r="C966" s="30" t="inlineStr">
        <is>
          <t>8-90-EC-621110003</t>
        </is>
      </c>
      <c r="D966" s="30" t="inlineStr">
        <is>
          <t>8-90-EC-621110003</t>
        </is>
      </c>
      <c r="E966">
        <f>DICT[[#This Row],[EEFF]]&amp;" &gt; /-/ &lt; "&amp;DICT[[#This Row],[Ppto]]</f>
        <v/>
      </c>
    </row>
    <row r="967">
      <c r="B967" s="30" t="n"/>
      <c r="C967" s="30" t="inlineStr">
        <is>
          <t>8-90-EE-621110003</t>
        </is>
      </c>
      <c r="D967" s="30" t="inlineStr">
        <is>
          <t>8-90-EE-621110003</t>
        </is>
      </c>
      <c r="E967">
        <f>DICT[[#This Row],[EEFF]]&amp;" &gt; /-/ &lt; "&amp;DICT[[#This Row],[Ppto]]</f>
        <v/>
      </c>
    </row>
    <row r="968">
      <c r="B968" s="30" t="n"/>
      <c r="C968" s="30" t="inlineStr">
        <is>
          <t>8-90-OC-621120000</t>
        </is>
      </c>
      <c r="D968" s="30" t="inlineStr">
        <is>
          <t>8-90-OC-621120000</t>
        </is>
      </c>
      <c r="E968">
        <f>DICT[[#This Row],[EEFF]]&amp;" &gt; /-/ &lt; "&amp;DICT[[#This Row],[Ppto]]</f>
        <v/>
      </c>
    </row>
    <row r="969">
      <c r="B969" s="29" t="n"/>
      <c r="C969" s="29" t="inlineStr">
        <is>
          <t>8-90-OC-621120002</t>
        </is>
      </c>
      <c r="D969" s="29" t="inlineStr">
        <is>
          <t>8-90--621120002</t>
        </is>
      </c>
      <c r="E969">
        <f>DICT[[#This Row],[EEFF]]&amp;" &gt; /-/ &lt; "&amp;DICT[[#This Row],[Ppto]]</f>
        <v/>
      </c>
    </row>
    <row r="970">
      <c r="B970" s="29" t="n"/>
      <c r="C970" s="29" t="inlineStr">
        <is>
          <t>8-90-OC-621120003</t>
        </is>
      </c>
      <c r="D970" s="29" t="inlineStr">
        <is>
          <t>8-90-OC-621120003</t>
        </is>
      </c>
      <c r="E970">
        <f>DICT[[#This Row],[EEFF]]&amp;" &gt; /-/ &lt; "&amp;DICT[[#This Row],[Ppto]]</f>
        <v/>
      </c>
    </row>
    <row r="971">
      <c r="B971" s="29" t="n"/>
      <c r="C971" s="29" t="inlineStr">
        <is>
          <t>8-90-OC-621120004</t>
        </is>
      </c>
      <c r="D971" s="29" t="inlineStr">
        <is>
          <t>8-90-OC-621120004</t>
        </is>
      </c>
      <c r="E971">
        <f>DICT[[#This Row],[EEFF]]&amp;" &gt; /-/ &lt; "&amp;DICT[[#This Row],[Ppto]]</f>
        <v/>
      </c>
    </row>
    <row r="972">
      <c r="B972" s="29" t="n"/>
      <c r="C972" s="29" t="inlineStr">
        <is>
          <t>8-90-OC-621410001</t>
        </is>
      </c>
      <c r="D972" s="29" t="inlineStr">
        <is>
          <t>8-90--621410001</t>
        </is>
      </c>
      <c r="E972">
        <f>DICT[[#This Row],[EEFF]]&amp;" &gt; /-/ &lt; "&amp;DICT[[#This Row],[Ppto]]</f>
        <v/>
      </c>
    </row>
    <row r="973">
      <c r="B973" s="29" t="n"/>
      <c r="C973" s="29" t="inlineStr">
        <is>
          <t>8-90-OC-622100001</t>
        </is>
      </c>
      <c r="D973" s="29" t="inlineStr">
        <is>
          <t>8-90--622100001</t>
        </is>
      </c>
      <c r="E973">
        <f>DICT[[#This Row],[EEFF]]&amp;" &gt; /-/ &lt; "&amp;DICT[[#This Row],[Ppto]]</f>
        <v/>
      </c>
    </row>
    <row r="974">
      <c r="B974" s="29" t="n"/>
      <c r="C974" s="29" t="inlineStr">
        <is>
          <t>8-90-OC-622100002</t>
        </is>
      </c>
      <c r="D974" s="29" t="inlineStr">
        <is>
          <t>8-90--622100002</t>
        </is>
      </c>
      <c r="E974">
        <f>DICT[[#This Row],[EEFF]]&amp;" &gt; /-/ &lt; "&amp;DICT[[#This Row],[Ppto]]</f>
        <v/>
      </c>
    </row>
    <row r="975">
      <c r="B975" s="29" t="n"/>
      <c r="C975" s="29" t="inlineStr">
        <is>
          <t>8-90-OC-622100004</t>
        </is>
      </c>
      <c r="D975" s="29" t="inlineStr">
        <is>
          <t>8-90--622100004</t>
        </is>
      </c>
      <c r="E975">
        <f>DICT[[#This Row],[EEFF]]&amp;" &gt; /-/ &lt; "&amp;DICT[[#This Row],[Ppto]]</f>
        <v/>
      </c>
    </row>
    <row r="976">
      <c r="B976" s="29" t="n"/>
      <c r="C976" s="29" t="inlineStr">
        <is>
          <t>8-90-OC-622100005</t>
        </is>
      </c>
      <c r="D976" s="29" t="inlineStr">
        <is>
          <t>8-90--622100005</t>
        </is>
      </c>
      <c r="E976">
        <f>DICT[[#This Row],[EEFF]]&amp;" &gt; /-/ &lt; "&amp;DICT[[#This Row],[Ppto]]</f>
        <v/>
      </c>
    </row>
    <row r="977">
      <c r="B977" s="29" t="n"/>
      <c r="C977" s="29" t="inlineStr">
        <is>
          <t>8-90-OC-622100014</t>
        </is>
      </c>
      <c r="D977" s="29" t="inlineStr">
        <is>
          <t>8-90--622100014</t>
        </is>
      </c>
      <c r="E977">
        <f>DICT[[#This Row],[EEFF]]&amp;" &gt; /-/ &lt; "&amp;DICT[[#This Row],[Ppto]]</f>
        <v/>
      </c>
    </row>
    <row r="978">
      <c r="B978" s="29" t="n"/>
      <c r="C978" s="29" t="inlineStr">
        <is>
          <t>8-90-OC-622200009</t>
        </is>
      </c>
      <c r="D978" s="29" t="inlineStr">
        <is>
          <t>8-90--622200009</t>
        </is>
      </c>
      <c r="E978">
        <f>DICT[[#This Row],[EEFF]]&amp;" &gt; /-/ &lt; "&amp;DICT[[#This Row],[Ppto]]</f>
        <v/>
      </c>
    </row>
    <row r="979">
      <c r="B979" s="30" t="n"/>
      <c r="C979" s="30" t="inlineStr">
        <is>
          <t>8-90-OC-627100000</t>
        </is>
      </c>
      <c r="D979" s="30" t="inlineStr">
        <is>
          <t>8-90--627100000</t>
        </is>
      </c>
      <c r="E979">
        <f>DICT[[#This Row],[EEFF]]&amp;" &gt; /-/ &lt; "&amp;DICT[[#This Row],[Ppto]]</f>
        <v/>
      </c>
    </row>
    <row r="980">
      <c r="B980" s="30" t="n"/>
      <c r="C980" s="30" t="inlineStr">
        <is>
          <t>8-90-OC-627300000</t>
        </is>
      </c>
      <c r="D980" s="30" t="inlineStr">
        <is>
          <t>8-90--627300000</t>
        </is>
      </c>
      <c r="E980">
        <f>DICT[[#This Row],[EEFF]]&amp;" &gt; /-/ &lt; "&amp;DICT[[#This Row],[Ppto]]</f>
        <v/>
      </c>
    </row>
    <row r="981">
      <c r="B981" s="30" t="n"/>
      <c r="C981" s="30" t="inlineStr">
        <is>
          <t>8-90-OC-629110001</t>
        </is>
      </c>
      <c r="D981" s="30" t="inlineStr">
        <is>
          <t>8-90--629110001</t>
        </is>
      </c>
      <c r="E981">
        <f>DICT[[#This Row],[EEFF]]&amp;" &gt; /-/ &lt; "&amp;DICT[[#This Row],[Ppto]]</f>
        <v/>
      </c>
    </row>
    <row r="982">
      <c r="B982" s="30" t="n"/>
      <c r="C982" s="30" t="inlineStr">
        <is>
          <t>8-90-OE-621120000</t>
        </is>
      </c>
      <c r="D982" s="30" t="inlineStr">
        <is>
          <t>8-90-OE-621120000</t>
        </is>
      </c>
      <c r="E982">
        <f>DICT[[#This Row],[EEFF]]&amp;" &gt; /-/ &lt; "&amp;DICT[[#This Row],[Ppto]]</f>
        <v/>
      </c>
    </row>
    <row r="983">
      <c r="B983" s="30" t="n"/>
      <c r="C983" s="30" t="inlineStr">
        <is>
          <t>8-90-OE-621120002</t>
        </is>
      </c>
      <c r="D983" s="30" t="inlineStr">
        <is>
          <t>8-90--621120002</t>
        </is>
      </c>
      <c r="E983">
        <f>DICT[[#This Row],[EEFF]]&amp;" &gt; /-/ &lt; "&amp;DICT[[#This Row],[Ppto]]</f>
        <v/>
      </c>
    </row>
    <row r="984">
      <c r="B984" s="30" t="n"/>
      <c r="C984" s="30" t="inlineStr">
        <is>
          <t>8-90-OE-621120003</t>
        </is>
      </c>
      <c r="D984" s="30" t="inlineStr">
        <is>
          <t>8-90-OE-621120003</t>
        </is>
      </c>
      <c r="E984">
        <f>DICT[[#This Row],[EEFF]]&amp;" &gt; /-/ &lt; "&amp;DICT[[#This Row],[Ppto]]</f>
        <v/>
      </c>
    </row>
    <row r="985">
      <c r="B985" s="30" t="n"/>
      <c r="C985" s="30" t="inlineStr">
        <is>
          <t>8-90-OE-621120004</t>
        </is>
      </c>
      <c r="D985" s="30" t="inlineStr">
        <is>
          <t>8-90-OE-621120004</t>
        </is>
      </c>
      <c r="E985">
        <f>DICT[[#This Row],[EEFF]]&amp;" &gt; /-/ &lt; "&amp;DICT[[#This Row],[Ppto]]</f>
        <v/>
      </c>
    </row>
    <row r="986">
      <c r="B986" s="30" t="n"/>
      <c r="C986" s="30" t="inlineStr">
        <is>
          <t>8-90-OE-621410001</t>
        </is>
      </c>
      <c r="D986" s="30" t="inlineStr">
        <is>
          <t>8-90--621410001</t>
        </is>
      </c>
      <c r="E986">
        <f>DICT[[#This Row],[EEFF]]&amp;" &gt; /-/ &lt; "&amp;DICT[[#This Row],[Ppto]]</f>
        <v/>
      </c>
    </row>
    <row r="987">
      <c r="B987" s="30" t="n"/>
      <c r="C987" s="30" t="inlineStr">
        <is>
          <t>8-90-OE-621510001</t>
        </is>
      </c>
      <c r="D987" s="30" t="inlineStr">
        <is>
          <t>8-90-OE-621510001</t>
        </is>
      </c>
      <c r="E987">
        <f>DICT[[#This Row],[EEFF]]&amp;" &gt; /-/ &lt; "&amp;DICT[[#This Row],[Ppto]]</f>
        <v/>
      </c>
    </row>
    <row r="988">
      <c r="B988" s="30" t="n"/>
      <c r="C988" s="30" t="inlineStr">
        <is>
          <t>8-90-OE-621510003</t>
        </is>
      </c>
      <c r="D988" s="30" t="inlineStr">
        <is>
          <t>8-90-OE-621510003</t>
        </is>
      </c>
      <c r="E988">
        <f>DICT[[#This Row],[EEFF]]&amp;" &gt; /-/ &lt; "&amp;DICT[[#This Row],[Ppto]]</f>
        <v/>
      </c>
    </row>
    <row r="989">
      <c r="B989" s="30" t="n"/>
      <c r="C989" s="30" t="inlineStr">
        <is>
          <t>8-90-OE-621510005</t>
        </is>
      </c>
      <c r="D989" s="30" t="inlineStr">
        <is>
          <t>8-90-OE-621510005</t>
        </is>
      </c>
      <c r="E989">
        <f>DICT[[#This Row],[EEFF]]&amp;" &gt; /-/ &lt; "&amp;DICT[[#This Row],[Ppto]]</f>
        <v/>
      </c>
    </row>
    <row r="990">
      <c r="B990" s="30" t="n"/>
      <c r="C990" s="30" t="inlineStr">
        <is>
          <t>8-90-OE-622100000</t>
        </is>
      </c>
      <c r="D990" s="30" t="inlineStr">
        <is>
          <t>8-90--622100000</t>
        </is>
      </c>
      <c r="E990">
        <f>DICT[[#This Row],[EEFF]]&amp;" &gt; /-/ &lt; "&amp;DICT[[#This Row],[Ppto]]</f>
        <v/>
      </c>
    </row>
    <row r="991">
      <c r="B991" s="30" t="n"/>
      <c r="C991" s="30" t="inlineStr">
        <is>
          <t>8-90-OE-622100001</t>
        </is>
      </c>
      <c r="D991" s="30" t="inlineStr">
        <is>
          <t>8-90--622100001</t>
        </is>
      </c>
      <c r="E991">
        <f>DICT[[#This Row],[EEFF]]&amp;" &gt; /-/ &lt; "&amp;DICT[[#This Row],[Ppto]]</f>
        <v/>
      </c>
    </row>
    <row r="992">
      <c r="B992" s="30" t="n"/>
      <c r="C992" s="30" t="inlineStr">
        <is>
          <t>8-90-OE-622100002</t>
        </is>
      </c>
      <c r="D992" s="30" t="inlineStr">
        <is>
          <t>8-90--622100002</t>
        </is>
      </c>
      <c r="E992">
        <f>DICT[[#This Row],[EEFF]]&amp;" &gt; /-/ &lt; "&amp;DICT[[#This Row],[Ppto]]</f>
        <v/>
      </c>
    </row>
    <row r="993">
      <c r="B993" s="30" t="n"/>
      <c r="C993" s="30" t="inlineStr">
        <is>
          <t>8-90-OE-622100004</t>
        </is>
      </c>
      <c r="D993" s="30" t="inlineStr">
        <is>
          <t>8-90--622100004</t>
        </is>
      </c>
      <c r="E993">
        <f>DICT[[#This Row],[EEFF]]&amp;" &gt; /-/ &lt; "&amp;DICT[[#This Row],[Ppto]]</f>
        <v/>
      </c>
    </row>
    <row r="994">
      <c r="B994" s="30" t="n"/>
      <c r="C994" s="30" t="inlineStr">
        <is>
          <t>8-90-OE-622100005</t>
        </is>
      </c>
      <c r="D994" s="30" t="inlineStr">
        <is>
          <t>8-90--622100005</t>
        </is>
      </c>
      <c r="E994">
        <f>DICT[[#This Row],[EEFF]]&amp;" &gt; /-/ &lt; "&amp;DICT[[#This Row],[Ppto]]</f>
        <v/>
      </c>
    </row>
    <row r="995">
      <c r="B995" s="30" t="n"/>
      <c r="C995" s="30" t="inlineStr">
        <is>
          <t>8-90-OE-622100012</t>
        </is>
      </c>
      <c r="D995" s="30" t="inlineStr">
        <is>
          <t>8-90--622100012</t>
        </is>
      </c>
      <c r="E995">
        <f>DICT[[#This Row],[EEFF]]&amp;" &gt; /-/ &lt; "&amp;DICT[[#This Row],[Ppto]]</f>
        <v/>
      </c>
    </row>
    <row r="996">
      <c r="B996" s="30" t="n"/>
      <c r="C996" s="30" t="inlineStr">
        <is>
          <t>8-90-OE-622100013</t>
        </is>
      </c>
      <c r="D996" s="30" t="inlineStr">
        <is>
          <t>8-90--622100013</t>
        </is>
      </c>
      <c r="E996">
        <f>DICT[[#This Row],[EEFF]]&amp;" &gt; /-/ &lt; "&amp;DICT[[#This Row],[Ppto]]</f>
        <v/>
      </c>
    </row>
    <row r="997">
      <c r="B997" s="30" t="n"/>
      <c r="C997" s="30" t="inlineStr">
        <is>
          <t>8-90-OE-622100014</t>
        </is>
      </c>
      <c r="D997" s="30" t="inlineStr">
        <is>
          <t>8-90--622100014</t>
        </is>
      </c>
      <c r="E997">
        <f>DICT[[#This Row],[EEFF]]&amp;" &gt; /-/ &lt; "&amp;DICT[[#This Row],[Ppto]]</f>
        <v/>
      </c>
    </row>
    <row r="998">
      <c r="B998" s="30" t="n"/>
      <c r="C998" s="30" t="inlineStr">
        <is>
          <t>8-90-OE-622200009</t>
        </is>
      </c>
      <c r="D998" s="30" t="inlineStr">
        <is>
          <t>8-90--622200009</t>
        </is>
      </c>
      <c r="E998">
        <f>DICT[[#This Row],[EEFF]]&amp;" &gt; /-/ &lt; "&amp;DICT[[#This Row],[Ppto]]</f>
        <v/>
      </c>
    </row>
    <row r="999">
      <c r="B999" s="30" t="n"/>
      <c r="C999" s="30" t="inlineStr">
        <is>
          <t>8-90-OE-627100000</t>
        </is>
      </c>
      <c r="D999" s="30" t="inlineStr">
        <is>
          <t>8-90--627100000</t>
        </is>
      </c>
      <c r="E999">
        <f>DICT[[#This Row],[EEFF]]&amp;" &gt; /-/ &lt; "&amp;DICT[[#This Row],[Ppto]]</f>
        <v/>
      </c>
    </row>
    <row r="1000">
      <c r="B1000" s="30" t="n"/>
      <c r="C1000" s="30" t="inlineStr">
        <is>
          <t>8-90-OE-627300000</t>
        </is>
      </c>
      <c r="D1000" s="30" t="inlineStr">
        <is>
          <t>8-90--627300000</t>
        </is>
      </c>
      <c r="E1000">
        <f>DICT[[#This Row],[EEFF]]&amp;" &gt; /-/ &lt; "&amp;DICT[[#This Row],[Ppto]]</f>
        <v/>
      </c>
    </row>
    <row r="1001">
      <c r="B1001" s="30" t="n"/>
      <c r="C1001" s="30" t="inlineStr">
        <is>
          <t>8-90-OE-629110001</t>
        </is>
      </c>
      <c r="D1001" s="30" t="inlineStr">
        <is>
          <t>8-90--629110001</t>
        </is>
      </c>
      <c r="E1001">
        <f>DICT[[#This Row],[EEFF]]&amp;" &gt; /-/ &lt; "&amp;DICT[[#This Row],[Ppto]]</f>
        <v/>
      </c>
    </row>
    <row r="1002">
      <c r="B1002" s="30" t="n"/>
      <c r="C1002" s="30" t="inlineStr">
        <is>
          <t>8-91-EC-621110003</t>
        </is>
      </c>
      <c r="D1002" s="30" t="inlineStr">
        <is>
          <t>8-91-EC-621110003</t>
        </is>
      </c>
      <c r="E1002">
        <f>DICT[[#This Row],[EEFF]]&amp;" &gt; /-/ &lt; "&amp;DICT[[#This Row],[Ppto]]</f>
        <v/>
      </c>
    </row>
    <row r="1003">
      <c r="B1003" s="30" t="n"/>
      <c r="C1003" s="30" t="inlineStr">
        <is>
          <t>8-91-EE-621110003</t>
        </is>
      </c>
      <c r="D1003" s="30" t="inlineStr">
        <is>
          <t>8-91-EE-621110003</t>
        </is>
      </c>
      <c r="E1003">
        <f>DICT[[#This Row],[EEFF]]&amp;" &gt; /-/ &lt; "&amp;DICT[[#This Row],[Ppto]]</f>
        <v/>
      </c>
    </row>
    <row r="1004">
      <c r="B1004" s="30" t="n"/>
      <c r="C1004" s="30" t="inlineStr">
        <is>
          <t>8-91-OC-621120004</t>
        </is>
      </c>
      <c r="D1004" s="30" t="inlineStr">
        <is>
          <t>8-91-OC-621120004</t>
        </is>
      </c>
      <c r="E1004">
        <f>DICT[[#This Row],[EEFF]]&amp;" &gt; /-/ &lt; "&amp;DICT[[#This Row],[Ppto]]</f>
        <v/>
      </c>
    </row>
    <row r="1005">
      <c r="B1005" s="30" t="n"/>
      <c r="C1005" s="30" t="inlineStr">
        <is>
          <t>8-91-OE-621120004</t>
        </is>
      </c>
      <c r="D1005" s="30" t="inlineStr">
        <is>
          <t>8-91-OE-621120004</t>
        </is>
      </c>
      <c r="E1005">
        <f>DICT[[#This Row],[EEFF]]&amp;" &gt; /-/ &lt; "&amp;DICT[[#This Row],[Ppto]]</f>
        <v/>
      </c>
    </row>
    <row r="1006">
      <c r="B1006" s="30" t="n"/>
      <c r="C1006" s="30" t="inlineStr">
        <is>
          <t>8-93--638800009</t>
        </is>
      </c>
      <c r="D1006" s="30" t="inlineStr">
        <is>
          <t>8-91--638800009</t>
        </is>
      </c>
      <c r="E1006">
        <f>DICT[[#This Row],[EEFF]]&amp;" &gt; /-/ &lt; "&amp;DICT[[#This Row],[Ppto]]</f>
        <v/>
      </c>
    </row>
    <row r="1007">
      <c r="B1007" s="30" t="n"/>
      <c r="C1007" s="30" t="inlineStr">
        <is>
          <t>8-95--629110000</t>
        </is>
      </c>
      <c r="D1007" s="30" t="inlineStr">
        <is>
          <t>8-95--629110000</t>
        </is>
      </c>
      <c r="E1007">
        <f>DICT[[#This Row],[EEFF]]&amp;" &gt; /-/ &lt; "&amp;DICT[[#This Row],[Ppto]]</f>
        <v/>
      </c>
    </row>
    <row r="1008">
      <c r="B1008" s="30" t="n"/>
      <c r="C1008" s="30" t="inlineStr">
        <is>
          <t>8-95--631120100</t>
        </is>
      </c>
      <c r="D1008" s="30" t="inlineStr">
        <is>
          <t>8-95--631120100</t>
        </is>
      </c>
      <c r="E1008">
        <f>DICT[[#This Row],[EEFF]]&amp;" &gt; /-/ &lt; "&amp;DICT[[#This Row],[Ppto]]</f>
        <v/>
      </c>
    </row>
    <row r="1009">
      <c r="B1009" s="30" t="n"/>
      <c r="C1009" s="30" t="inlineStr">
        <is>
          <t>8-95--631120200</t>
        </is>
      </c>
      <c r="D1009" s="30" t="inlineStr">
        <is>
          <t>8-95--631120200</t>
        </is>
      </c>
      <c r="E1009">
        <f>DICT[[#This Row],[EEFF]]&amp;" &gt; /-/ &lt; "&amp;DICT[[#This Row],[Ppto]]</f>
        <v/>
      </c>
    </row>
    <row r="1010">
      <c r="B1010" s="30" t="n"/>
      <c r="C1010" s="30" t="inlineStr">
        <is>
          <t>8-95--631210100</t>
        </is>
      </c>
      <c r="D1010" s="30" t="inlineStr">
        <is>
          <t>8-95--631210100</t>
        </is>
      </c>
      <c r="E1010">
        <f>DICT[[#This Row],[EEFF]]&amp;" &gt; /-/ &lt; "&amp;DICT[[#This Row],[Ppto]]</f>
        <v/>
      </c>
    </row>
    <row r="1011">
      <c r="B1011" s="30" t="n"/>
      <c r="C1011" s="30" t="inlineStr">
        <is>
          <t>8-95--631401002</t>
        </is>
      </c>
      <c r="D1011" s="30" t="inlineStr">
        <is>
          <t>8-95--631401002</t>
        </is>
      </c>
      <c r="E1011">
        <f>DICT[[#This Row],[EEFF]]&amp;" &gt; /-/ &lt; "&amp;DICT[[#This Row],[Ppto]]</f>
        <v/>
      </c>
    </row>
    <row r="1012">
      <c r="B1012" s="30" t="n"/>
      <c r="C1012" s="30" t="inlineStr">
        <is>
          <t>8-95--635210000</t>
        </is>
      </c>
      <c r="D1012" s="30" t="inlineStr">
        <is>
          <t>8-95--635210000</t>
        </is>
      </c>
      <c r="E1012">
        <f>DICT[[#This Row],[EEFF]]&amp;" &gt; /-/ &lt; "&amp;DICT[[#This Row],[Ppto]]</f>
        <v/>
      </c>
    </row>
    <row r="1013">
      <c r="B1013" s="30" t="n"/>
      <c r="C1013" s="30" t="inlineStr">
        <is>
          <t>8-95--636100000</t>
        </is>
      </c>
      <c r="D1013" s="30" t="inlineStr">
        <is>
          <t>8-95--636100000</t>
        </is>
      </c>
      <c r="E1013">
        <f>DICT[[#This Row],[EEFF]]&amp;" &gt; /-/ &lt; "&amp;DICT[[#This Row],[Ppto]]</f>
        <v/>
      </c>
    </row>
    <row r="1014">
      <c r="B1014" s="30" t="n"/>
      <c r="C1014" s="30" t="inlineStr">
        <is>
          <t>8-95--636300000</t>
        </is>
      </c>
      <c r="D1014" s="30" t="inlineStr">
        <is>
          <t>8-95--636300000</t>
        </is>
      </c>
      <c r="E1014">
        <f>DICT[[#This Row],[EEFF]]&amp;" &gt; /-/ &lt; "&amp;DICT[[#This Row],[Ppto]]</f>
        <v/>
      </c>
    </row>
    <row r="1015">
      <c r="B1015" s="30" t="n"/>
      <c r="C1015" s="30" t="inlineStr">
        <is>
          <t>8-95--636500000</t>
        </is>
      </c>
      <c r="D1015" s="30" t="inlineStr">
        <is>
          <t>8-95--636500000</t>
        </is>
      </c>
      <c r="E1015">
        <f>DICT[[#This Row],[EEFF]]&amp;" &gt; /-/ &lt; "&amp;DICT[[#This Row],[Ppto]]</f>
        <v/>
      </c>
    </row>
    <row r="1016">
      <c r="B1016" s="30" t="n"/>
      <c r="C1016" s="30" t="inlineStr">
        <is>
          <t>8-95--637100000</t>
        </is>
      </c>
      <c r="D1016" s="30" t="inlineStr">
        <is>
          <t>8-95--637100000</t>
        </is>
      </c>
      <c r="E1016">
        <f>DICT[[#This Row],[EEFF]]&amp;" &gt; /-/ &lt; "&amp;DICT[[#This Row],[Ppto]]</f>
        <v/>
      </c>
    </row>
    <row r="1017">
      <c r="B1017" s="30" t="n"/>
      <c r="C1017" s="30" t="inlineStr">
        <is>
          <t>8-95--638100000</t>
        </is>
      </c>
      <c r="D1017" s="30" t="inlineStr">
        <is>
          <t>8-95--638100000</t>
        </is>
      </c>
      <c r="E1017">
        <f>DICT[[#This Row],[EEFF]]&amp;" &gt; /-/ &lt; "&amp;DICT[[#This Row],[Ppto]]</f>
        <v/>
      </c>
    </row>
    <row r="1018">
      <c r="B1018" s="30" t="n"/>
      <c r="C1018" s="30" t="inlineStr">
        <is>
          <t>8-95--639900005</t>
        </is>
      </c>
      <c r="D1018" s="30" t="inlineStr">
        <is>
          <t>8-95--639900005</t>
        </is>
      </c>
      <c r="E1018">
        <f>DICT[[#This Row],[EEFF]]&amp;" &gt; /-/ &lt; "&amp;DICT[[#This Row],[Ppto]]</f>
        <v/>
      </c>
    </row>
    <row r="1019">
      <c r="B1019" s="30" t="n"/>
      <c r="C1019" s="30" t="inlineStr">
        <is>
          <t>8-95--639900009</t>
        </is>
      </c>
      <c r="D1019" s="30" t="inlineStr">
        <is>
          <t>8-95--639900009</t>
        </is>
      </c>
      <c r="E1019">
        <f>DICT[[#This Row],[EEFF]]&amp;" &gt; /-/ &lt; "&amp;DICT[[#This Row],[Ppto]]</f>
        <v/>
      </c>
    </row>
    <row r="1020">
      <c r="B1020" s="30" t="n"/>
      <c r="C1020" s="30" t="inlineStr">
        <is>
          <t>8-95--651000000</t>
        </is>
      </c>
      <c r="D1020" s="30" t="inlineStr">
        <is>
          <t>8-95--651000000</t>
        </is>
      </c>
      <c r="E1020">
        <f>DICT[[#This Row],[EEFF]]&amp;" &gt; /-/ &lt; "&amp;DICT[[#This Row],[Ppto]]</f>
        <v/>
      </c>
    </row>
    <row r="1021">
      <c r="B1021" s="30" t="n"/>
      <c r="C1021" s="30" t="inlineStr">
        <is>
          <t>8-95--651060001</t>
        </is>
      </c>
      <c r="D1021" s="30" t="inlineStr">
        <is>
          <t>8-95--651060001</t>
        </is>
      </c>
      <c r="E1021">
        <f>DICT[[#This Row],[EEFF]]&amp;" &gt; /-/ &lt; "&amp;DICT[[#This Row],[Ppto]]</f>
        <v/>
      </c>
    </row>
    <row r="1022">
      <c r="B1022" s="30" t="n"/>
      <c r="C1022" s="30" t="inlineStr">
        <is>
          <t>8-95--659300002</t>
        </is>
      </c>
      <c r="D1022" s="30" t="inlineStr">
        <is>
          <t>8-95--659300002</t>
        </is>
      </c>
      <c r="E1022">
        <f>DICT[[#This Row],[EEFF]]&amp;" &gt; /-/ &lt; "&amp;DICT[[#This Row],[Ppto]]</f>
        <v/>
      </c>
    </row>
    <row r="1023">
      <c r="B1023" s="30" t="n"/>
      <c r="C1023" s="30" t="inlineStr">
        <is>
          <t>8-95--659300030</t>
        </is>
      </c>
      <c r="D1023" s="30" t="inlineStr">
        <is>
          <t>8-95--659300030</t>
        </is>
      </c>
      <c r="E1023">
        <f>DICT[[#This Row],[EEFF]]&amp;" &gt; /-/ &lt; "&amp;DICT[[#This Row],[Ppto]]</f>
        <v/>
      </c>
    </row>
    <row r="1024">
      <c r="B1024" s="30" t="n"/>
      <c r="C1024" s="30" t="inlineStr">
        <is>
          <t>8-95--659300031</t>
        </is>
      </c>
      <c r="D1024" s="30" t="inlineStr">
        <is>
          <t>8-95--659300031</t>
        </is>
      </c>
      <c r="E1024">
        <f>DICT[[#This Row],[EEFF]]&amp;" &gt; /-/ &lt; "&amp;DICT[[#This Row],[Ppto]]</f>
        <v/>
      </c>
    </row>
    <row r="1025">
      <c r="B1025" s="30" t="n"/>
      <c r="C1025" s="30" t="inlineStr">
        <is>
          <t>8-95-EC-621110000</t>
        </is>
      </c>
      <c r="D1025" s="30" t="inlineStr">
        <is>
          <t>8-95-EC-621110000</t>
        </is>
      </c>
      <c r="E1025">
        <f>DICT[[#This Row],[EEFF]]&amp;" &gt; /-/ &lt; "&amp;DICT[[#This Row],[Ppto]]</f>
        <v/>
      </c>
    </row>
    <row r="1026">
      <c r="B1026" s="30" t="n"/>
      <c r="C1026" s="30" t="inlineStr">
        <is>
          <t>8-95-EC-621110003</t>
        </is>
      </c>
      <c r="D1026" s="30" t="inlineStr">
        <is>
          <t>8-95-EC-621110003</t>
        </is>
      </c>
      <c r="E1026">
        <f>DICT[[#This Row],[EEFF]]&amp;" &gt; /-/ &lt; "&amp;DICT[[#This Row],[Ppto]]</f>
        <v/>
      </c>
    </row>
    <row r="1027">
      <c r="B1027" s="30" t="n"/>
      <c r="C1027" s="30" t="inlineStr">
        <is>
          <t>8-95-EC-622100004</t>
        </is>
      </c>
      <c r="D1027" s="30" t="inlineStr">
        <is>
          <t>8-95--622100004</t>
        </is>
      </c>
      <c r="E1027">
        <f>DICT[[#This Row],[EEFF]]&amp;" &gt; /-/ &lt; "&amp;DICT[[#This Row],[Ppto]]</f>
        <v/>
      </c>
    </row>
    <row r="1028">
      <c r="B1028" s="30" t="n"/>
      <c r="C1028" s="30" t="inlineStr">
        <is>
          <t>8-95-EC-622100005</t>
        </is>
      </c>
      <c r="D1028" s="30" t="inlineStr">
        <is>
          <t>8-95--622100005</t>
        </is>
      </c>
      <c r="E1028">
        <f>DICT[[#This Row],[EEFF]]&amp;" &gt; /-/ &lt; "&amp;DICT[[#This Row],[Ppto]]</f>
        <v/>
      </c>
    </row>
    <row r="1029">
      <c r="B1029" s="29" t="n"/>
      <c r="C1029" s="29" t="inlineStr">
        <is>
          <t>8-95-EC-622100015</t>
        </is>
      </c>
      <c r="D1029" s="29" t="inlineStr">
        <is>
          <t>8-95--622100015</t>
        </is>
      </c>
      <c r="E1029">
        <f>DICT[[#This Row],[EEFF]]&amp;" &gt; /-/ &lt; "&amp;DICT[[#This Row],[Ppto]]</f>
        <v/>
      </c>
    </row>
    <row r="1030">
      <c r="B1030" s="29" t="n"/>
      <c r="C1030" s="29" t="inlineStr">
        <is>
          <t>8-95-EC-627100000</t>
        </is>
      </c>
      <c r="D1030" s="29" t="inlineStr">
        <is>
          <t>8-95--627100000</t>
        </is>
      </c>
      <c r="E1030">
        <f>DICT[[#This Row],[EEFF]]&amp;" &gt; /-/ &lt; "&amp;DICT[[#This Row],[Ppto]]</f>
        <v/>
      </c>
    </row>
    <row r="1031">
      <c r="B1031" s="29" t="n"/>
      <c r="C1031" s="29" t="inlineStr">
        <is>
          <t>8-95-EC-627300000</t>
        </is>
      </c>
      <c r="D1031" s="29" t="inlineStr">
        <is>
          <t>8-95--627300000</t>
        </is>
      </c>
      <c r="E1031">
        <f>DICT[[#This Row],[EEFF]]&amp;" &gt; /-/ &lt; "&amp;DICT[[#This Row],[Ppto]]</f>
        <v/>
      </c>
    </row>
    <row r="1032">
      <c r="B1032" s="29" t="n"/>
      <c r="C1032" s="29" t="inlineStr">
        <is>
          <t>8-95-EC-629110000</t>
        </is>
      </c>
      <c r="D1032" s="29" t="inlineStr">
        <is>
          <t>8-95--629110000</t>
        </is>
      </c>
      <c r="E1032">
        <f>DICT[[#This Row],[EEFF]]&amp;" &gt; /-/ &lt; "&amp;DICT[[#This Row],[Ppto]]</f>
        <v/>
      </c>
    </row>
    <row r="1033">
      <c r="B1033" s="29" t="n"/>
      <c r="C1033" s="29" t="inlineStr">
        <is>
          <t>8-95-EE-621110000</t>
        </is>
      </c>
      <c r="D1033" s="29" t="inlineStr">
        <is>
          <t>8-95-EE-621110000</t>
        </is>
      </c>
      <c r="E1033">
        <f>DICT[[#This Row],[EEFF]]&amp;" &gt; /-/ &lt; "&amp;DICT[[#This Row],[Ppto]]</f>
        <v/>
      </c>
    </row>
    <row r="1034">
      <c r="B1034" s="29" t="n"/>
      <c r="C1034" s="29" t="inlineStr">
        <is>
          <t>8-95-EE-621110003</t>
        </is>
      </c>
      <c r="D1034" s="29" t="inlineStr">
        <is>
          <t>8-95-EE-621110003</t>
        </is>
      </c>
      <c r="E1034">
        <f>DICT[[#This Row],[EEFF]]&amp;" &gt; /-/ &lt; "&amp;DICT[[#This Row],[Ppto]]</f>
        <v/>
      </c>
    </row>
    <row r="1035">
      <c r="B1035" s="29" t="n"/>
      <c r="C1035" s="29" t="inlineStr">
        <is>
          <t>8-95-EE-621410000</t>
        </is>
      </c>
      <c r="D1035" s="29" t="inlineStr">
        <is>
          <t>8-95--621410000</t>
        </is>
      </c>
      <c r="E1035">
        <f>DICT[[#This Row],[EEFF]]&amp;" &gt; /-/ &lt; "&amp;DICT[[#This Row],[Ppto]]</f>
        <v/>
      </c>
    </row>
    <row r="1036">
      <c r="B1036" s="29" t="n"/>
      <c r="C1036" s="29" t="inlineStr">
        <is>
          <t>8-95-EE-622100015</t>
        </is>
      </c>
      <c r="D1036" s="29" t="inlineStr">
        <is>
          <t>8-95--622100015</t>
        </is>
      </c>
      <c r="E1036">
        <f>DICT[[#This Row],[EEFF]]&amp;" &gt; /-/ &lt; "&amp;DICT[[#This Row],[Ppto]]</f>
        <v/>
      </c>
    </row>
    <row r="1037">
      <c r="B1037" s="29" t="n"/>
      <c r="C1037" s="29" t="inlineStr">
        <is>
          <t>8-95-EE-627100000</t>
        </is>
      </c>
      <c r="D1037" s="29" t="inlineStr">
        <is>
          <t>8-95--627100000</t>
        </is>
      </c>
      <c r="E1037">
        <f>DICT[[#This Row],[EEFF]]&amp;" &gt; /-/ &lt; "&amp;DICT[[#This Row],[Ppto]]</f>
        <v/>
      </c>
    </row>
    <row r="1038">
      <c r="B1038" s="29" t="n"/>
      <c r="C1038" s="29" t="inlineStr">
        <is>
          <t>8-95-EE-627300000</t>
        </is>
      </c>
      <c r="D1038" s="29" t="inlineStr">
        <is>
          <t>8-95--627300000</t>
        </is>
      </c>
      <c r="E1038">
        <f>DICT[[#This Row],[EEFF]]&amp;" &gt; /-/ &lt; "&amp;DICT[[#This Row],[Ppto]]</f>
        <v/>
      </c>
    </row>
    <row r="1039">
      <c r="B1039" s="29" t="n"/>
      <c r="C1039" s="29" t="inlineStr">
        <is>
          <t>8-95-EE-629110000</t>
        </is>
      </c>
      <c r="D1039" s="29" t="inlineStr">
        <is>
          <t>8-95--629110000</t>
        </is>
      </c>
      <c r="E1039">
        <f>DICT[[#This Row],[EEFF]]&amp;" &gt; /-/ &lt; "&amp;DICT[[#This Row],[Ppto]]</f>
        <v/>
      </c>
    </row>
    <row r="1040">
      <c r="B1040" s="29" t="n"/>
      <c r="C1040" s="29" t="inlineStr">
        <is>
          <t>8-95-OC-621120004</t>
        </is>
      </c>
      <c r="D1040" s="29" t="inlineStr">
        <is>
          <t>8-95-OC-621120004</t>
        </is>
      </c>
      <c r="E1040">
        <f>DICT[[#This Row],[EEFF]]&amp;" &gt; /-/ &lt; "&amp;DICT[[#This Row],[Ppto]]</f>
        <v/>
      </c>
    </row>
    <row r="1041">
      <c r="B1041" s="29" t="n"/>
      <c r="C1041" s="29" t="inlineStr">
        <is>
          <t>8-95-OE-621120004</t>
        </is>
      </c>
      <c r="D1041" s="29" t="inlineStr">
        <is>
          <t>8-95-OE-621120004</t>
        </is>
      </c>
      <c r="E1041">
        <f>DICT[[#This Row],[EEFF]]&amp;" &gt; /-/ &lt; "&amp;DICT[[#This Row],[Ppto]]</f>
        <v/>
      </c>
    </row>
    <row r="1042">
      <c r="B1042" s="29" t="n"/>
      <c r="C1042" s="29" t="inlineStr">
        <is>
          <t>8-95-OE-622100015</t>
        </is>
      </c>
      <c r="D1042" s="29" t="inlineStr">
        <is>
          <t>8-95--622100015</t>
        </is>
      </c>
      <c r="E1042">
        <f>DICT[[#This Row],[EEFF]]&amp;" &gt; /-/ &lt; "&amp;DICT[[#This Row],[Ppto]]</f>
        <v/>
      </c>
    </row>
    <row r="1043">
      <c r="B1043" s="29" t="n"/>
      <c r="C1043" s="29" t="inlineStr">
        <is>
          <t>8-96--622200011</t>
        </is>
      </c>
      <c r="D1043" s="29" t="inlineStr">
        <is>
          <t>8-96--622200011</t>
        </is>
      </c>
      <c r="E1043">
        <f>DICT[[#This Row],[EEFF]]&amp;" &gt; /-/ &lt; "&amp;DICT[[#This Row],[Ppto]]</f>
        <v/>
      </c>
    </row>
    <row r="1044">
      <c r="B1044" s="29" t="n"/>
      <c r="C1044" s="29" t="inlineStr">
        <is>
          <t>8-96--629110000</t>
        </is>
      </c>
      <c r="D1044" s="29" t="inlineStr">
        <is>
          <t>8-96--629110000</t>
        </is>
      </c>
      <c r="E1044">
        <f>DICT[[#This Row],[EEFF]]&amp;" &gt; /-/ &lt; "&amp;DICT[[#This Row],[Ppto]]</f>
        <v/>
      </c>
    </row>
    <row r="1045">
      <c r="B1045" s="29" t="n"/>
      <c r="C1045" s="29" t="inlineStr">
        <is>
          <t>8-96--631120100</t>
        </is>
      </c>
      <c r="D1045" s="29" t="inlineStr">
        <is>
          <t>8-96--631120100</t>
        </is>
      </c>
      <c r="E1045">
        <f>DICT[[#This Row],[EEFF]]&amp;" &gt; /-/ &lt; "&amp;DICT[[#This Row],[Ppto]]</f>
        <v/>
      </c>
    </row>
    <row r="1046">
      <c r="B1046" s="29" t="n"/>
      <c r="C1046" s="29" t="inlineStr">
        <is>
          <t>8-96--631120200</t>
        </is>
      </c>
      <c r="D1046" s="29" t="inlineStr">
        <is>
          <t>8-96--631120200</t>
        </is>
      </c>
      <c r="E1046">
        <f>DICT[[#This Row],[EEFF]]&amp;" &gt; /-/ &lt; "&amp;DICT[[#This Row],[Ppto]]</f>
        <v/>
      </c>
    </row>
    <row r="1047">
      <c r="B1047" s="29" t="n"/>
      <c r="C1047" s="29" t="inlineStr">
        <is>
          <t>8-96--631210100</t>
        </is>
      </c>
      <c r="D1047" s="29" t="inlineStr">
        <is>
          <t>8-96--631210100</t>
        </is>
      </c>
      <c r="E1047">
        <f>DICT[[#This Row],[EEFF]]&amp;" &gt; /-/ &lt; "&amp;DICT[[#This Row],[Ppto]]</f>
        <v/>
      </c>
    </row>
    <row r="1048">
      <c r="B1048" s="29" t="n"/>
      <c r="C1048" s="29" t="inlineStr">
        <is>
          <t>8-96--631401002</t>
        </is>
      </c>
      <c r="D1048" s="29" t="inlineStr">
        <is>
          <t>8-96--631401002</t>
        </is>
      </c>
      <c r="E1048">
        <f>DICT[[#This Row],[EEFF]]&amp;" &gt; /-/ &lt; "&amp;DICT[[#This Row],[Ppto]]</f>
        <v/>
      </c>
    </row>
    <row r="1049">
      <c r="B1049" s="29" t="n"/>
      <c r="C1049" s="29" t="inlineStr">
        <is>
          <t>8-96--635210000</t>
        </is>
      </c>
      <c r="D1049" s="29" t="inlineStr">
        <is>
          <t>8-96--635210000</t>
        </is>
      </c>
      <c r="E1049">
        <f>DICT[[#This Row],[EEFF]]&amp;" &gt; /-/ &lt; "&amp;DICT[[#This Row],[Ppto]]</f>
        <v/>
      </c>
    </row>
    <row r="1050">
      <c r="B1050" s="29" t="n"/>
      <c r="C1050" s="29" t="inlineStr">
        <is>
          <t>8-96--636100000</t>
        </is>
      </c>
      <c r="D1050" s="29" t="inlineStr">
        <is>
          <t>8-96--636100000</t>
        </is>
      </c>
      <c r="E1050">
        <f>DICT[[#This Row],[EEFF]]&amp;" &gt; /-/ &lt; "&amp;DICT[[#This Row],[Ppto]]</f>
        <v/>
      </c>
    </row>
    <row r="1051">
      <c r="B1051" s="29" t="n"/>
      <c r="C1051" s="29" t="inlineStr">
        <is>
          <t>8-96--636500000</t>
        </is>
      </c>
      <c r="D1051" s="29" t="inlineStr">
        <is>
          <t>8-96--636500000</t>
        </is>
      </c>
      <c r="E1051">
        <f>DICT[[#This Row],[EEFF]]&amp;" &gt; /-/ &lt; "&amp;DICT[[#This Row],[Ppto]]</f>
        <v/>
      </c>
    </row>
    <row r="1052">
      <c r="B1052" s="29" t="n"/>
      <c r="C1052" s="29" t="inlineStr">
        <is>
          <t>8-96--637300000</t>
        </is>
      </c>
      <c r="D1052" s="29" t="inlineStr">
        <is>
          <t>8-96--637300000</t>
        </is>
      </c>
      <c r="E1052">
        <f>DICT[[#This Row],[EEFF]]&amp;" &gt; /-/ &lt; "&amp;DICT[[#This Row],[Ppto]]</f>
        <v/>
      </c>
    </row>
    <row r="1053">
      <c r="B1053" s="29" t="n"/>
      <c r="C1053" s="29" t="inlineStr">
        <is>
          <t>8-96--638100000</t>
        </is>
      </c>
      <c r="D1053" s="29" t="inlineStr">
        <is>
          <t>8-96--638100000</t>
        </is>
      </c>
      <c r="E1053">
        <f>DICT[[#This Row],[EEFF]]&amp;" &gt; /-/ &lt; "&amp;DICT[[#This Row],[Ppto]]</f>
        <v/>
      </c>
    </row>
    <row r="1054">
      <c r="B1054" s="29" t="n"/>
      <c r="C1054" s="29" t="inlineStr">
        <is>
          <t>8-96--638800006</t>
        </is>
      </c>
      <c r="D1054" s="29" t="inlineStr">
        <is>
          <t>8-96--638800006</t>
        </is>
      </c>
      <c r="E1054">
        <f>DICT[[#This Row],[EEFF]]&amp;" &gt; /-/ &lt; "&amp;DICT[[#This Row],[Ppto]]</f>
        <v/>
      </c>
    </row>
    <row r="1055">
      <c r="B1055" s="29" t="n"/>
      <c r="C1055" s="29" t="inlineStr">
        <is>
          <t>8-96--638800007</t>
        </is>
      </c>
      <c r="D1055" s="29" t="inlineStr">
        <is>
          <t>8-96--638800007</t>
        </is>
      </c>
      <c r="E1055">
        <f>DICT[[#This Row],[EEFF]]&amp;" &gt; /-/ &lt; "&amp;DICT[[#This Row],[Ppto]]</f>
        <v/>
      </c>
    </row>
    <row r="1056">
      <c r="B1056" s="29" t="n"/>
      <c r="C1056" s="29" t="inlineStr">
        <is>
          <t>8-96--638800008</t>
        </is>
      </c>
      <c r="D1056" s="29" t="inlineStr">
        <is>
          <t>8-96--638800008</t>
        </is>
      </c>
      <c r="E1056">
        <f>DICT[[#This Row],[EEFF]]&amp;" &gt; /-/ &lt; "&amp;DICT[[#This Row],[Ppto]]</f>
        <v/>
      </c>
    </row>
    <row r="1057">
      <c r="B1057" s="29" t="n"/>
      <c r="C1057" s="29" t="inlineStr">
        <is>
          <t>8-96--638800012</t>
        </is>
      </c>
      <c r="D1057" s="29" t="inlineStr">
        <is>
          <t>8-96--638800012</t>
        </is>
      </c>
      <c r="E1057">
        <f>DICT[[#This Row],[EEFF]]&amp;" &gt; /-/ &lt; "&amp;DICT[[#This Row],[Ppto]]</f>
        <v/>
      </c>
    </row>
    <row r="1058">
      <c r="B1058" s="29" t="n"/>
      <c r="C1058" s="29" t="inlineStr">
        <is>
          <t>8-96--639900005</t>
        </is>
      </c>
      <c r="D1058" s="29" t="inlineStr">
        <is>
          <t>8-96--639900005</t>
        </is>
      </c>
      <c r="E1058">
        <f>DICT[[#This Row],[EEFF]]&amp;" &gt; /-/ &lt; "&amp;DICT[[#This Row],[Ppto]]</f>
        <v/>
      </c>
    </row>
    <row r="1059">
      <c r="B1059" s="29" t="n"/>
      <c r="C1059" s="29" t="inlineStr">
        <is>
          <t>8-96--639900009</t>
        </is>
      </c>
      <c r="D1059" s="29" t="inlineStr">
        <is>
          <t>8-96--639900009</t>
        </is>
      </c>
      <c r="E1059">
        <f>DICT[[#This Row],[EEFF]]&amp;" &gt; /-/ &lt; "&amp;DICT[[#This Row],[Ppto]]</f>
        <v/>
      </c>
    </row>
    <row r="1060">
      <c r="B1060" s="29" t="n"/>
      <c r="C1060" s="29" t="inlineStr">
        <is>
          <t>8-96--641901000</t>
        </is>
      </c>
      <c r="D1060" s="29" t="inlineStr">
        <is>
          <t>8-96--641901000</t>
        </is>
      </c>
      <c r="E1060">
        <f>DICT[[#This Row],[EEFF]]&amp;" &gt; /-/ &lt; "&amp;DICT[[#This Row],[Ppto]]</f>
        <v/>
      </c>
    </row>
    <row r="1061">
      <c r="B1061" s="30" t="n"/>
      <c r="C1061" s="30" t="inlineStr">
        <is>
          <t>8-96--651000000</t>
        </is>
      </c>
      <c r="D1061" s="30" t="inlineStr">
        <is>
          <t>8-96--651000000</t>
        </is>
      </c>
      <c r="E1061">
        <f>DICT[[#This Row],[EEFF]]&amp;" &gt; /-/ &lt; "&amp;DICT[[#This Row],[Ppto]]</f>
        <v/>
      </c>
    </row>
    <row r="1062">
      <c r="B1062" s="30" t="n"/>
      <c r="C1062" s="30" t="inlineStr">
        <is>
          <t>8-96--651060001</t>
        </is>
      </c>
      <c r="D1062" s="30" t="inlineStr">
        <is>
          <t>8-96--651060001</t>
        </is>
      </c>
      <c r="E1062">
        <f>DICT[[#This Row],[EEFF]]&amp;" &gt; /-/ &lt; "&amp;DICT[[#This Row],[Ppto]]</f>
        <v/>
      </c>
    </row>
    <row r="1063">
      <c r="B1063" s="30" t="n"/>
      <c r="C1063" s="30" t="inlineStr">
        <is>
          <t>8-96--659300002</t>
        </is>
      </c>
      <c r="D1063" s="30" t="inlineStr">
        <is>
          <t>8-96--659300002</t>
        </is>
      </c>
      <c r="E1063">
        <f>DICT[[#This Row],[EEFF]]&amp;" &gt; /-/ &lt; "&amp;DICT[[#This Row],[Ppto]]</f>
        <v/>
      </c>
    </row>
    <row r="1064">
      <c r="B1064" s="30" t="n"/>
      <c r="C1064" s="30" t="inlineStr">
        <is>
          <t>8-96--659300030</t>
        </is>
      </c>
      <c r="D1064" s="30" t="inlineStr">
        <is>
          <t>8-96--659300030</t>
        </is>
      </c>
      <c r="E1064">
        <f>DICT[[#This Row],[EEFF]]&amp;" &gt; /-/ &lt; "&amp;DICT[[#This Row],[Ppto]]</f>
        <v/>
      </c>
    </row>
    <row r="1065">
      <c r="B1065" s="30" t="n"/>
      <c r="C1065" s="30" t="inlineStr">
        <is>
          <t>8-96--659300031</t>
        </is>
      </c>
      <c r="D1065" s="30" t="inlineStr">
        <is>
          <t>8-96--659300031</t>
        </is>
      </c>
      <c r="E1065">
        <f>DICT[[#This Row],[EEFF]]&amp;" &gt; /-/ &lt; "&amp;DICT[[#This Row],[Ppto]]</f>
        <v/>
      </c>
    </row>
    <row r="1066">
      <c r="B1066" s="30" t="n"/>
      <c r="C1066" s="30" t="inlineStr">
        <is>
          <t>8-96-EC-621110003</t>
        </is>
      </c>
      <c r="D1066" s="30" t="inlineStr">
        <is>
          <t>8-96-EC-621110003</t>
        </is>
      </c>
      <c r="E1066">
        <f>DICT[[#This Row],[EEFF]]&amp;" &gt; /-/ &lt; "&amp;DICT[[#This Row],[Ppto]]</f>
        <v/>
      </c>
    </row>
    <row r="1067">
      <c r="B1067" s="30" t="n"/>
      <c r="C1067" s="30" t="inlineStr">
        <is>
          <t>8-96-EE-621110000</t>
        </is>
      </c>
      <c r="D1067" s="30" t="inlineStr">
        <is>
          <t>8-96-EE-621110000</t>
        </is>
      </c>
      <c r="E1067">
        <f>DICT[[#This Row],[EEFF]]&amp;" &gt; /-/ &lt; "&amp;DICT[[#This Row],[Ppto]]</f>
        <v/>
      </c>
    </row>
    <row r="1068">
      <c r="B1068" s="30" t="n"/>
      <c r="C1068" s="30" t="inlineStr">
        <is>
          <t>8-96-EE-621110003</t>
        </is>
      </c>
      <c r="D1068" s="30" t="inlineStr">
        <is>
          <t>8-96-EE-621110003</t>
        </is>
      </c>
      <c r="E1068">
        <f>DICT[[#This Row],[EEFF]]&amp;" &gt; /-/ &lt; "&amp;DICT[[#This Row],[Ppto]]</f>
        <v/>
      </c>
    </row>
    <row r="1069">
      <c r="B1069" s="30" t="n"/>
      <c r="C1069" s="30" t="inlineStr">
        <is>
          <t>8-96-EE-621410000</t>
        </is>
      </c>
      <c r="D1069" s="30" t="inlineStr">
        <is>
          <t>8-96--621410000</t>
        </is>
      </c>
      <c r="E1069">
        <f>DICT[[#This Row],[EEFF]]&amp;" &gt; /-/ &lt; "&amp;DICT[[#This Row],[Ppto]]</f>
        <v/>
      </c>
    </row>
    <row r="1070">
      <c r="B1070" s="29" t="n"/>
      <c r="C1070" s="29" t="inlineStr">
        <is>
          <t>8-96-EE-622100003</t>
        </is>
      </c>
      <c r="D1070" s="29" t="inlineStr">
        <is>
          <t>8-96--622100003</t>
        </is>
      </c>
      <c r="E1070">
        <f>DICT[[#This Row],[EEFF]]&amp;" &gt; /-/ &lt; "&amp;DICT[[#This Row],[Ppto]]</f>
        <v/>
      </c>
    </row>
    <row r="1071">
      <c r="B1071" s="30" t="n"/>
      <c r="C1071" s="30" t="inlineStr">
        <is>
          <t>8-96-EE-622100004</t>
        </is>
      </c>
      <c r="D1071" s="30" t="inlineStr">
        <is>
          <t>8-96--622100004</t>
        </is>
      </c>
      <c r="E1071">
        <f>DICT[[#This Row],[EEFF]]&amp;" &gt; /-/ &lt; "&amp;DICT[[#This Row],[Ppto]]</f>
        <v/>
      </c>
    </row>
    <row r="1072">
      <c r="B1072" s="30" t="n"/>
      <c r="C1072" s="30" t="inlineStr">
        <is>
          <t>8-96-EE-622100005</t>
        </is>
      </c>
      <c r="D1072" s="30" t="inlineStr">
        <is>
          <t>8-96--622100005</t>
        </is>
      </c>
      <c r="E1072">
        <f>DICT[[#This Row],[EEFF]]&amp;" &gt; /-/ &lt; "&amp;DICT[[#This Row],[Ppto]]</f>
        <v/>
      </c>
    </row>
    <row r="1073">
      <c r="B1073" s="30" t="n"/>
      <c r="C1073" s="30" t="inlineStr">
        <is>
          <t>8-96-EE-622100011</t>
        </is>
      </c>
      <c r="D1073" s="30" t="inlineStr">
        <is>
          <t>8-96--622100011</t>
        </is>
      </c>
      <c r="E1073">
        <f>DICT[[#This Row],[EEFF]]&amp;" &gt; /-/ &lt; "&amp;DICT[[#This Row],[Ppto]]</f>
        <v/>
      </c>
    </row>
    <row r="1074">
      <c r="B1074" s="30" t="n"/>
      <c r="C1074" s="30" t="inlineStr">
        <is>
          <t>8-96-EE-622100015</t>
        </is>
      </c>
      <c r="D1074" s="30" t="inlineStr">
        <is>
          <t>8-96--622100015</t>
        </is>
      </c>
      <c r="E1074">
        <f>DICT[[#This Row],[EEFF]]&amp;" &gt; /-/ &lt; "&amp;DICT[[#This Row],[Ppto]]</f>
        <v/>
      </c>
    </row>
    <row r="1075">
      <c r="B1075" s="29" t="n"/>
      <c r="C1075" s="29" t="inlineStr">
        <is>
          <t>8-96-EE-627100000</t>
        </is>
      </c>
      <c r="D1075" s="29" t="inlineStr">
        <is>
          <t>8-96--627100000</t>
        </is>
      </c>
      <c r="E1075">
        <f>DICT[[#This Row],[EEFF]]&amp;" &gt; /-/ &lt; "&amp;DICT[[#This Row],[Ppto]]</f>
        <v/>
      </c>
    </row>
    <row r="1076">
      <c r="B1076" s="29" t="n"/>
      <c r="C1076" s="29" t="inlineStr">
        <is>
          <t>8-96-EE-627300000</t>
        </is>
      </c>
      <c r="D1076" s="29" t="inlineStr">
        <is>
          <t>8-96--627300000</t>
        </is>
      </c>
      <c r="E1076">
        <f>DICT[[#This Row],[EEFF]]&amp;" &gt; /-/ &lt; "&amp;DICT[[#This Row],[Ppto]]</f>
        <v/>
      </c>
    </row>
    <row r="1077">
      <c r="B1077" s="30" t="n"/>
      <c r="C1077" s="30" t="inlineStr">
        <is>
          <t>8-96-EE-629110000</t>
        </is>
      </c>
      <c r="D1077" s="30" t="inlineStr">
        <is>
          <t>8-96--629110000</t>
        </is>
      </c>
      <c r="E1077">
        <f>DICT[[#This Row],[EEFF]]&amp;" &gt; /-/ &lt; "&amp;DICT[[#This Row],[Ppto]]</f>
        <v/>
      </c>
    </row>
    <row r="1078">
      <c r="B1078" s="29" t="n"/>
      <c r="C1078" s="29" t="inlineStr">
        <is>
          <t>8-96-OC-621120004</t>
        </is>
      </c>
      <c r="D1078" s="29" t="inlineStr">
        <is>
          <t>8-96-OC-621120004</t>
        </is>
      </c>
      <c r="E1078">
        <f>DICT[[#This Row],[EEFF]]&amp;" &gt; /-/ &lt; "&amp;DICT[[#This Row],[Ppto]]</f>
        <v/>
      </c>
    </row>
    <row r="1079">
      <c r="B1079" s="29" t="n"/>
      <c r="C1079" s="29" t="inlineStr">
        <is>
          <t>8-96-OE-621120004</t>
        </is>
      </c>
      <c r="D1079" s="29" t="inlineStr">
        <is>
          <t>8-96-OE-621120004</t>
        </is>
      </c>
      <c r="E1079">
        <f>DICT[[#This Row],[EEFF]]&amp;" &gt; /-/ &lt; "&amp;DICT[[#This Row],[Ppto]]</f>
        <v/>
      </c>
    </row>
    <row r="1080">
      <c r="B1080" s="29" t="n"/>
      <c r="C1080" s="29" t="inlineStr">
        <is>
          <t>8-97--673120000</t>
        </is>
      </c>
      <c r="D1080" s="29" t="inlineStr">
        <is>
          <t>8-97--673120000</t>
        </is>
      </c>
      <c r="E1080">
        <f>DICT[[#This Row],[EEFF]]&amp;" &gt; /-/ &lt; "&amp;DICT[[#This Row],[Ppto]]</f>
        <v/>
      </c>
    </row>
    <row r="1081">
      <c r="B1081" s="29" t="n"/>
      <c r="C1081" s="29" t="inlineStr">
        <is>
          <t>9-90--621510001</t>
        </is>
      </c>
      <c r="D1081" s="29" t="inlineStr">
        <is>
          <t>9-90-OE-621510001</t>
        </is>
      </c>
      <c r="E1081">
        <f>DICT[[#This Row],[EEFF]]&amp;" &gt; /-/ &lt; "&amp;DICT[[#This Row],[Ppto]]</f>
        <v/>
      </c>
    </row>
    <row r="1082">
      <c r="B1082" s="29" t="n"/>
      <c r="C1082" s="29" t="inlineStr">
        <is>
          <t>9-90--621510003</t>
        </is>
      </c>
      <c r="D1082" s="29" t="inlineStr">
        <is>
          <t>9-90-OE-621510003</t>
        </is>
      </c>
      <c r="E1082">
        <f>DICT[[#This Row],[EEFF]]&amp;" &gt; /-/ &lt; "&amp;DICT[[#This Row],[Ppto]]</f>
        <v/>
      </c>
    </row>
    <row r="1083">
      <c r="B1083" s="30" t="n"/>
      <c r="C1083" s="30" t="inlineStr">
        <is>
          <t>9-90--621510005</t>
        </is>
      </c>
      <c r="D1083" s="30" t="inlineStr">
        <is>
          <t>9-90-OE-621510005</t>
        </is>
      </c>
      <c r="E1083">
        <f>DICT[[#This Row],[EEFF]]&amp;" &gt; /-/ &lt; "&amp;DICT[[#This Row],[Ppto]]</f>
        <v/>
      </c>
    </row>
    <row r="1084">
      <c r="B1084" s="29" t="n"/>
      <c r="C1084" s="29" t="inlineStr">
        <is>
          <t>9-90--622200013</t>
        </is>
      </c>
      <c r="D1084" s="29" t="inlineStr">
        <is>
          <t>9-90--622200013</t>
        </is>
      </c>
      <c r="E1084">
        <f>DICT[[#This Row],[EEFF]]&amp;" &gt; /-/ &lt; "&amp;DICT[[#This Row],[Ppto]]</f>
        <v/>
      </c>
    </row>
    <row r="1085">
      <c r="B1085" s="30" t="n"/>
      <c r="C1085" s="30" t="inlineStr">
        <is>
          <t>9-90--629110001</t>
        </is>
      </c>
      <c r="D1085" s="30" t="inlineStr">
        <is>
          <t>9-90--629110001</t>
        </is>
      </c>
      <c r="E1085">
        <f>DICT[[#This Row],[EEFF]]&amp;" &gt; /-/ &lt; "&amp;DICT[[#This Row],[Ppto]]</f>
        <v/>
      </c>
    </row>
    <row r="1086">
      <c r="B1086" s="30" t="n"/>
      <c r="C1086" s="30" t="inlineStr">
        <is>
          <t>9-90--631110100</t>
        </is>
      </c>
      <c r="D1086" s="30" t="inlineStr">
        <is>
          <t>9-90--631110100</t>
        </is>
      </c>
      <c r="E1086">
        <f>DICT[[#This Row],[EEFF]]&amp;" &gt; /-/ &lt; "&amp;DICT[[#This Row],[Ppto]]</f>
        <v/>
      </c>
    </row>
    <row r="1087">
      <c r="B1087" s="30" t="n"/>
      <c r="C1087" s="30" t="inlineStr">
        <is>
          <t>9-90--631120200</t>
        </is>
      </c>
      <c r="D1087" s="30" t="inlineStr">
        <is>
          <t>9-90--631120200</t>
        </is>
      </c>
      <c r="E1087">
        <f>DICT[[#This Row],[EEFF]]&amp;" &gt; /-/ &lt; "&amp;DICT[[#This Row],[Ppto]]</f>
        <v/>
      </c>
    </row>
    <row r="1088">
      <c r="B1088" s="29" t="n"/>
      <c r="C1088" s="29" t="inlineStr">
        <is>
          <t>9-90--631310102</t>
        </is>
      </c>
      <c r="D1088" s="29" t="inlineStr">
        <is>
          <t>9-90--631310102</t>
        </is>
      </c>
      <c r="E1088">
        <f>DICT[[#This Row],[EEFF]]&amp;" &gt; /-/ &lt; "&amp;DICT[[#This Row],[Ppto]]</f>
        <v/>
      </c>
    </row>
    <row r="1089">
      <c r="B1089" s="30" t="n"/>
      <c r="C1089" s="30" t="inlineStr">
        <is>
          <t>9-90--631401002</t>
        </is>
      </c>
      <c r="D1089" s="30" t="inlineStr">
        <is>
          <t>9-90--631401002</t>
        </is>
      </c>
      <c r="E1089">
        <f>DICT[[#This Row],[EEFF]]&amp;" &gt; /-/ &lt; "&amp;DICT[[#This Row],[Ppto]]</f>
        <v/>
      </c>
    </row>
    <row r="1090">
      <c r="B1090" s="30" t="n"/>
      <c r="C1090" s="30" t="inlineStr">
        <is>
          <t>9-90--632110002</t>
        </is>
      </c>
      <c r="D1090" s="30" t="inlineStr">
        <is>
          <t>9-90--632110002</t>
        </is>
      </c>
      <c r="E1090">
        <f>DICT[[#This Row],[EEFF]]&amp;" &gt; /-/ &lt; "&amp;DICT[[#This Row],[Ppto]]</f>
        <v/>
      </c>
    </row>
    <row r="1091">
      <c r="B1091" s="30" t="n"/>
      <c r="C1091" s="30" t="inlineStr">
        <is>
          <t>9-90--634110001</t>
        </is>
      </c>
      <c r="D1091" s="30" t="inlineStr">
        <is>
          <t>9-90--634110001</t>
        </is>
      </c>
      <c r="E1091">
        <f>DICT[[#This Row],[EEFF]]&amp;" &gt; /-/ &lt; "&amp;DICT[[#This Row],[Ppto]]</f>
        <v/>
      </c>
    </row>
    <row r="1092">
      <c r="B1092" s="30" t="n"/>
      <c r="C1092" s="30" t="inlineStr">
        <is>
          <t>9-90--634120001</t>
        </is>
      </c>
      <c r="D1092" s="30" t="inlineStr">
        <is>
          <t>9-90--634120001</t>
        </is>
      </c>
      <c r="E1092">
        <f>DICT[[#This Row],[EEFF]]&amp;" &gt; /-/ &lt; "&amp;DICT[[#This Row],[Ppto]]</f>
        <v/>
      </c>
    </row>
    <row r="1093">
      <c r="B1093" s="30" t="n"/>
      <c r="C1093" s="30" t="inlineStr">
        <is>
          <t>9-90--634120003</t>
        </is>
      </c>
      <c r="D1093" s="30" t="inlineStr">
        <is>
          <t>9-90--634120003</t>
        </is>
      </c>
      <c r="E1093">
        <f>DICT[[#This Row],[EEFF]]&amp;" &gt; /-/ &lt; "&amp;DICT[[#This Row],[Ppto]]</f>
        <v/>
      </c>
    </row>
    <row r="1094">
      <c r="B1094" s="29" t="n"/>
      <c r="C1094" s="29" t="inlineStr">
        <is>
          <t>9-90--634120009</t>
        </is>
      </c>
      <c r="D1094" s="29" t="inlineStr">
        <is>
          <t>9-90--634120009</t>
        </is>
      </c>
      <c r="E1094">
        <f>DICT[[#This Row],[EEFF]]&amp;" &gt; /-/ &lt; "&amp;DICT[[#This Row],[Ppto]]</f>
        <v/>
      </c>
    </row>
    <row r="1095">
      <c r="B1095" s="30" t="n"/>
      <c r="C1095" s="30" t="inlineStr">
        <is>
          <t>9-90--634210009</t>
        </is>
      </c>
      <c r="D1095" s="30" t="inlineStr">
        <is>
          <t>9-90--634210009</t>
        </is>
      </c>
      <c r="E1095">
        <f>DICT[[#This Row],[EEFF]]&amp;" &gt; /-/ &lt; "&amp;DICT[[#This Row],[Ppto]]</f>
        <v/>
      </c>
    </row>
    <row r="1096">
      <c r="B1096" s="29" t="n"/>
      <c r="C1096" s="29" t="inlineStr">
        <is>
          <t>9-90--634220001</t>
        </is>
      </c>
      <c r="D1096" s="29" t="inlineStr">
        <is>
          <t>9-90--634220001</t>
        </is>
      </c>
      <c r="E1096">
        <f>DICT[[#This Row],[EEFF]]&amp;" &gt; /-/ &lt; "&amp;DICT[[#This Row],[Ppto]]</f>
        <v/>
      </c>
    </row>
    <row r="1097">
      <c r="B1097" s="29" t="n"/>
      <c r="C1097" s="29" t="inlineStr">
        <is>
          <t>9-90--634220002</t>
        </is>
      </c>
      <c r="D1097" s="29" t="inlineStr">
        <is>
          <t>9-90--634220002</t>
        </is>
      </c>
      <c r="E1097">
        <f>DICT[[#This Row],[EEFF]]&amp;" &gt; /-/ &lt; "&amp;DICT[[#This Row],[Ppto]]</f>
        <v/>
      </c>
    </row>
    <row r="1098">
      <c r="B1098" s="30" t="n"/>
      <c r="C1098" s="30" t="inlineStr">
        <is>
          <t>9-90--634220003</t>
        </is>
      </c>
      <c r="D1098" s="30" t="inlineStr">
        <is>
          <t>9-90--634220003</t>
        </is>
      </c>
      <c r="E1098">
        <f>DICT[[#This Row],[EEFF]]&amp;" &gt; /-/ &lt; "&amp;DICT[[#This Row],[Ppto]]</f>
        <v/>
      </c>
    </row>
    <row r="1099">
      <c r="B1099" s="29" t="n"/>
      <c r="C1099" s="29" t="inlineStr">
        <is>
          <t>9-90--634220009</t>
        </is>
      </c>
      <c r="D1099" s="29" t="inlineStr">
        <is>
          <t>9-90--634220009</t>
        </is>
      </c>
      <c r="E1099">
        <f>DICT[[#This Row],[EEFF]]&amp;" &gt; /-/ &lt; "&amp;DICT[[#This Row],[Ppto]]</f>
        <v/>
      </c>
    </row>
    <row r="1100">
      <c r="B1100" s="30" t="n"/>
      <c r="C1100" s="30" t="inlineStr">
        <is>
          <t>9-90--635310000</t>
        </is>
      </c>
      <c r="D1100" s="30" t="inlineStr">
        <is>
          <t>9-90--635310000</t>
        </is>
      </c>
      <c r="E1100">
        <f>DICT[[#This Row],[EEFF]]&amp;" &gt; /-/ &lt; "&amp;DICT[[#This Row],[Ppto]]</f>
        <v/>
      </c>
    </row>
    <row r="1101">
      <c r="B1101" s="29" t="n"/>
      <c r="C1101" s="29" t="inlineStr">
        <is>
          <t>9-90--636100000</t>
        </is>
      </c>
      <c r="D1101" s="29" t="inlineStr">
        <is>
          <t>9-90--636100000</t>
        </is>
      </c>
      <c r="E1101">
        <f>DICT[[#This Row],[EEFF]]&amp;" &gt; /-/ &lt; "&amp;DICT[[#This Row],[Ppto]]</f>
        <v/>
      </c>
    </row>
    <row r="1102">
      <c r="B1102" s="30" t="n"/>
      <c r="C1102" s="30" t="inlineStr">
        <is>
          <t>9-90--636420000</t>
        </is>
      </c>
      <c r="D1102" s="30" t="inlineStr">
        <is>
          <t>9-90--636420000</t>
        </is>
      </c>
      <c r="E1102">
        <f>DICT[[#This Row],[EEFF]]&amp;" &gt; /-/ &lt; "&amp;DICT[[#This Row],[Ppto]]</f>
        <v/>
      </c>
    </row>
    <row r="1103">
      <c r="B1103" s="30" t="n"/>
      <c r="C1103" s="30" t="inlineStr">
        <is>
          <t>9-90--636500000</t>
        </is>
      </c>
      <c r="D1103" s="30" t="inlineStr">
        <is>
          <t>9-90--636500000</t>
        </is>
      </c>
      <c r="E1103">
        <f>DICT[[#This Row],[EEFF]]&amp;" &gt; /-/ &lt; "&amp;DICT[[#This Row],[Ppto]]</f>
        <v/>
      </c>
    </row>
    <row r="1104">
      <c r="B1104" s="29" t="n"/>
      <c r="C1104" s="29" t="inlineStr">
        <is>
          <t>9-90--637300000</t>
        </is>
      </c>
      <c r="D1104" s="29" t="inlineStr">
        <is>
          <t>9-90--637300000</t>
        </is>
      </c>
      <c r="E1104">
        <f>DICT[[#This Row],[EEFF]]&amp;" &gt; /-/ &lt; "&amp;DICT[[#This Row],[Ppto]]</f>
        <v/>
      </c>
    </row>
    <row r="1105">
      <c r="B1105" s="29" t="n"/>
      <c r="C1105" s="29" t="inlineStr">
        <is>
          <t>9-90--637900000</t>
        </is>
      </c>
      <c r="D1105" s="29" t="inlineStr">
        <is>
          <t>9-90--637900000</t>
        </is>
      </c>
      <c r="E1105">
        <f>DICT[[#This Row],[EEFF]]&amp;" &gt; /-/ &lt; "&amp;DICT[[#This Row],[Ppto]]</f>
        <v/>
      </c>
    </row>
    <row r="1106">
      <c r="B1106" s="30" t="n"/>
      <c r="C1106" s="30" t="inlineStr">
        <is>
          <t>9-90--638200000</t>
        </is>
      </c>
      <c r="D1106" s="30" t="inlineStr">
        <is>
          <t>9-90--638200000</t>
        </is>
      </c>
      <c r="E1106">
        <f>DICT[[#This Row],[EEFF]]&amp;" &gt; /-/ &lt; "&amp;DICT[[#This Row],[Ppto]]</f>
        <v/>
      </c>
    </row>
    <row r="1107">
      <c r="B1107" s="29" t="n"/>
      <c r="C1107" s="29" t="inlineStr">
        <is>
          <t>9-90--639410000</t>
        </is>
      </c>
      <c r="D1107" s="29" t="inlineStr">
        <is>
          <t>9-90--639410000</t>
        </is>
      </c>
      <c r="E1107">
        <f>DICT[[#This Row],[EEFF]]&amp;" &gt; /-/ &lt; "&amp;DICT[[#This Row],[Ppto]]</f>
        <v/>
      </c>
    </row>
    <row r="1108">
      <c r="B1108" s="30" t="n"/>
      <c r="C1108" s="30" t="inlineStr">
        <is>
          <t>9-90--639410003</t>
        </is>
      </c>
      <c r="D1108" s="30" t="inlineStr">
        <is>
          <t>9-90--639410003</t>
        </is>
      </c>
      <c r="E1108">
        <f>DICT[[#This Row],[EEFF]]&amp;" &gt; /-/ &lt; "&amp;DICT[[#This Row],[Ppto]]</f>
        <v/>
      </c>
    </row>
    <row r="1109">
      <c r="B1109" s="43" t="n"/>
      <c r="C1109" s="43" t="inlineStr">
        <is>
          <t>9-90--639410004</t>
        </is>
      </c>
      <c r="D1109" s="43" t="inlineStr">
        <is>
          <t>9-90--639410004</t>
        </is>
      </c>
      <c r="E1109" s="44">
        <f>DICT[[#This Row],[EEFF]]&amp;" &gt; /-/ &lt; "&amp;DICT[[#This Row],[Ppto]]</f>
        <v/>
      </c>
    </row>
    <row r="1110">
      <c r="B1110" s="29" t="n"/>
      <c r="C1110" s="29" t="inlineStr">
        <is>
          <t>9-90--639900005</t>
        </is>
      </c>
      <c r="D1110" s="29" t="inlineStr">
        <is>
          <t>9-90--639900005</t>
        </is>
      </c>
      <c r="E1110">
        <f>DICT[[#This Row],[EEFF]]&amp;" &gt; /-/ &lt; "&amp;DICT[[#This Row],[Ppto]]</f>
        <v/>
      </c>
    </row>
    <row r="1111">
      <c r="B1111" s="30" t="n"/>
      <c r="C1111" s="30" t="inlineStr">
        <is>
          <t>9-90--639900009</t>
        </is>
      </c>
      <c r="D1111" s="30" t="inlineStr">
        <is>
          <t>9-90--639900009</t>
        </is>
      </c>
      <c r="E1111">
        <f>DICT[[#This Row],[EEFF]]&amp;" &gt; /-/ &lt; "&amp;DICT[[#This Row],[Ppto]]</f>
        <v/>
      </c>
    </row>
    <row r="1112">
      <c r="B1112" s="30" t="n"/>
      <c r="C1112" s="30" t="inlineStr">
        <is>
          <t>9-90--642230000</t>
        </is>
      </c>
      <c r="D1112" s="30" t="inlineStr">
        <is>
          <t>9-90--642230000</t>
        </is>
      </c>
      <c r="E1112">
        <f>DICT[[#This Row],[EEFF]]&amp;" &gt; /-/ &lt; "&amp;DICT[[#This Row],[Ppto]]</f>
        <v/>
      </c>
    </row>
    <row r="1113">
      <c r="B1113" s="29" t="n"/>
      <c r="C1113" s="29" t="inlineStr">
        <is>
          <t>9-90--651000000</t>
        </is>
      </c>
      <c r="D1113" s="29" t="inlineStr">
        <is>
          <t>9-90--651000000</t>
        </is>
      </c>
      <c r="E1113">
        <f>DICT[[#This Row],[EEFF]]&amp;" &gt; /-/ &lt; "&amp;DICT[[#This Row],[Ppto]]</f>
        <v/>
      </c>
    </row>
    <row r="1114">
      <c r="B1114" s="30" t="n"/>
      <c r="C1114" s="30" t="inlineStr">
        <is>
          <t>9-90--651060001</t>
        </is>
      </c>
      <c r="D1114" s="30" t="inlineStr">
        <is>
          <t>9-90--651060001</t>
        </is>
      </c>
      <c r="E1114">
        <f>DICT[[#This Row],[EEFF]]&amp;" &gt; /-/ &lt; "&amp;DICT[[#This Row],[Ppto]]</f>
        <v/>
      </c>
    </row>
    <row r="1115">
      <c r="B1115" s="30" t="n"/>
      <c r="C1115" s="30" t="inlineStr">
        <is>
          <t>9-90--654000000</t>
        </is>
      </c>
      <c r="D1115" s="30" t="inlineStr">
        <is>
          <t>9-90--654000000</t>
        </is>
      </c>
      <c r="E1115">
        <f>DICT[[#This Row],[EEFF]]&amp;" &gt; /-/ &lt; "&amp;DICT[[#This Row],[Ppto]]</f>
        <v/>
      </c>
    </row>
    <row r="1116">
      <c r="B1116" s="30" t="n"/>
      <c r="C1116" s="30" t="inlineStr">
        <is>
          <t>9-90--659300010</t>
        </is>
      </c>
      <c r="D1116" s="30" t="inlineStr">
        <is>
          <t>9-90--659300010</t>
        </is>
      </c>
      <c r="E1116">
        <f>DICT[[#This Row],[EEFF]]&amp;" &gt; /-/ &lt; "&amp;DICT[[#This Row],[Ppto]]</f>
        <v/>
      </c>
    </row>
    <row r="1117">
      <c r="B1117" s="30" t="n"/>
      <c r="C1117" s="30" t="inlineStr">
        <is>
          <t>9-90--659300020</t>
        </is>
      </c>
      <c r="D1117" s="30" t="inlineStr">
        <is>
          <t>9-90--659300020</t>
        </is>
      </c>
      <c r="E1117">
        <f>DICT[[#This Row],[EEFF]]&amp;" &gt; /-/ &lt; "&amp;DICT[[#This Row],[Ppto]]</f>
        <v/>
      </c>
    </row>
    <row r="1118">
      <c r="B1118" s="30" t="n"/>
      <c r="C1118" s="30" t="inlineStr">
        <is>
          <t>9-90--659300021</t>
        </is>
      </c>
      <c r="D1118" s="30" t="inlineStr">
        <is>
          <t>9-90--659300021</t>
        </is>
      </c>
      <c r="E1118">
        <f>DICT[[#This Row],[EEFF]]&amp;" &gt; /-/ &lt; "&amp;DICT[[#This Row],[Ppto]]</f>
        <v/>
      </c>
    </row>
    <row r="1119">
      <c r="B1119" s="30" t="n"/>
      <c r="C1119" s="30" t="inlineStr">
        <is>
          <t>9-90--659300024</t>
        </is>
      </c>
      <c r="D1119" s="30" t="inlineStr">
        <is>
          <t>9-90--659300024</t>
        </is>
      </c>
      <c r="E1119">
        <f>DICT[[#This Row],[EEFF]]&amp;" &gt; /-/ &lt; "&amp;DICT[[#This Row],[Ppto]]</f>
        <v/>
      </c>
    </row>
    <row r="1120">
      <c r="B1120" s="30" t="n"/>
      <c r="C1120" s="30" t="inlineStr">
        <is>
          <t>9-90--659300030</t>
        </is>
      </c>
      <c r="D1120" s="30" t="inlineStr">
        <is>
          <t>9-90--659300030</t>
        </is>
      </c>
      <c r="E1120">
        <f>DICT[[#This Row],[EEFF]]&amp;" &gt; /-/ &lt; "&amp;DICT[[#This Row],[Ppto]]</f>
        <v/>
      </c>
    </row>
    <row r="1121">
      <c r="B1121" s="30" t="n"/>
      <c r="C1121" s="30" t="inlineStr">
        <is>
          <t>9-90--659300031</t>
        </is>
      </c>
      <c r="D1121" s="30" t="inlineStr">
        <is>
          <t>9-90--659300031</t>
        </is>
      </c>
      <c r="E1121">
        <f>DICT[[#This Row],[EEFF]]&amp;" &gt; /-/ &lt; "&amp;DICT[[#This Row],[Ppto]]</f>
        <v/>
      </c>
    </row>
    <row r="1122">
      <c r="B1122" s="30" t="n"/>
      <c r="C1122" s="30" t="inlineStr">
        <is>
          <t>9-90-EC-621110003</t>
        </is>
      </c>
      <c r="D1122" s="30" t="inlineStr">
        <is>
          <t>9-90-EC-621110003</t>
        </is>
      </c>
      <c r="E1122">
        <f>DICT[[#This Row],[EEFF]]&amp;" &gt; /-/ &lt; "&amp;DICT[[#This Row],[Ppto]]</f>
        <v/>
      </c>
    </row>
    <row r="1123">
      <c r="B1123" s="30" t="n"/>
      <c r="C1123" s="30" t="inlineStr">
        <is>
          <t>9-90-EE-621110003</t>
        </is>
      </c>
      <c r="D1123" s="30" t="inlineStr">
        <is>
          <t>9-90-EE-621110003</t>
        </is>
      </c>
      <c r="E1123">
        <f>DICT[[#This Row],[EEFF]]&amp;" &gt; /-/ &lt; "&amp;DICT[[#This Row],[Ppto]]</f>
        <v/>
      </c>
    </row>
    <row r="1124">
      <c r="B1124" s="30" t="n"/>
      <c r="C1124" s="30" t="inlineStr">
        <is>
          <t>9-90-OC-621120004</t>
        </is>
      </c>
      <c r="D1124" s="30" t="inlineStr">
        <is>
          <t>9-90-OC-621120004</t>
        </is>
      </c>
      <c r="E1124">
        <f>DICT[[#This Row],[EEFF]]&amp;" &gt; /-/ &lt; "&amp;DICT[[#This Row],[Ppto]]</f>
        <v/>
      </c>
    </row>
    <row r="1125">
      <c r="B1125" s="30" t="n"/>
      <c r="C1125" s="30" t="inlineStr">
        <is>
          <t>9-90-OE-621120000</t>
        </is>
      </c>
      <c r="D1125" s="30" t="inlineStr">
        <is>
          <t>9-90-OE-621120000</t>
        </is>
      </c>
      <c r="E1125">
        <f>DICT[[#This Row],[EEFF]]&amp;" &gt; /-/ &lt; "&amp;DICT[[#This Row],[Ppto]]</f>
        <v/>
      </c>
    </row>
    <row r="1126">
      <c r="B1126" s="30" t="n"/>
      <c r="C1126" s="30" t="inlineStr">
        <is>
          <t>9-90-OE-621120002</t>
        </is>
      </c>
      <c r="D1126" s="30" t="inlineStr">
        <is>
          <t>9-90--621120002</t>
        </is>
      </c>
      <c r="E1126">
        <f>DICT[[#This Row],[EEFF]]&amp;" &gt; /-/ &lt; "&amp;DICT[[#This Row],[Ppto]]</f>
        <v/>
      </c>
    </row>
    <row r="1127">
      <c r="B1127" s="30" t="n"/>
      <c r="C1127" s="30" t="inlineStr">
        <is>
          <t>9-90-OE-621120003</t>
        </is>
      </c>
      <c r="D1127" s="30" t="inlineStr">
        <is>
          <t>9-90-OE-621120003</t>
        </is>
      </c>
      <c r="E1127">
        <f>DICT[[#This Row],[EEFF]]&amp;" &gt; /-/ &lt; "&amp;DICT[[#This Row],[Ppto]]</f>
        <v/>
      </c>
    </row>
    <row r="1128">
      <c r="B1128" s="30" t="n"/>
      <c r="C1128" s="30" t="inlineStr">
        <is>
          <t>9-90-OE-621120004</t>
        </is>
      </c>
      <c r="D1128" s="30" t="inlineStr">
        <is>
          <t>9-90-OE-621120004</t>
        </is>
      </c>
      <c r="E1128">
        <f>DICT[[#This Row],[EEFF]]&amp;" &gt; /-/ &lt; "&amp;DICT[[#This Row],[Ppto]]</f>
        <v/>
      </c>
    </row>
    <row r="1129">
      <c r="B1129" s="30" t="n"/>
      <c r="C1129" s="30" t="inlineStr">
        <is>
          <t>9-90-OE-621410001</t>
        </is>
      </c>
      <c r="D1129" s="30" t="inlineStr">
        <is>
          <t>9-90--621410001</t>
        </is>
      </c>
      <c r="E1129">
        <f>DICT[[#This Row],[EEFF]]&amp;" &gt; /-/ &lt; "&amp;DICT[[#This Row],[Ppto]]</f>
        <v/>
      </c>
    </row>
    <row r="1130">
      <c r="B1130" s="30" t="n"/>
      <c r="C1130" s="30" t="inlineStr">
        <is>
          <t>9-90-OE-621510001</t>
        </is>
      </c>
      <c r="D1130" s="30" t="inlineStr">
        <is>
          <t>9-90-OE-621510001</t>
        </is>
      </c>
      <c r="E1130">
        <f>DICT[[#This Row],[EEFF]]&amp;" &gt; /-/ &lt; "&amp;DICT[[#This Row],[Ppto]]</f>
        <v/>
      </c>
    </row>
    <row r="1131">
      <c r="B1131" s="30" t="n"/>
      <c r="C1131" s="30" t="inlineStr">
        <is>
          <t>9-90-OE-621510003</t>
        </is>
      </c>
      <c r="D1131" s="30" t="inlineStr">
        <is>
          <t>9-90-OE-621510003</t>
        </is>
      </c>
      <c r="E1131">
        <f>DICT[[#This Row],[EEFF]]&amp;" &gt; /-/ &lt; "&amp;DICT[[#This Row],[Ppto]]</f>
        <v/>
      </c>
    </row>
    <row r="1132">
      <c r="B1132" s="30" t="n"/>
      <c r="C1132" s="30" t="inlineStr">
        <is>
          <t>9-90-OE-621510005</t>
        </is>
      </c>
      <c r="D1132" s="30" t="inlineStr">
        <is>
          <t>9-90-OE-621510005</t>
        </is>
      </c>
      <c r="E1132">
        <f>DICT[[#This Row],[EEFF]]&amp;" &gt; /-/ &lt; "&amp;DICT[[#This Row],[Ppto]]</f>
        <v/>
      </c>
    </row>
    <row r="1133">
      <c r="B1133" s="30" t="n"/>
      <c r="C1133" s="30" t="inlineStr">
        <is>
          <t>9-90-OE-622100000</t>
        </is>
      </c>
      <c r="D1133" s="30" t="inlineStr">
        <is>
          <t>9-90--622100000</t>
        </is>
      </c>
      <c r="E1133">
        <f>DICT[[#This Row],[EEFF]]&amp;" &gt; /-/ &lt; "&amp;DICT[[#This Row],[Ppto]]</f>
        <v/>
      </c>
    </row>
    <row r="1134">
      <c r="B1134" s="30" t="n"/>
      <c r="C1134" s="30" t="inlineStr">
        <is>
          <t>9-90-OE-622100001</t>
        </is>
      </c>
      <c r="D1134" s="30" t="inlineStr">
        <is>
          <t>9-90--622100001</t>
        </is>
      </c>
      <c r="E1134">
        <f>DICT[[#This Row],[EEFF]]&amp;" &gt; /-/ &lt; "&amp;DICT[[#This Row],[Ppto]]</f>
        <v/>
      </c>
    </row>
    <row r="1135">
      <c r="B1135" s="30" t="n"/>
      <c r="C1135" s="30" t="inlineStr">
        <is>
          <t>9-90-OE-622100002</t>
        </is>
      </c>
      <c r="D1135" s="30" t="inlineStr">
        <is>
          <t>9-90--622100002</t>
        </is>
      </c>
      <c r="E1135">
        <f>DICT[[#This Row],[EEFF]]&amp;" &gt; /-/ &lt; "&amp;DICT[[#This Row],[Ppto]]</f>
        <v/>
      </c>
    </row>
    <row r="1136">
      <c r="B1136" s="30" t="n"/>
      <c r="C1136" s="30" t="inlineStr">
        <is>
          <t>9-90-OE-622100004</t>
        </is>
      </c>
      <c r="D1136" s="30" t="inlineStr">
        <is>
          <t>9-90--622100004</t>
        </is>
      </c>
      <c r="E1136">
        <f>DICT[[#This Row],[EEFF]]&amp;" &gt; /-/ &lt; "&amp;DICT[[#This Row],[Ppto]]</f>
        <v/>
      </c>
    </row>
    <row r="1137">
      <c r="B1137" s="30" t="n"/>
      <c r="C1137" s="30" t="inlineStr">
        <is>
          <t>9-90-OE-622100005</t>
        </is>
      </c>
      <c r="D1137" s="30" t="inlineStr">
        <is>
          <t>9-90--622100005</t>
        </is>
      </c>
      <c r="E1137">
        <f>DICT[[#This Row],[EEFF]]&amp;" &gt; /-/ &lt; "&amp;DICT[[#This Row],[Ppto]]</f>
        <v/>
      </c>
    </row>
    <row r="1138">
      <c r="B1138" s="30" t="n"/>
      <c r="C1138" s="30" t="inlineStr">
        <is>
          <t>9-90-OE-622100012</t>
        </is>
      </c>
      <c r="D1138" s="30" t="inlineStr">
        <is>
          <t>9-90--622100012</t>
        </is>
      </c>
      <c r="E1138">
        <f>DICT[[#This Row],[EEFF]]&amp;" &gt; /-/ &lt; "&amp;DICT[[#This Row],[Ppto]]</f>
        <v/>
      </c>
    </row>
    <row r="1139">
      <c r="B1139" s="30" t="n"/>
      <c r="C1139" s="30" t="inlineStr">
        <is>
          <t>9-90-OE-622100013</t>
        </is>
      </c>
      <c r="D1139" s="30" t="inlineStr">
        <is>
          <t>9-90--622100013</t>
        </is>
      </c>
      <c r="E1139">
        <f>DICT[[#This Row],[EEFF]]&amp;" &gt; /-/ &lt; "&amp;DICT[[#This Row],[Ppto]]</f>
        <v/>
      </c>
    </row>
    <row r="1140">
      <c r="B1140" s="30" t="n"/>
      <c r="C1140" s="30" t="inlineStr">
        <is>
          <t>9-90-OE-622100014</t>
        </is>
      </c>
      <c r="D1140" s="30" t="inlineStr">
        <is>
          <t>9-90--622100014</t>
        </is>
      </c>
      <c r="E1140">
        <f>DICT[[#This Row],[EEFF]]&amp;" &gt; /-/ &lt; "&amp;DICT[[#This Row],[Ppto]]</f>
        <v/>
      </c>
    </row>
    <row r="1141">
      <c r="B1141" s="30" t="n"/>
      <c r="C1141" s="30" t="inlineStr">
        <is>
          <t>9-90-OE-622200009</t>
        </is>
      </c>
      <c r="D1141" s="30" t="inlineStr">
        <is>
          <t>9-90--622200009</t>
        </is>
      </c>
      <c r="E1141">
        <f>DICT[[#This Row],[EEFF]]&amp;" &gt; /-/ &lt; "&amp;DICT[[#This Row],[Ppto]]</f>
        <v/>
      </c>
    </row>
    <row r="1142">
      <c r="B1142" s="30" t="n"/>
      <c r="C1142" s="30" t="inlineStr">
        <is>
          <t>9-90-OE-627100000</t>
        </is>
      </c>
      <c r="D1142" s="30" t="inlineStr">
        <is>
          <t>9-90--627100000</t>
        </is>
      </c>
      <c r="E1142">
        <f>DICT[[#This Row],[EEFF]]&amp;" &gt; /-/ &lt; "&amp;DICT[[#This Row],[Ppto]]</f>
        <v/>
      </c>
    </row>
    <row r="1143">
      <c r="B1143" s="30" t="n"/>
      <c r="C1143" s="30" t="inlineStr">
        <is>
          <t>9-90-OE-627300000</t>
        </is>
      </c>
      <c r="D1143" s="30" t="inlineStr">
        <is>
          <t>9-90--627300000</t>
        </is>
      </c>
      <c r="E1143">
        <f>DICT[[#This Row],[EEFF]]&amp;" &gt; /-/ &lt; "&amp;DICT[[#This Row],[Ppto]]</f>
        <v/>
      </c>
    </row>
    <row r="1144">
      <c r="B1144" s="30" t="n"/>
      <c r="C1144" s="30" t="inlineStr">
        <is>
          <t>9-90-OE-629110001</t>
        </is>
      </c>
      <c r="D1144" s="30" t="inlineStr">
        <is>
          <t>9-90--629110001</t>
        </is>
      </c>
      <c r="E1144">
        <f>DICT[[#This Row],[EEFF]]&amp;" &gt; /-/ &lt; "&amp;DICT[[#This Row],[Ppto]]</f>
        <v/>
      </c>
    </row>
    <row r="1145">
      <c r="B1145" s="30" t="n"/>
      <c r="C1145" s="30" t="inlineStr">
        <is>
          <t>9-91--621510001</t>
        </is>
      </c>
      <c r="D1145" s="30" t="inlineStr">
        <is>
          <t>9-91-OE-621510001</t>
        </is>
      </c>
      <c r="E1145">
        <f>DICT[[#This Row],[EEFF]]&amp;" &gt; /-/ &lt; "&amp;DICT[[#This Row],[Ppto]]</f>
        <v/>
      </c>
    </row>
    <row r="1146">
      <c r="B1146" s="30" t="n"/>
      <c r="C1146" s="30" t="inlineStr">
        <is>
          <t>9-91--621510003</t>
        </is>
      </c>
      <c r="D1146" s="30" t="inlineStr">
        <is>
          <t>9-91-OE-621510003</t>
        </is>
      </c>
      <c r="E1146">
        <f>DICT[[#This Row],[EEFF]]&amp;" &gt; /-/ &lt; "&amp;DICT[[#This Row],[Ppto]]</f>
        <v/>
      </c>
    </row>
    <row r="1147">
      <c r="B1147" s="30" t="n"/>
      <c r="C1147" s="30" t="inlineStr">
        <is>
          <t>9-91--621510005</t>
        </is>
      </c>
      <c r="D1147" s="30" t="inlineStr">
        <is>
          <t>9-91-OE-621510005</t>
        </is>
      </c>
      <c r="E1147">
        <f>DICT[[#This Row],[EEFF]]&amp;" &gt; /-/ &lt; "&amp;DICT[[#This Row],[Ppto]]</f>
        <v/>
      </c>
    </row>
    <row r="1148">
      <c r="B1148" s="30" t="n"/>
      <c r="C1148" s="30" t="inlineStr">
        <is>
          <t>9-91--622200013</t>
        </is>
      </c>
      <c r="D1148" s="30" t="inlineStr">
        <is>
          <t>9-91--622200013</t>
        </is>
      </c>
      <c r="E1148">
        <f>DICT[[#This Row],[EEFF]]&amp;" &gt; /-/ &lt; "&amp;DICT[[#This Row],[Ppto]]</f>
        <v/>
      </c>
    </row>
    <row r="1149">
      <c r="B1149" s="30" t="n"/>
      <c r="C1149" s="30" t="inlineStr">
        <is>
          <t>9-91--629110001</t>
        </is>
      </c>
      <c r="D1149" s="30" t="inlineStr">
        <is>
          <t>9-91--629110001</t>
        </is>
      </c>
      <c r="E1149">
        <f>DICT[[#This Row],[EEFF]]&amp;" &gt; /-/ &lt; "&amp;DICT[[#This Row],[Ppto]]</f>
        <v/>
      </c>
    </row>
    <row r="1150">
      <c r="B1150" s="30" t="n"/>
      <c r="C1150" s="30" t="inlineStr">
        <is>
          <t>9-91--631120200</t>
        </is>
      </c>
      <c r="D1150" s="30" t="inlineStr">
        <is>
          <t>9-91--631120200</t>
        </is>
      </c>
      <c r="E1150">
        <f>DICT[[#This Row],[EEFF]]&amp;" &gt; /-/ &lt; "&amp;DICT[[#This Row],[Ppto]]</f>
        <v/>
      </c>
    </row>
    <row r="1151">
      <c r="B1151" s="30" t="n"/>
      <c r="C1151" s="30" t="inlineStr">
        <is>
          <t>9-91--631401002</t>
        </is>
      </c>
      <c r="D1151" s="30" t="inlineStr">
        <is>
          <t>9-91--631401002</t>
        </is>
      </c>
      <c r="E1151">
        <f>DICT[[#This Row],[EEFF]]&amp;" &gt; /-/ &lt; "&amp;DICT[[#This Row],[Ppto]]</f>
        <v/>
      </c>
    </row>
    <row r="1152">
      <c r="B1152" s="30" t="n"/>
      <c r="C1152" s="30" t="inlineStr">
        <is>
          <t>9-91--634220001</t>
        </is>
      </c>
      <c r="D1152" s="30" t="inlineStr">
        <is>
          <t>9-91--634220001</t>
        </is>
      </c>
      <c r="E1152">
        <f>DICT[[#This Row],[EEFF]]&amp;" &gt; /-/ &lt; "&amp;DICT[[#This Row],[Ppto]]</f>
        <v/>
      </c>
    </row>
    <row r="1153">
      <c r="B1153" s="29" t="n"/>
      <c r="C1153" s="29" t="inlineStr">
        <is>
          <t>9-91--636100000</t>
        </is>
      </c>
      <c r="D1153" s="29" t="inlineStr">
        <is>
          <t>9-91--636100000</t>
        </is>
      </c>
      <c r="E1153">
        <f>DICT[[#This Row],[EEFF]]&amp;" &gt; /-/ &lt; "&amp;DICT[[#This Row],[Ppto]]</f>
        <v/>
      </c>
    </row>
    <row r="1154">
      <c r="B1154" s="29" t="n"/>
      <c r="C1154" s="29" t="inlineStr">
        <is>
          <t>9-91--651000000</t>
        </is>
      </c>
      <c r="D1154" s="29" t="inlineStr">
        <is>
          <t>9-91--651000000</t>
        </is>
      </c>
      <c r="E1154">
        <f>DICT[[#This Row],[EEFF]]&amp;" &gt; /-/ &lt; "&amp;DICT[[#This Row],[Ppto]]</f>
        <v/>
      </c>
    </row>
    <row r="1155">
      <c r="B1155" s="30" t="n"/>
      <c r="C1155" s="30" t="inlineStr">
        <is>
          <t>9-91--651060001</t>
        </is>
      </c>
      <c r="D1155" s="30" t="inlineStr">
        <is>
          <t>9-91--651060001</t>
        </is>
      </c>
      <c r="E1155">
        <f>DICT[[#This Row],[EEFF]]&amp;" &gt; /-/ &lt; "&amp;DICT[[#This Row],[Ppto]]</f>
        <v/>
      </c>
    </row>
    <row r="1156">
      <c r="B1156" s="30" t="n"/>
      <c r="C1156" s="30" t="inlineStr">
        <is>
          <t>9-91--659300021</t>
        </is>
      </c>
      <c r="D1156" s="30" t="inlineStr">
        <is>
          <t>9-91--659300021</t>
        </is>
      </c>
      <c r="E1156">
        <f>DICT[[#This Row],[EEFF]]&amp;" &gt; /-/ &lt; "&amp;DICT[[#This Row],[Ppto]]</f>
        <v/>
      </c>
    </row>
    <row r="1157">
      <c r="B1157" s="29" t="n"/>
      <c r="C1157" s="29" t="inlineStr">
        <is>
          <t>9-91--659300030</t>
        </is>
      </c>
      <c r="D1157" s="29" t="inlineStr">
        <is>
          <t>9-91--659300030</t>
        </is>
      </c>
      <c r="E1157">
        <f>DICT[[#This Row],[EEFF]]&amp;" &gt; /-/ &lt; "&amp;DICT[[#This Row],[Ppto]]</f>
        <v/>
      </c>
    </row>
    <row r="1158">
      <c r="B1158" s="29" t="n"/>
      <c r="C1158" s="29" t="inlineStr">
        <is>
          <t>9-91--659300031</t>
        </is>
      </c>
      <c r="D1158" s="29" t="inlineStr">
        <is>
          <t>9-91--659300031</t>
        </is>
      </c>
      <c r="E1158">
        <f>DICT[[#This Row],[EEFF]]&amp;" &gt; /-/ &lt; "&amp;DICT[[#This Row],[Ppto]]</f>
        <v/>
      </c>
    </row>
    <row r="1159">
      <c r="B1159" s="29" t="n"/>
      <c r="C1159" s="29" t="inlineStr">
        <is>
          <t>9-91-EC-621110003</t>
        </is>
      </c>
      <c r="D1159" s="29" t="inlineStr">
        <is>
          <t>9-91-EC-621110003</t>
        </is>
      </c>
      <c r="E1159">
        <f>DICT[[#This Row],[EEFF]]&amp;" &gt; /-/ &lt; "&amp;DICT[[#This Row],[Ppto]]</f>
        <v/>
      </c>
    </row>
    <row r="1160">
      <c r="B1160" s="29" t="n"/>
      <c r="C1160" s="29" t="inlineStr">
        <is>
          <t>9-91-EE-621110003</t>
        </is>
      </c>
      <c r="D1160" s="29" t="inlineStr">
        <is>
          <t>9-91-EE-621110003</t>
        </is>
      </c>
      <c r="E1160">
        <f>DICT[[#This Row],[EEFF]]&amp;" &gt; /-/ &lt; "&amp;DICT[[#This Row],[Ppto]]</f>
        <v/>
      </c>
    </row>
    <row r="1161">
      <c r="B1161" s="30" t="n"/>
      <c r="C1161" s="30" t="inlineStr">
        <is>
          <t>9-91-OC-621120004</t>
        </is>
      </c>
      <c r="D1161" s="30" t="inlineStr">
        <is>
          <t>9-91-OC-621120004</t>
        </is>
      </c>
      <c r="E1161">
        <f>DICT[[#This Row],[EEFF]]&amp;" &gt; /-/ &lt; "&amp;DICT[[#This Row],[Ppto]]</f>
        <v/>
      </c>
    </row>
    <row r="1162">
      <c r="B1162" s="29" t="n"/>
      <c r="C1162" s="29" t="inlineStr">
        <is>
          <t>9-91-OE-621110000</t>
        </is>
      </c>
      <c r="D1162" s="29" t="inlineStr">
        <is>
          <t>9-91-OE-621110000</t>
        </is>
      </c>
      <c r="E1162">
        <f>DICT[[#This Row],[EEFF]]&amp;" &gt; /-/ &lt; "&amp;DICT[[#This Row],[Ppto]]</f>
        <v/>
      </c>
    </row>
    <row r="1163">
      <c r="B1163" s="29" t="n"/>
      <c r="C1163" s="29" t="inlineStr">
        <is>
          <t>9-91-OE-621120000</t>
        </is>
      </c>
      <c r="D1163" s="29" t="inlineStr">
        <is>
          <t>9-91-OE-621120000</t>
        </is>
      </c>
      <c r="E1163">
        <f>DICT[[#This Row],[EEFF]]&amp;" &gt; /-/ &lt; "&amp;DICT[[#This Row],[Ppto]]</f>
        <v/>
      </c>
    </row>
    <row r="1164">
      <c r="B1164" s="29" t="n"/>
      <c r="C1164" s="29" t="inlineStr">
        <is>
          <t>9-91-OE-621120002</t>
        </is>
      </c>
      <c r="D1164" s="29" t="inlineStr">
        <is>
          <t>9-91--621120002</t>
        </is>
      </c>
      <c r="E1164">
        <f>DICT[[#This Row],[EEFF]]&amp;" &gt; /-/ &lt; "&amp;DICT[[#This Row],[Ppto]]</f>
        <v/>
      </c>
    </row>
    <row r="1165">
      <c r="B1165" s="29" t="n"/>
      <c r="C1165" s="29" t="inlineStr">
        <is>
          <t>9-91-OE-621120003</t>
        </is>
      </c>
      <c r="D1165" s="29" t="inlineStr">
        <is>
          <t>9-91-OE-621120003</t>
        </is>
      </c>
      <c r="E1165">
        <f>DICT[[#This Row],[EEFF]]&amp;" &gt; /-/ &lt; "&amp;DICT[[#This Row],[Ppto]]</f>
        <v/>
      </c>
    </row>
    <row r="1166">
      <c r="B1166" s="30" t="n"/>
      <c r="C1166" s="30" t="inlineStr">
        <is>
          <t>9-91-OE-621120004</t>
        </is>
      </c>
      <c r="D1166" s="30" t="inlineStr">
        <is>
          <t>9-91-OE-621120004</t>
        </is>
      </c>
      <c r="E1166">
        <f>DICT[[#This Row],[EEFF]]&amp;" &gt; /-/ &lt; "&amp;DICT[[#This Row],[Ppto]]</f>
        <v/>
      </c>
    </row>
    <row r="1167">
      <c r="B1167" s="29" t="n"/>
      <c r="C1167" s="29" t="inlineStr">
        <is>
          <t>9-91-OE-621410001</t>
        </is>
      </c>
      <c r="D1167" s="29" t="inlineStr">
        <is>
          <t>9-91--621410001</t>
        </is>
      </c>
      <c r="E1167">
        <f>DICT[[#This Row],[EEFF]]&amp;" &gt; /-/ &lt; "&amp;DICT[[#This Row],[Ppto]]</f>
        <v/>
      </c>
    </row>
    <row r="1168">
      <c r="B1168" s="29" t="n"/>
      <c r="C1168" s="29" t="inlineStr">
        <is>
          <t>9-91-OE-621510001</t>
        </is>
      </c>
      <c r="D1168" s="29" t="inlineStr">
        <is>
          <t>9-91-OE-621510001</t>
        </is>
      </c>
      <c r="E1168">
        <f>DICT[[#This Row],[EEFF]]&amp;" &gt; /-/ &lt; "&amp;DICT[[#This Row],[Ppto]]</f>
        <v/>
      </c>
    </row>
    <row r="1169">
      <c r="B1169" s="29" t="n"/>
      <c r="C1169" s="29" t="inlineStr">
        <is>
          <t>9-91-OE-621510003</t>
        </is>
      </c>
      <c r="D1169" s="29" t="inlineStr">
        <is>
          <t>9-91-OE-621510003</t>
        </is>
      </c>
      <c r="E1169">
        <f>DICT[[#This Row],[EEFF]]&amp;" &gt; /-/ &lt; "&amp;DICT[[#This Row],[Ppto]]</f>
        <v/>
      </c>
    </row>
    <row r="1170">
      <c r="B1170" s="29" t="n"/>
      <c r="C1170" s="29" t="inlineStr">
        <is>
          <t>9-91-OE-621510005</t>
        </is>
      </c>
      <c r="D1170" s="29" t="inlineStr">
        <is>
          <t>9-91-OE-621510005</t>
        </is>
      </c>
      <c r="E1170">
        <f>DICT[[#This Row],[EEFF]]&amp;" &gt; /-/ &lt; "&amp;DICT[[#This Row],[Ppto]]</f>
        <v/>
      </c>
    </row>
    <row r="1171">
      <c r="B1171" s="30" t="n"/>
      <c r="C1171" s="30" t="inlineStr">
        <is>
          <t>9-91-OE-622100000</t>
        </is>
      </c>
      <c r="D1171" s="30" t="inlineStr">
        <is>
          <t>9-91--622100000</t>
        </is>
      </c>
      <c r="E1171">
        <f>DICT[[#This Row],[EEFF]]&amp;" &gt; /-/ &lt; "&amp;DICT[[#This Row],[Ppto]]</f>
        <v/>
      </c>
    </row>
    <row r="1172">
      <c r="B1172" s="29" t="n"/>
      <c r="C1172" s="29" t="inlineStr">
        <is>
          <t>9-91-OE-622100001</t>
        </is>
      </c>
      <c r="D1172" s="29" t="inlineStr">
        <is>
          <t>9-91--622100001</t>
        </is>
      </c>
      <c r="E1172">
        <f>DICT[[#This Row],[EEFF]]&amp;" &gt; /-/ &lt; "&amp;DICT[[#This Row],[Ppto]]</f>
        <v/>
      </c>
    </row>
    <row r="1173">
      <c r="B1173" s="29" t="n"/>
      <c r="C1173" s="29" t="inlineStr">
        <is>
          <t>9-91-OE-622100002</t>
        </is>
      </c>
      <c r="D1173" s="29" t="inlineStr">
        <is>
          <t>9-91--622100002</t>
        </is>
      </c>
      <c r="E1173">
        <f>DICT[[#This Row],[EEFF]]&amp;" &gt; /-/ &lt; "&amp;DICT[[#This Row],[Ppto]]</f>
        <v/>
      </c>
    </row>
    <row r="1174">
      <c r="B1174" s="29" t="n"/>
      <c r="C1174" s="29" t="inlineStr">
        <is>
          <t>9-91-OE-622100004</t>
        </is>
      </c>
      <c r="D1174" s="29" t="inlineStr">
        <is>
          <t>9-91--622100004</t>
        </is>
      </c>
      <c r="E1174">
        <f>DICT[[#This Row],[EEFF]]&amp;" &gt; /-/ &lt; "&amp;DICT[[#This Row],[Ppto]]</f>
        <v/>
      </c>
    </row>
    <row r="1175">
      <c r="B1175" s="29" t="n"/>
      <c r="C1175" s="29" t="inlineStr">
        <is>
          <t>9-91-OE-622100005</t>
        </is>
      </c>
      <c r="D1175" s="29" t="inlineStr">
        <is>
          <t>9-91--622100005</t>
        </is>
      </c>
      <c r="E1175">
        <f>DICT[[#This Row],[EEFF]]&amp;" &gt; /-/ &lt; "&amp;DICT[[#This Row],[Ppto]]</f>
        <v/>
      </c>
    </row>
    <row r="1176">
      <c r="B1176" s="30" t="n"/>
      <c r="C1176" s="30" t="inlineStr">
        <is>
          <t>9-91-OE-622100012</t>
        </is>
      </c>
      <c r="D1176" s="30" t="inlineStr">
        <is>
          <t>9-91--622100012</t>
        </is>
      </c>
      <c r="E1176">
        <f>DICT[[#This Row],[EEFF]]&amp;" &gt; /-/ &lt; "&amp;DICT[[#This Row],[Ppto]]</f>
        <v/>
      </c>
    </row>
    <row r="1177">
      <c r="B1177" s="30" t="n"/>
      <c r="C1177" s="30" t="inlineStr">
        <is>
          <t>9-91-OE-622100013</t>
        </is>
      </c>
      <c r="D1177" s="30" t="inlineStr">
        <is>
          <t>9-91--622100013</t>
        </is>
      </c>
      <c r="E1177">
        <f>DICT[[#This Row],[EEFF]]&amp;" &gt; /-/ &lt; "&amp;DICT[[#This Row],[Ppto]]</f>
        <v/>
      </c>
    </row>
    <row r="1178">
      <c r="B1178" s="30" t="n"/>
      <c r="C1178" s="30" t="inlineStr">
        <is>
          <t>9-91-OE-622100014</t>
        </is>
      </c>
      <c r="D1178" s="30" t="inlineStr">
        <is>
          <t>9-91--622100014</t>
        </is>
      </c>
      <c r="E1178">
        <f>DICT[[#This Row],[EEFF]]&amp;" &gt; /-/ &lt; "&amp;DICT[[#This Row],[Ppto]]</f>
        <v/>
      </c>
    </row>
    <row r="1179">
      <c r="B1179" s="30" t="n"/>
      <c r="C1179" s="30" t="inlineStr">
        <is>
          <t>9-91-OE-622200009</t>
        </is>
      </c>
      <c r="D1179" s="30" t="inlineStr">
        <is>
          <t>9-91--622200009</t>
        </is>
      </c>
      <c r="E1179">
        <f>DICT[[#This Row],[EEFF]]&amp;" &gt; /-/ &lt; "&amp;DICT[[#This Row],[Ppto]]</f>
        <v/>
      </c>
    </row>
    <row r="1180">
      <c r="B1180" s="29" t="n"/>
      <c r="C1180" s="29" t="inlineStr">
        <is>
          <t>9-91-OE-627100000</t>
        </is>
      </c>
      <c r="D1180" s="29" t="inlineStr">
        <is>
          <t>9-91--627100000</t>
        </is>
      </c>
      <c r="E1180">
        <f>DICT[[#This Row],[EEFF]]&amp;" &gt; /-/ &lt; "&amp;DICT[[#This Row],[Ppto]]</f>
        <v/>
      </c>
    </row>
    <row r="1181">
      <c r="B1181" s="29" t="n"/>
      <c r="C1181" s="29" t="inlineStr">
        <is>
          <t>9-91-OE-627300000</t>
        </is>
      </c>
      <c r="D1181" s="29" t="inlineStr">
        <is>
          <t>9-91--627300000</t>
        </is>
      </c>
      <c r="E1181">
        <f>DICT[[#This Row],[EEFF]]&amp;" &gt; /-/ &lt; "&amp;DICT[[#This Row],[Ppto]]</f>
        <v/>
      </c>
    </row>
    <row r="1182">
      <c r="B1182" s="30" t="n"/>
      <c r="C1182" s="30" t="inlineStr">
        <is>
          <t>9-91-OE-629110001</t>
        </is>
      </c>
      <c r="D1182" s="30" t="inlineStr">
        <is>
          <t>9-91--629110001</t>
        </is>
      </c>
      <c r="E1182">
        <f>DICT[[#This Row],[EEFF]]&amp;" &gt; /-/ &lt; "&amp;DICT[[#This Row],[Ppto]]</f>
        <v/>
      </c>
    </row>
    <row r="1183">
      <c r="B1183" s="29" t="n"/>
      <c r="C1183" s="29" t="inlineStr">
        <is>
          <t>9-93--638800009</t>
        </is>
      </c>
      <c r="D1183" s="29" t="inlineStr">
        <is>
          <t>9-91--638800009</t>
        </is>
      </c>
      <c r="E1183">
        <f>DICT[[#This Row],[EEFF]]&amp;" &gt; /-/ &lt; "&amp;DICT[[#This Row],[Ppto]]</f>
        <v/>
      </c>
    </row>
    <row r="1184">
      <c r="B1184" s="30" t="n"/>
      <c r="C1184" s="30" t="inlineStr">
        <is>
          <t>9-95--621410000</t>
        </is>
      </c>
      <c r="D1184" s="30" t="inlineStr">
        <is>
          <t>9-95--621410000</t>
        </is>
      </c>
      <c r="E1184">
        <f>DICT[[#This Row],[EEFF]]&amp;" &gt; /-/ &lt; "&amp;DICT[[#This Row],[Ppto]]</f>
        <v/>
      </c>
    </row>
    <row r="1185">
      <c r="B1185" s="30" t="n"/>
      <c r="C1185" s="30" t="inlineStr">
        <is>
          <t>9-95--621510000</t>
        </is>
      </c>
      <c r="D1185" s="30" t="inlineStr">
        <is>
          <t>9-95-EC-621510000</t>
        </is>
      </c>
      <c r="E1185">
        <f>DICT[[#This Row],[EEFF]]&amp;" &gt; /-/ &lt; "&amp;DICT[[#This Row],[Ppto]]</f>
        <v/>
      </c>
    </row>
    <row r="1186">
      <c r="B1186" s="30" t="n"/>
      <c r="C1186" s="30" t="inlineStr">
        <is>
          <t>9-95--622100000</t>
        </is>
      </c>
      <c r="D1186" s="30" t="inlineStr">
        <is>
          <t>9-95--622100000</t>
        </is>
      </c>
      <c r="E1186">
        <f>DICT[[#This Row],[EEFF]]&amp;" &gt; /-/ &lt; "&amp;DICT[[#This Row],[Ppto]]</f>
        <v/>
      </c>
    </row>
    <row r="1187">
      <c r="B1187" s="30" t="n"/>
      <c r="C1187" s="30" t="inlineStr">
        <is>
          <t>9-95--622100004</t>
        </is>
      </c>
      <c r="D1187" s="30" t="inlineStr">
        <is>
          <t>9-95--622100004</t>
        </is>
      </c>
      <c r="E1187">
        <f>DICT[[#This Row],[EEFF]]&amp;" &gt; /-/ &lt; "&amp;DICT[[#This Row],[Ppto]]</f>
        <v/>
      </c>
    </row>
    <row r="1188">
      <c r="B1188" s="30" t="n"/>
      <c r="C1188" s="30" t="inlineStr">
        <is>
          <t>9-95--622200011</t>
        </is>
      </c>
      <c r="D1188" s="30" t="inlineStr">
        <is>
          <t>9-95--622200011</t>
        </is>
      </c>
      <c r="E1188">
        <f>DICT[[#This Row],[EEFF]]&amp;" &gt; /-/ &lt; "&amp;DICT[[#This Row],[Ppto]]</f>
        <v/>
      </c>
    </row>
    <row r="1189">
      <c r="B1189" s="30" t="n"/>
      <c r="C1189" s="30" t="inlineStr">
        <is>
          <t>9-95--627100000</t>
        </is>
      </c>
      <c r="D1189" s="30" t="inlineStr">
        <is>
          <t>9-95--627100000</t>
        </is>
      </c>
      <c r="E1189">
        <f>DICT[[#This Row],[EEFF]]&amp;" &gt; /-/ &lt; "&amp;DICT[[#This Row],[Ppto]]</f>
        <v/>
      </c>
    </row>
    <row r="1190">
      <c r="B1190" s="30" t="n"/>
      <c r="C1190" s="30" t="inlineStr">
        <is>
          <t>9-95--627300000</t>
        </is>
      </c>
      <c r="D1190" s="30" t="inlineStr">
        <is>
          <t>9-95--627300000</t>
        </is>
      </c>
      <c r="E1190">
        <f>DICT[[#This Row],[EEFF]]&amp;" &gt; /-/ &lt; "&amp;DICT[[#This Row],[Ppto]]</f>
        <v/>
      </c>
    </row>
    <row r="1191">
      <c r="B1191" s="30" t="n"/>
      <c r="C1191" s="30" t="inlineStr">
        <is>
          <t>9-95--629110000</t>
        </is>
      </c>
      <c r="D1191" s="30" t="inlineStr">
        <is>
          <t>9-95--629110000</t>
        </is>
      </c>
      <c r="E1191">
        <f>DICT[[#This Row],[EEFF]]&amp;" &gt; /-/ &lt; "&amp;DICT[[#This Row],[Ppto]]</f>
        <v/>
      </c>
    </row>
    <row r="1192">
      <c r="B1192" s="30" t="n"/>
      <c r="C1192" s="30" t="inlineStr">
        <is>
          <t>9-95--631110100</t>
        </is>
      </c>
      <c r="D1192" s="30" t="inlineStr">
        <is>
          <t>9-95--631110100</t>
        </is>
      </c>
      <c r="E1192">
        <f>DICT[[#This Row],[EEFF]]&amp;" &gt; /-/ &lt; "&amp;DICT[[#This Row],[Ppto]]</f>
        <v/>
      </c>
    </row>
    <row r="1193">
      <c r="B1193" s="30" t="n"/>
      <c r="C1193" s="30" t="inlineStr">
        <is>
          <t>9-95--631120100</t>
        </is>
      </c>
      <c r="D1193" s="30" t="inlineStr">
        <is>
          <t>9-95--631120100</t>
        </is>
      </c>
      <c r="E1193">
        <f>DICT[[#This Row],[EEFF]]&amp;" &gt; /-/ &lt; "&amp;DICT[[#This Row],[Ppto]]</f>
        <v/>
      </c>
    </row>
    <row r="1194">
      <c r="B1194" s="30" t="n"/>
      <c r="C1194" s="30" t="inlineStr">
        <is>
          <t>9-95--631120200</t>
        </is>
      </c>
      <c r="D1194" s="30" t="inlineStr">
        <is>
          <t>9-95--631120200</t>
        </is>
      </c>
      <c r="E1194">
        <f>DICT[[#This Row],[EEFF]]&amp;" &gt; /-/ &lt; "&amp;DICT[[#This Row],[Ppto]]</f>
        <v/>
      </c>
    </row>
    <row r="1195">
      <c r="B1195" s="30" t="n"/>
      <c r="C1195" s="30" t="inlineStr">
        <is>
          <t>9-95--631210100</t>
        </is>
      </c>
      <c r="D1195" s="30" t="inlineStr">
        <is>
          <t>9-95--631210100</t>
        </is>
      </c>
      <c r="E1195">
        <f>DICT[[#This Row],[EEFF]]&amp;" &gt; /-/ &lt; "&amp;DICT[[#This Row],[Ppto]]</f>
        <v/>
      </c>
    </row>
    <row r="1196">
      <c r="B1196" s="30" t="n"/>
      <c r="C1196" s="30" t="inlineStr">
        <is>
          <t>9-95--631310102</t>
        </is>
      </c>
      <c r="D1196" s="30" t="inlineStr">
        <is>
          <t>9-95--631310102</t>
        </is>
      </c>
      <c r="E1196">
        <f>DICT[[#This Row],[EEFF]]&amp;" &gt; /-/ &lt; "&amp;DICT[[#This Row],[Ppto]]</f>
        <v/>
      </c>
    </row>
    <row r="1197">
      <c r="B1197" s="30" t="n"/>
      <c r="C1197" s="30" t="inlineStr">
        <is>
          <t>9-95--631401002</t>
        </is>
      </c>
      <c r="D1197" s="30" t="inlineStr">
        <is>
          <t>9-95--631401002</t>
        </is>
      </c>
      <c r="E1197">
        <f>DICT[[#This Row],[EEFF]]&amp;" &gt; /-/ &lt; "&amp;DICT[[#This Row],[Ppto]]</f>
        <v/>
      </c>
    </row>
    <row r="1198">
      <c r="B1198" s="29" t="n"/>
      <c r="C1198" s="29" t="inlineStr">
        <is>
          <t>9-95--634120003</t>
        </is>
      </c>
      <c r="D1198" s="29" t="inlineStr">
        <is>
          <t>9-95--634120003</t>
        </is>
      </c>
      <c r="E1198">
        <f>DICT[[#This Row],[EEFF]]&amp;" &gt; /-/ &lt; "&amp;DICT[[#This Row],[Ppto]]</f>
        <v/>
      </c>
    </row>
    <row r="1199">
      <c r="B1199" s="29" t="n"/>
      <c r="C1199" s="29" t="inlineStr">
        <is>
          <t>9-95--634220003</t>
        </is>
      </c>
      <c r="D1199" s="29" t="inlineStr">
        <is>
          <t>9-95--634220003</t>
        </is>
      </c>
      <c r="E1199">
        <f>DICT[[#This Row],[EEFF]]&amp;" &gt; /-/ &lt; "&amp;DICT[[#This Row],[Ppto]]</f>
        <v/>
      </c>
    </row>
    <row r="1200">
      <c r="B1200" s="29" t="n"/>
      <c r="C1200" s="29" t="inlineStr">
        <is>
          <t>9-95--634220004</t>
        </is>
      </c>
      <c r="D1200" s="29" t="inlineStr">
        <is>
          <t>9-95--634220004</t>
        </is>
      </c>
      <c r="E1200">
        <f>DICT[[#This Row],[EEFF]]&amp;" &gt; /-/ &lt; "&amp;DICT[[#This Row],[Ppto]]</f>
        <v/>
      </c>
    </row>
    <row r="1201">
      <c r="B1201" s="30" t="n"/>
      <c r="C1201" s="30" t="inlineStr">
        <is>
          <t>9-95--635210000</t>
        </is>
      </c>
      <c r="D1201" s="30" t="inlineStr">
        <is>
          <t>9-95--635210000</t>
        </is>
      </c>
      <c r="E1201">
        <f>DICT[[#This Row],[EEFF]]&amp;" &gt; /-/ &lt; "&amp;DICT[[#This Row],[Ppto]]</f>
        <v/>
      </c>
    </row>
    <row r="1202">
      <c r="B1202" s="29" t="n"/>
      <c r="C1202" s="29" t="inlineStr">
        <is>
          <t>9-95--636100000</t>
        </is>
      </c>
      <c r="D1202" s="29" t="inlineStr">
        <is>
          <t>9-95--636100000</t>
        </is>
      </c>
      <c r="E1202">
        <f>DICT[[#This Row],[EEFF]]&amp;" &gt; /-/ &lt; "&amp;DICT[[#This Row],[Ppto]]</f>
        <v/>
      </c>
    </row>
    <row r="1203">
      <c r="B1203" s="29" t="n"/>
      <c r="C1203" s="29" t="inlineStr">
        <is>
          <t>9-95--636300000</t>
        </is>
      </c>
      <c r="D1203" s="29" t="inlineStr">
        <is>
          <t>9-95--636300000</t>
        </is>
      </c>
      <c r="E1203">
        <f>DICT[[#This Row],[EEFF]]&amp;" &gt; /-/ &lt; "&amp;DICT[[#This Row],[Ppto]]</f>
        <v/>
      </c>
    </row>
    <row r="1204">
      <c r="B1204" s="29" t="n"/>
      <c r="C1204" s="29" t="inlineStr">
        <is>
          <t>9-95--636500000</t>
        </is>
      </c>
      <c r="D1204" s="29" t="inlineStr">
        <is>
          <t>9-95--636500000</t>
        </is>
      </c>
      <c r="E1204">
        <f>DICT[[#This Row],[EEFF]]&amp;" &gt; /-/ &lt; "&amp;DICT[[#This Row],[Ppto]]</f>
        <v/>
      </c>
    </row>
    <row r="1205">
      <c r="B1205" s="29" t="n"/>
      <c r="C1205" s="29" t="inlineStr">
        <is>
          <t>9-95--638100000</t>
        </is>
      </c>
      <c r="D1205" s="29" t="inlineStr">
        <is>
          <t>9-95--638100000</t>
        </is>
      </c>
      <c r="E1205">
        <f>DICT[[#This Row],[EEFF]]&amp;" &gt; /-/ &lt; "&amp;DICT[[#This Row],[Ppto]]</f>
        <v/>
      </c>
    </row>
    <row r="1206">
      <c r="B1206" s="29" t="n"/>
      <c r="C1206" s="29" t="inlineStr">
        <is>
          <t>9-95--638400000</t>
        </is>
      </c>
      <c r="D1206" s="29" t="inlineStr">
        <is>
          <t>9-95--638400000</t>
        </is>
      </c>
      <c r="E1206">
        <f>DICT[[#This Row],[EEFF]]&amp;" &gt; /-/ &lt; "&amp;DICT[[#This Row],[Ppto]]</f>
        <v/>
      </c>
    </row>
    <row r="1207">
      <c r="B1207" s="29" t="n"/>
      <c r="C1207" s="29" t="inlineStr">
        <is>
          <t>9-95--639900005</t>
        </is>
      </c>
      <c r="D1207" s="29" t="inlineStr">
        <is>
          <t>9-95--639900005</t>
        </is>
      </c>
      <c r="E1207">
        <f>DICT[[#This Row],[EEFF]]&amp;" &gt; /-/ &lt; "&amp;DICT[[#This Row],[Ppto]]</f>
        <v/>
      </c>
    </row>
    <row r="1208">
      <c r="B1208" s="29" t="n"/>
      <c r="C1208" s="29" t="inlineStr">
        <is>
          <t>9-95--643200000</t>
        </is>
      </c>
      <c r="D1208" s="29" t="inlineStr">
        <is>
          <t>9-95--643200000</t>
        </is>
      </c>
      <c r="E1208">
        <f>DICT[[#This Row],[EEFF]]&amp;" &gt; /-/ &lt; "&amp;DICT[[#This Row],[Ppto]]</f>
        <v/>
      </c>
    </row>
    <row r="1209">
      <c r="B1209" s="29" t="n"/>
      <c r="C1209" s="29" t="inlineStr">
        <is>
          <t>9-95--651000000</t>
        </is>
      </c>
      <c r="D1209" s="29" t="inlineStr">
        <is>
          <t>9-95--651000000</t>
        </is>
      </c>
      <c r="E1209">
        <f>DICT[[#This Row],[EEFF]]&amp;" &gt; /-/ &lt; "&amp;DICT[[#This Row],[Ppto]]</f>
        <v/>
      </c>
    </row>
    <row r="1210">
      <c r="B1210" s="29" t="n"/>
      <c r="C1210" s="29" t="inlineStr">
        <is>
          <t>9-95--651060001</t>
        </is>
      </c>
      <c r="D1210" s="29" t="inlineStr">
        <is>
          <t>9-95--651060001</t>
        </is>
      </c>
      <c r="E1210">
        <f>DICT[[#This Row],[EEFF]]&amp;" &gt; /-/ &lt; "&amp;DICT[[#This Row],[Ppto]]</f>
        <v/>
      </c>
    </row>
    <row r="1211">
      <c r="B1211" s="29" t="n"/>
      <c r="C1211" s="29" t="inlineStr">
        <is>
          <t>9-95--659300002</t>
        </is>
      </c>
      <c r="D1211" s="29" t="inlineStr">
        <is>
          <t>9-95--659300002</t>
        </is>
      </c>
      <c r="E1211">
        <f>DICT[[#This Row],[EEFF]]&amp;" &gt; /-/ &lt; "&amp;DICT[[#This Row],[Ppto]]</f>
        <v/>
      </c>
    </row>
    <row r="1212">
      <c r="B1212" s="29" t="n"/>
      <c r="C1212" s="29" t="inlineStr">
        <is>
          <t>9-95--659300030</t>
        </is>
      </c>
      <c r="D1212" s="29" t="inlineStr">
        <is>
          <t>9-95--659300030</t>
        </is>
      </c>
      <c r="E1212">
        <f>DICT[[#This Row],[EEFF]]&amp;" &gt; /-/ &lt; "&amp;DICT[[#This Row],[Ppto]]</f>
        <v/>
      </c>
    </row>
    <row r="1213">
      <c r="B1213" s="29" t="n"/>
      <c r="C1213" s="29" t="inlineStr">
        <is>
          <t>9-95--659300031</t>
        </is>
      </c>
      <c r="D1213" s="29" t="inlineStr">
        <is>
          <t>9-95--659300031</t>
        </is>
      </c>
      <c r="E1213">
        <f>DICT[[#This Row],[EEFF]]&amp;" &gt; /-/ &lt; "&amp;DICT[[#This Row],[Ppto]]</f>
        <v/>
      </c>
    </row>
    <row r="1214">
      <c r="B1214" s="30" t="n"/>
      <c r="C1214" s="30" t="inlineStr">
        <is>
          <t>9-95-EC-621110000</t>
        </is>
      </c>
      <c r="D1214" s="30" t="inlineStr">
        <is>
          <t>9-95-EC-621110000</t>
        </is>
      </c>
      <c r="E1214">
        <f>DICT[[#This Row],[EEFF]]&amp;" &gt; /-/ &lt; "&amp;DICT[[#This Row],[Ppto]]</f>
        <v/>
      </c>
    </row>
    <row r="1215">
      <c r="B1215" s="30" t="n"/>
      <c r="C1215" s="30" t="inlineStr">
        <is>
          <t>9-95-EC-621110003</t>
        </is>
      </c>
      <c r="D1215" s="30" t="inlineStr">
        <is>
          <t>9-95-EC-621110003</t>
        </is>
      </c>
      <c r="E1215">
        <f>DICT[[#This Row],[EEFF]]&amp;" &gt; /-/ &lt; "&amp;DICT[[#This Row],[Ppto]]</f>
        <v/>
      </c>
    </row>
    <row r="1216">
      <c r="B1216" s="30" t="n"/>
      <c r="C1216" s="30" t="inlineStr">
        <is>
          <t>9-95-EC-621410000</t>
        </is>
      </c>
      <c r="D1216" s="30" t="inlineStr">
        <is>
          <t>9-95--621410000</t>
        </is>
      </c>
      <c r="E1216">
        <f>DICT[[#This Row],[EEFF]]&amp;" &gt; /-/ &lt; "&amp;DICT[[#This Row],[Ppto]]</f>
        <v/>
      </c>
    </row>
    <row r="1217">
      <c r="B1217" s="30" t="n"/>
      <c r="C1217" s="30" t="inlineStr">
        <is>
          <t>9-95-EC-621510000</t>
        </is>
      </c>
      <c r="D1217" s="30" t="inlineStr">
        <is>
          <t>9-95-EC-621510000</t>
        </is>
      </c>
      <c r="E1217">
        <f>DICT[[#This Row],[EEFF]]&amp;" &gt; /-/ &lt; "&amp;DICT[[#This Row],[Ppto]]</f>
        <v/>
      </c>
    </row>
    <row r="1218">
      <c r="B1218" s="29" t="n"/>
      <c r="C1218" s="29" t="inlineStr">
        <is>
          <t>9-95-EC-622100005</t>
        </is>
      </c>
      <c r="D1218" s="29" t="inlineStr">
        <is>
          <t>9-95--622100005</t>
        </is>
      </c>
      <c r="E1218">
        <f>DICT[[#This Row],[EEFF]]&amp;" &gt; /-/ &lt; "&amp;DICT[[#This Row],[Ppto]]</f>
        <v/>
      </c>
    </row>
    <row r="1219">
      <c r="B1219" s="30" t="n"/>
      <c r="C1219" s="30" t="inlineStr">
        <is>
          <t>9-95-EC-622100015</t>
        </is>
      </c>
      <c r="D1219" s="30" t="inlineStr">
        <is>
          <t>9-95--622100015</t>
        </is>
      </c>
      <c r="E1219">
        <f>DICT[[#This Row],[EEFF]]&amp;" &gt; /-/ &lt; "&amp;DICT[[#This Row],[Ppto]]</f>
        <v/>
      </c>
    </row>
    <row r="1220">
      <c r="B1220" s="30" t="n"/>
      <c r="C1220" s="30" t="inlineStr">
        <is>
          <t>9-95-EC-627100000</t>
        </is>
      </c>
      <c r="D1220" s="30" t="inlineStr">
        <is>
          <t>9-95--627100000</t>
        </is>
      </c>
      <c r="E1220">
        <f>DICT[[#This Row],[EEFF]]&amp;" &gt; /-/ &lt; "&amp;DICT[[#This Row],[Ppto]]</f>
        <v/>
      </c>
    </row>
    <row r="1221">
      <c r="B1221" s="30" t="n"/>
      <c r="C1221" s="30" t="inlineStr">
        <is>
          <t>9-95-EC-627300000</t>
        </is>
      </c>
      <c r="D1221" s="30" t="inlineStr">
        <is>
          <t>9-95--627300000</t>
        </is>
      </c>
      <c r="E1221">
        <f>DICT[[#This Row],[EEFF]]&amp;" &gt; /-/ &lt; "&amp;DICT[[#This Row],[Ppto]]</f>
        <v/>
      </c>
    </row>
    <row r="1222">
      <c r="B1222" s="30" t="n"/>
      <c r="C1222" s="30" t="inlineStr">
        <is>
          <t>9-95-EC-629110000</t>
        </is>
      </c>
      <c r="D1222" s="30" t="inlineStr">
        <is>
          <t>9-95--629110000</t>
        </is>
      </c>
      <c r="E1222">
        <f>DICT[[#This Row],[EEFF]]&amp;" &gt; /-/ &lt; "&amp;DICT[[#This Row],[Ppto]]</f>
        <v/>
      </c>
    </row>
    <row r="1223">
      <c r="B1223" s="30" t="n"/>
      <c r="C1223" s="30" t="inlineStr">
        <is>
          <t>9-95-EE-621110003</t>
        </is>
      </c>
      <c r="D1223" s="30" t="inlineStr">
        <is>
          <t>9-95-EE-621110003</t>
        </is>
      </c>
      <c r="E1223">
        <f>DICT[[#This Row],[EEFF]]&amp;" &gt; /-/ &lt; "&amp;DICT[[#This Row],[Ppto]]</f>
        <v/>
      </c>
    </row>
    <row r="1224">
      <c r="B1224" s="30" t="n"/>
      <c r="C1224" s="30" t="inlineStr">
        <is>
          <t>9-95-OC-621120004</t>
        </is>
      </c>
      <c r="D1224" s="30" t="inlineStr">
        <is>
          <t>9-95-OC-621120004</t>
        </is>
      </c>
      <c r="E1224">
        <f>DICT[[#This Row],[EEFF]]&amp;" &gt; /-/ &lt; "&amp;DICT[[#This Row],[Ppto]]</f>
        <v/>
      </c>
    </row>
    <row r="1225">
      <c r="B1225" s="30" t="n"/>
      <c r="C1225" s="30" t="inlineStr">
        <is>
          <t>9-95-OE-621120004</t>
        </is>
      </c>
      <c r="D1225" s="30" t="inlineStr">
        <is>
          <t>9-95-OE-621120004</t>
        </is>
      </c>
      <c r="E1225">
        <f>DICT[[#This Row],[EEFF]]&amp;" &gt; /-/ &lt; "&amp;DICT[[#This Row],[Ppto]]</f>
        <v/>
      </c>
    </row>
    <row r="1226">
      <c r="B1226" s="30" t="n"/>
      <c r="C1226" s="30" t="inlineStr">
        <is>
          <t>9-96--621510000</t>
        </is>
      </c>
      <c r="D1226" s="30" t="inlineStr">
        <is>
          <t>9-96-EE-621510000</t>
        </is>
      </c>
      <c r="E1226">
        <f>DICT[[#This Row],[EEFF]]&amp;" &gt; /-/ &lt; "&amp;DICT[[#This Row],[Ppto]]</f>
        <v/>
      </c>
    </row>
    <row r="1227">
      <c r="B1227" s="30" t="n"/>
      <c r="C1227" s="30" t="inlineStr">
        <is>
          <t>9-96--622200011</t>
        </is>
      </c>
      <c r="D1227" s="30" t="inlineStr">
        <is>
          <t>9-96--622200011</t>
        </is>
      </c>
      <c r="E1227">
        <f>DICT[[#This Row],[EEFF]]&amp;" &gt; /-/ &lt; "&amp;DICT[[#This Row],[Ppto]]</f>
        <v/>
      </c>
    </row>
    <row r="1228">
      <c r="B1228" s="30" t="n"/>
      <c r="C1228" s="30" t="inlineStr">
        <is>
          <t>9-96--629110000</t>
        </is>
      </c>
      <c r="D1228" s="30" t="inlineStr">
        <is>
          <t>9-96--629110000</t>
        </is>
      </c>
      <c r="E1228">
        <f>DICT[[#This Row],[EEFF]]&amp;" &gt; /-/ &lt; "&amp;DICT[[#This Row],[Ppto]]</f>
        <v/>
      </c>
    </row>
    <row r="1229">
      <c r="B1229" s="30" t="n"/>
      <c r="C1229" s="30" t="inlineStr">
        <is>
          <t>9-96--631120200</t>
        </is>
      </c>
      <c r="D1229" s="30" t="inlineStr">
        <is>
          <t>9-96--631120200</t>
        </is>
      </c>
      <c r="E1229">
        <f>DICT[[#This Row],[EEFF]]&amp;" &gt; /-/ &lt; "&amp;DICT[[#This Row],[Ppto]]</f>
        <v/>
      </c>
    </row>
    <row r="1230">
      <c r="B1230" s="29" t="n"/>
      <c r="C1230" s="29" t="inlineStr">
        <is>
          <t>9-96--631310102</t>
        </is>
      </c>
      <c r="D1230" s="29" t="inlineStr">
        <is>
          <t>9-96--631310102</t>
        </is>
      </c>
      <c r="E1230">
        <f>DICT[[#This Row],[EEFF]]&amp;" &gt; /-/ &lt; "&amp;DICT[[#This Row],[Ppto]]</f>
        <v/>
      </c>
    </row>
    <row r="1231">
      <c r="B1231" s="29" t="n"/>
      <c r="C1231" s="29" t="inlineStr">
        <is>
          <t>9-96--631401002</t>
        </is>
      </c>
      <c r="D1231" s="29" t="inlineStr">
        <is>
          <t>9-96--631401002</t>
        </is>
      </c>
      <c r="E1231">
        <f>DICT[[#This Row],[EEFF]]&amp;" &gt; /-/ &lt; "&amp;DICT[[#This Row],[Ppto]]</f>
        <v/>
      </c>
    </row>
    <row r="1232">
      <c r="B1232" s="29" t="n"/>
      <c r="C1232" s="29" t="inlineStr">
        <is>
          <t>9-96--634220004</t>
        </is>
      </c>
      <c r="D1232" s="29" t="inlineStr">
        <is>
          <t>9-96--634220004</t>
        </is>
      </c>
      <c r="E1232">
        <f>DICT[[#This Row],[EEFF]]&amp;" &gt; /-/ &lt; "&amp;DICT[[#This Row],[Ppto]]</f>
        <v/>
      </c>
    </row>
    <row r="1233">
      <c r="B1233" s="30" t="n"/>
      <c r="C1233" s="30" t="inlineStr">
        <is>
          <t>9-96--635210000</t>
        </is>
      </c>
      <c r="D1233" s="30" t="inlineStr">
        <is>
          <t>9-96--635210000</t>
        </is>
      </c>
      <c r="E1233">
        <f>DICT[[#This Row],[EEFF]]&amp;" &gt; /-/ &lt; "&amp;DICT[[#This Row],[Ppto]]</f>
        <v/>
      </c>
    </row>
    <row r="1234">
      <c r="B1234" s="30" t="n"/>
      <c r="C1234" s="30" t="inlineStr">
        <is>
          <t>9-96--636100000</t>
        </is>
      </c>
      <c r="D1234" s="30" t="inlineStr">
        <is>
          <t>9-96--636100000</t>
        </is>
      </c>
      <c r="E1234">
        <f>DICT[[#This Row],[EEFF]]&amp;" &gt; /-/ &lt; "&amp;DICT[[#This Row],[Ppto]]</f>
        <v/>
      </c>
    </row>
    <row r="1235">
      <c r="B1235" s="30" t="n"/>
      <c r="C1235" s="30" t="inlineStr">
        <is>
          <t>9-96--636300000</t>
        </is>
      </c>
      <c r="D1235" s="30" t="inlineStr">
        <is>
          <t>9-96--636300000</t>
        </is>
      </c>
      <c r="E1235">
        <f>DICT[[#This Row],[EEFF]]&amp;" &gt; /-/ &lt; "&amp;DICT[[#This Row],[Ppto]]</f>
        <v/>
      </c>
    </row>
    <row r="1236">
      <c r="B1236" s="30" t="n"/>
      <c r="C1236" s="30" t="inlineStr">
        <is>
          <t>9-96--637300000</t>
        </is>
      </c>
      <c r="D1236" s="30" t="inlineStr">
        <is>
          <t>9-96--637300000</t>
        </is>
      </c>
      <c r="E1236">
        <f>DICT[[#This Row],[EEFF]]&amp;" &gt; /-/ &lt; "&amp;DICT[[#This Row],[Ppto]]</f>
        <v/>
      </c>
    </row>
    <row r="1237">
      <c r="B1237" s="30" t="n"/>
      <c r="C1237" s="30" t="inlineStr">
        <is>
          <t>9-96--638100000</t>
        </is>
      </c>
      <c r="D1237" s="30" t="inlineStr">
        <is>
          <t>9-96--638100000</t>
        </is>
      </c>
      <c r="E1237">
        <f>DICT[[#This Row],[EEFF]]&amp;" &gt; /-/ &lt; "&amp;DICT[[#This Row],[Ppto]]</f>
        <v/>
      </c>
    </row>
    <row r="1238">
      <c r="B1238" s="30" t="n"/>
      <c r="C1238" s="30" t="inlineStr">
        <is>
          <t>9-96--638800006</t>
        </is>
      </c>
      <c r="D1238" s="30" t="inlineStr">
        <is>
          <t>9-96--638800006</t>
        </is>
      </c>
      <c r="E1238">
        <f>DICT[[#This Row],[EEFF]]&amp;" &gt; /-/ &lt; "&amp;DICT[[#This Row],[Ppto]]</f>
        <v/>
      </c>
    </row>
    <row r="1239">
      <c r="B1239" s="30" t="n"/>
      <c r="C1239" s="30" t="inlineStr">
        <is>
          <t>9-96--638800007</t>
        </is>
      </c>
      <c r="D1239" s="30" t="inlineStr">
        <is>
          <t>9-96--638800007</t>
        </is>
      </c>
      <c r="E1239">
        <f>DICT[[#This Row],[EEFF]]&amp;" &gt; /-/ &lt; "&amp;DICT[[#This Row],[Ppto]]</f>
        <v/>
      </c>
    </row>
    <row r="1240">
      <c r="B1240" s="30" t="n"/>
      <c r="C1240" s="30" t="inlineStr">
        <is>
          <t>9-96--638800008</t>
        </is>
      </c>
      <c r="D1240" s="30" t="inlineStr">
        <is>
          <t>9-96--638800008</t>
        </is>
      </c>
      <c r="E1240">
        <f>DICT[[#This Row],[EEFF]]&amp;" &gt; /-/ &lt; "&amp;DICT[[#This Row],[Ppto]]</f>
        <v/>
      </c>
    </row>
    <row r="1241">
      <c r="B1241" s="30" t="n"/>
      <c r="C1241" s="30" t="inlineStr">
        <is>
          <t>9-96--638800012</t>
        </is>
      </c>
      <c r="D1241" s="30" t="inlineStr">
        <is>
          <t>9-96--638800012</t>
        </is>
      </c>
      <c r="E1241">
        <f>DICT[[#This Row],[EEFF]]&amp;" &gt; /-/ &lt; "&amp;DICT[[#This Row],[Ppto]]</f>
        <v/>
      </c>
    </row>
    <row r="1242">
      <c r="B1242" s="30" t="n"/>
      <c r="C1242" s="30" t="inlineStr">
        <is>
          <t>9-96--639900009</t>
        </is>
      </c>
      <c r="D1242" s="30" t="inlineStr">
        <is>
          <t>9-96--639900009</t>
        </is>
      </c>
      <c r="E1242">
        <f>DICT[[#This Row],[EEFF]]&amp;" &gt; /-/ &lt; "&amp;DICT[[#This Row],[Ppto]]</f>
        <v/>
      </c>
    </row>
    <row r="1243">
      <c r="B1243" s="30" t="n"/>
      <c r="C1243" s="30" t="inlineStr">
        <is>
          <t>9-96--641901000</t>
        </is>
      </c>
      <c r="D1243" s="30" t="inlineStr">
        <is>
          <t>9-96--641901000</t>
        </is>
      </c>
      <c r="E1243">
        <f>DICT[[#This Row],[EEFF]]&amp;" &gt; /-/ &lt; "&amp;DICT[[#This Row],[Ppto]]</f>
        <v/>
      </c>
    </row>
    <row r="1244">
      <c r="B1244" s="30" t="n"/>
      <c r="C1244" s="30" t="inlineStr">
        <is>
          <t>9-96--651000000</t>
        </is>
      </c>
      <c r="D1244" s="30" t="inlineStr">
        <is>
          <t>9-96--651000000</t>
        </is>
      </c>
      <c r="E1244">
        <f>DICT[[#This Row],[EEFF]]&amp;" &gt; /-/ &lt; "&amp;DICT[[#This Row],[Ppto]]</f>
        <v/>
      </c>
    </row>
    <row r="1245">
      <c r="B1245" s="30" t="n"/>
      <c r="C1245" s="30" t="inlineStr">
        <is>
          <t>9-96--651060000</t>
        </is>
      </c>
      <c r="D1245" s="30" t="inlineStr">
        <is>
          <t>9-96--651060000</t>
        </is>
      </c>
      <c r="E1245">
        <f>DICT[[#This Row],[EEFF]]&amp;" &gt; /-/ &lt; "&amp;DICT[[#This Row],[Ppto]]</f>
        <v/>
      </c>
    </row>
    <row r="1246">
      <c r="B1246" s="30" t="n"/>
      <c r="C1246" s="30" t="inlineStr">
        <is>
          <t>9-96--651060001</t>
        </is>
      </c>
      <c r="D1246" s="30" t="inlineStr">
        <is>
          <t>9-96--651060001</t>
        </is>
      </c>
      <c r="E1246">
        <f>DICT[[#This Row],[EEFF]]&amp;" &gt; /-/ &lt; "&amp;DICT[[#This Row],[Ppto]]</f>
        <v/>
      </c>
    </row>
    <row r="1247">
      <c r="B1247" s="30" t="n"/>
      <c r="C1247" s="30" t="inlineStr">
        <is>
          <t>9-96--659300030</t>
        </is>
      </c>
      <c r="D1247" s="30" t="inlineStr">
        <is>
          <t>9-96--659300030</t>
        </is>
      </c>
      <c r="E1247">
        <f>DICT[[#This Row],[EEFF]]&amp;" &gt; /-/ &lt; "&amp;DICT[[#This Row],[Ppto]]</f>
        <v/>
      </c>
    </row>
    <row r="1248">
      <c r="B1248" s="30" t="n"/>
      <c r="C1248" s="30" t="inlineStr">
        <is>
          <t>9-96--659300031</t>
        </is>
      </c>
      <c r="D1248" s="30" t="inlineStr">
        <is>
          <t>9-96--659300031</t>
        </is>
      </c>
      <c r="E1248">
        <f>DICT[[#This Row],[EEFF]]&amp;" &gt; /-/ &lt; "&amp;DICT[[#This Row],[Ppto]]</f>
        <v/>
      </c>
    </row>
    <row r="1249">
      <c r="B1249" s="30" t="n"/>
      <c r="C1249" s="30" t="inlineStr">
        <is>
          <t>9-96-EC-621110003</t>
        </is>
      </c>
      <c r="D1249" s="30" t="inlineStr">
        <is>
          <t>9-96-EC-621110003</t>
        </is>
      </c>
      <c r="E1249">
        <f>DICT[[#This Row],[EEFF]]&amp;" &gt; /-/ &lt; "&amp;DICT[[#This Row],[Ppto]]</f>
        <v/>
      </c>
    </row>
    <row r="1250">
      <c r="B1250" s="30" t="n"/>
      <c r="C1250" s="30" t="inlineStr">
        <is>
          <t>9-96-EE-621110000</t>
        </is>
      </c>
      <c r="D1250" s="30" t="inlineStr">
        <is>
          <t>9-96-EE-621110000</t>
        </is>
      </c>
      <c r="E1250">
        <f>DICT[[#This Row],[EEFF]]&amp;" &gt; /-/ &lt; "&amp;DICT[[#This Row],[Ppto]]</f>
        <v/>
      </c>
    </row>
    <row r="1251">
      <c r="B1251" s="30" t="n"/>
      <c r="C1251" s="30" t="inlineStr">
        <is>
          <t>9-96-EE-621110002</t>
        </is>
      </c>
      <c r="D1251" s="30" t="inlineStr">
        <is>
          <t>9-96-EE-621110002</t>
        </is>
      </c>
      <c r="E1251">
        <f>DICT[[#This Row],[EEFF]]&amp;" &gt; /-/ &lt; "&amp;DICT[[#This Row],[Ppto]]</f>
        <v/>
      </c>
    </row>
    <row r="1252">
      <c r="B1252" s="30" t="n"/>
      <c r="C1252" s="30" t="inlineStr">
        <is>
          <t>9-96-EE-621110003</t>
        </is>
      </c>
      <c r="D1252" s="30" t="inlineStr">
        <is>
          <t>9-96-EE-621110003</t>
        </is>
      </c>
      <c r="E1252">
        <f>DICT[[#This Row],[EEFF]]&amp;" &gt; /-/ &lt; "&amp;DICT[[#This Row],[Ppto]]</f>
        <v/>
      </c>
    </row>
    <row r="1253">
      <c r="B1253" s="30" t="n"/>
      <c r="C1253" s="30" t="inlineStr">
        <is>
          <t>9-96-EE-621410000</t>
        </is>
      </c>
      <c r="D1253" s="30" t="inlineStr">
        <is>
          <t>9-96--621410000</t>
        </is>
      </c>
      <c r="E1253">
        <f>DICT[[#This Row],[EEFF]]&amp;" &gt; /-/ &lt; "&amp;DICT[[#This Row],[Ppto]]</f>
        <v/>
      </c>
    </row>
    <row r="1254">
      <c r="B1254" s="30" t="n"/>
      <c r="C1254" s="30" t="inlineStr">
        <is>
          <t>9-96-EE-621510000</t>
        </is>
      </c>
      <c r="D1254" s="30" t="inlineStr">
        <is>
          <t>9-96-EE-621510000</t>
        </is>
      </c>
      <c r="E1254">
        <f>DICT[[#This Row],[EEFF]]&amp;" &gt; /-/ &lt; "&amp;DICT[[#This Row],[Ppto]]</f>
        <v/>
      </c>
    </row>
    <row r="1255">
      <c r="B1255" s="30" t="n"/>
      <c r="C1255" s="30" t="inlineStr">
        <is>
          <t>9-96-EE-621510002</t>
        </is>
      </c>
      <c r="D1255" s="30" t="inlineStr">
        <is>
          <t>9-96-EE-621510002</t>
        </is>
      </c>
      <c r="E1255">
        <f>DICT[[#This Row],[EEFF]]&amp;" &gt; /-/ &lt; "&amp;DICT[[#This Row],[Ppto]]</f>
        <v/>
      </c>
    </row>
    <row r="1256">
      <c r="B1256" s="30" t="n"/>
      <c r="C1256" s="30" t="inlineStr">
        <is>
          <t>9-96-EE-621510004</t>
        </is>
      </c>
      <c r="D1256" s="30" t="inlineStr">
        <is>
          <t>9-96-EE-621510004</t>
        </is>
      </c>
      <c r="E1256">
        <f>DICT[[#This Row],[EEFF]]&amp;" &gt; /-/ &lt; "&amp;DICT[[#This Row],[Ppto]]</f>
        <v/>
      </c>
    </row>
    <row r="1257">
      <c r="B1257" s="30" t="n"/>
      <c r="C1257" s="30" t="inlineStr">
        <is>
          <t>9-96-EE-622100000</t>
        </is>
      </c>
      <c r="D1257" s="30" t="inlineStr">
        <is>
          <t>9-96--622100000</t>
        </is>
      </c>
      <c r="E1257">
        <f>DICT[[#This Row],[EEFF]]&amp;" &gt; /-/ &lt; "&amp;DICT[[#This Row],[Ppto]]</f>
        <v/>
      </c>
    </row>
    <row r="1258">
      <c r="B1258" s="30" t="n"/>
      <c r="C1258" s="30" t="inlineStr">
        <is>
          <t>9-96-EE-622100003</t>
        </is>
      </c>
      <c r="D1258" s="30" t="inlineStr">
        <is>
          <t>9-96--622100003</t>
        </is>
      </c>
      <c r="E1258">
        <f>DICT[[#This Row],[EEFF]]&amp;" &gt; /-/ &lt; "&amp;DICT[[#This Row],[Ppto]]</f>
        <v/>
      </c>
    </row>
    <row r="1259">
      <c r="B1259" s="29" t="n"/>
      <c r="C1259" s="29" t="inlineStr">
        <is>
          <t>9-96-EE-622100004</t>
        </is>
      </c>
      <c r="D1259" s="29" t="inlineStr">
        <is>
          <t>9-96--622100004</t>
        </is>
      </c>
      <c r="E1259">
        <f>DICT[[#This Row],[EEFF]]&amp;" &gt; /-/ &lt; "&amp;DICT[[#This Row],[Ppto]]</f>
        <v/>
      </c>
    </row>
    <row r="1260">
      <c r="B1260" s="30" t="n"/>
      <c r="C1260" s="30" t="inlineStr">
        <is>
          <t>9-96-EE-622100005</t>
        </is>
      </c>
      <c r="D1260" s="30" t="inlineStr">
        <is>
          <t>9-96--622100005</t>
        </is>
      </c>
      <c r="E1260">
        <f>DICT[[#This Row],[EEFF]]&amp;" &gt; /-/ &lt; "&amp;DICT[[#This Row],[Ppto]]</f>
        <v/>
      </c>
    </row>
    <row r="1261">
      <c r="B1261" s="30" t="n"/>
      <c r="C1261" s="30" t="inlineStr">
        <is>
          <t>9-96-EE-622100012</t>
        </is>
      </c>
      <c r="D1261" s="30" t="inlineStr">
        <is>
          <t>9-96--622100012</t>
        </is>
      </c>
      <c r="E1261">
        <f>DICT[[#This Row],[EEFF]]&amp;" &gt; /-/ &lt; "&amp;DICT[[#This Row],[Ppto]]</f>
        <v/>
      </c>
    </row>
    <row r="1262">
      <c r="B1262" s="29" t="n"/>
      <c r="C1262" s="29" t="inlineStr">
        <is>
          <t>9-96-EE-622100013</t>
        </is>
      </c>
      <c r="D1262" s="29" t="inlineStr">
        <is>
          <t>9-96--622100013</t>
        </is>
      </c>
      <c r="E1262">
        <f>DICT[[#This Row],[EEFF]]&amp;" &gt; /-/ &lt; "&amp;DICT[[#This Row],[Ppto]]</f>
        <v/>
      </c>
    </row>
    <row r="1263">
      <c r="B1263" s="29" t="n"/>
      <c r="C1263" s="29" t="inlineStr">
        <is>
          <t>9-96-EE-622100014</t>
        </is>
      </c>
      <c r="D1263" s="29" t="inlineStr">
        <is>
          <t>9-96--622100014</t>
        </is>
      </c>
      <c r="E1263">
        <f>DICT[[#This Row],[EEFF]]&amp;" &gt; /-/ &lt; "&amp;DICT[[#This Row],[Ppto]]</f>
        <v/>
      </c>
    </row>
    <row r="1264">
      <c r="B1264" s="29" t="n"/>
      <c r="C1264" s="29" t="inlineStr">
        <is>
          <t>9-96-EE-622200000</t>
        </is>
      </c>
      <c r="D1264" s="29" t="inlineStr">
        <is>
          <t>9-96-EE-622200000</t>
        </is>
      </c>
      <c r="E1264">
        <f>DICT[[#This Row],[EEFF]]&amp;" &gt; /-/ &lt; "&amp;DICT[[#This Row],[Ppto]]</f>
        <v/>
      </c>
    </row>
    <row r="1265">
      <c r="B1265" s="29" t="n"/>
      <c r="C1265" s="29" t="inlineStr">
        <is>
          <t>9-96-EE-622200001</t>
        </is>
      </c>
      <c r="D1265" s="29" t="inlineStr">
        <is>
          <t>9-96-EE-622200001</t>
        </is>
      </c>
      <c r="E1265">
        <f>DICT[[#This Row],[EEFF]]&amp;" &gt; /-/ &lt; "&amp;DICT[[#This Row],[Ppto]]</f>
        <v/>
      </c>
    </row>
    <row r="1266">
      <c r="B1266" s="29" t="n"/>
      <c r="C1266" s="29" t="inlineStr">
        <is>
          <t>9-96-EE-622200002</t>
        </is>
      </c>
      <c r="D1266" s="29" t="inlineStr">
        <is>
          <t>9-96-EE-622200002</t>
        </is>
      </c>
      <c r="E1266">
        <f>DICT[[#This Row],[EEFF]]&amp;" &gt; /-/ &lt; "&amp;DICT[[#This Row],[Ppto]]</f>
        <v/>
      </c>
    </row>
    <row r="1267">
      <c r="B1267" s="29" t="n"/>
      <c r="C1267" s="29" t="inlineStr">
        <is>
          <t>9-96-EE-622200009</t>
        </is>
      </c>
      <c r="D1267" s="29" t="inlineStr">
        <is>
          <t>9-96--622200009</t>
        </is>
      </c>
      <c r="E1267">
        <f>DICT[[#This Row],[EEFF]]&amp;" &gt; /-/ &lt; "&amp;DICT[[#This Row],[Ppto]]</f>
        <v/>
      </c>
    </row>
    <row r="1268">
      <c r="B1268" s="29" t="n"/>
      <c r="C1268" s="29" t="inlineStr">
        <is>
          <t>9-96-EE-627100000</t>
        </is>
      </c>
      <c r="D1268" s="29" t="inlineStr">
        <is>
          <t>9-96--627100000</t>
        </is>
      </c>
      <c r="E1268">
        <f>DICT[[#This Row],[EEFF]]&amp;" &gt; /-/ &lt; "&amp;DICT[[#This Row],[Ppto]]</f>
        <v/>
      </c>
    </row>
    <row r="1269">
      <c r="B1269" s="29" t="n"/>
      <c r="C1269" s="29" t="inlineStr">
        <is>
          <t>9-96-EE-627300000</t>
        </is>
      </c>
      <c r="D1269" s="29" t="inlineStr">
        <is>
          <t>9-96--627300000</t>
        </is>
      </c>
      <c r="E1269">
        <f>DICT[[#This Row],[EEFF]]&amp;" &gt; /-/ &lt; "&amp;DICT[[#This Row],[Ppto]]</f>
        <v/>
      </c>
    </row>
    <row r="1270">
      <c r="B1270" s="29" t="n"/>
      <c r="C1270" s="29" t="inlineStr">
        <is>
          <t>9-96-EE-629110000</t>
        </is>
      </c>
      <c r="D1270" s="29" t="inlineStr">
        <is>
          <t>9-96--629110000</t>
        </is>
      </c>
      <c r="E1270">
        <f>DICT[[#This Row],[EEFF]]&amp;" &gt; /-/ &lt; "&amp;DICT[[#This Row],[Ppto]]</f>
        <v/>
      </c>
    </row>
    <row r="1271">
      <c r="B1271" s="30" t="n"/>
      <c r="C1271" s="30" t="inlineStr">
        <is>
          <t>9-96-OC-621120004</t>
        </is>
      </c>
      <c r="D1271" s="30" t="inlineStr">
        <is>
          <t>9-96-OC-621120004</t>
        </is>
      </c>
      <c r="E1271">
        <f>DICT[[#This Row],[EEFF]]&amp;" &gt; /-/ &lt; "&amp;DICT[[#This Row],[Ppto]]</f>
        <v/>
      </c>
    </row>
    <row r="1272">
      <c r="B1272" s="30" t="n"/>
      <c r="C1272" s="30" t="inlineStr">
        <is>
          <t>9-96-OE-621120004</t>
        </is>
      </c>
      <c r="D1272" s="30" t="inlineStr">
        <is>
          <t>9-96-OE-621120004</t>
        </is>
      </c>
      <c r="E1272">
        <f>DICT[[#This Row],[EEFF]]&amp;" &gt; /-/ &lt; "&amp;DICT[[#This Row],[Ppto]]</f>
        <v/>
      </c>
    </row>
  </sheetData>
  <conditionalFormatting sqref="E3:E1272">
    <cfRule type="duplicateValues" priority="50" dxfId="0"/>
  </conditionalFormatting>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codeName="Hoja5">
    <outlinePr summaryBelow="1" summaryRight="1"/>
    <pageSetUpPr/>
  </sheetPr>
  <dimension ref="B2:K13"/>
  <sheetViews>
    <sheetView workbookViewId="0">
      <selection activeCell="D16" sqref="D16"/>
    </sheetView>
  </sheetViews>
  <sheetFormatPr baseColWidth="10" defaultRowHeight="15"/>
  <cols>
    <col width="10" bestFit="1" customWidth="1" min="2" max="2"/>
    <col width="13.5703125" bestFit="1" customWidth="1" min="3" max="3"/>
    <col width="32.5703125" bestFit="1" customWidth="1" min="4" max="4"/>
    <col width="23.7109375" customWidth="1" min="5" max="5"/>
    <col width="7" customWidth="1" min="6" max="6"/>
    <col width="8.5703125" bestFit="1" customWidth="1" min="7" max="7"/>
    <col width="11.140625" bestFit="1" customWidth="1" min="8" max="8"/>
    <col width="9.7109375" bestFit="1" customWidth="1" min="9" max="9"/>
    <col width="11.85546875" bestFit="1" customWidth="1" min="10" max="10"/>
    <col width="11.28515625" bestFit="1" customWidth="1" min="11" max="11"/>
  </cols>
  <sheetData>
    <row r="2">
      <c r="D2" s="21" t="inlineStr">
        <is>
          <t>MAYO</t>
        </is>
      </c>
      <c r="E2" s="21" t="inlineStr">
        <is>
          <t>JUNIO</t>
        </is>
      </c>
      <c r="F2" s="21" t="inlineStr">
        <is>
          <t>JULIO</t>
        </is>
      </c>
      <c r="G2" s="21" t="inlineStr">
        <is>
          <t>AGOSTO</t>
        </is>
      </c>
      <c r="H2" s="21" t="inlineStr">
        <is>
          <t>SETIEMBRE</t>
        </is>
      </c>
      <c r="I2" s="21" t="inlineStr">
        <is>
          <t>OCTUBRE</t>
        </is>
      </c>
      <c r="J2" s="21" t="inlineStr">
        <is>
          <t>NOVIEMBRE</t>
        </is>
      </c>
      <c r="K2" s="21" t="inlineStr">
        <is>
          <t>DICIEMBRE</t>
        </is>
      </c>
    </row>
    <row r="3">
      <c r="C3" t="inlineStr">
        <is>
          <t>FONAVI</t>
        </is>
      </c>
      <c r="D3" s="22" t="inlineStr">
        <is>
          <t>OK</t>
        </is>
      </c>
      <c r="E3" s="22" t="n"/>
      <c r="F3" s="22" t="n"/>
      <c r="G3" s="22" t="n"/>
      <c r="H3" s="22" t="n"/>
      <c r="I3" s="22" t="n"/>
      <c r="J3" s="22" t="n"/>
      <c r="K3" s="22" t="n"/>
    </row>
    <row r="4">
      <c r="C4" t="inlineStr">
        <is>
          <t>OBRAS</t>
        </is>
      </c>
      <c r="D4" s="22" t="n"/>
      <c r="E4">
        <f>MID(E2,2,3)&amp;MID(F2,2,3)&amp;MID(G2,2,3)&amp;MID(H2,2,3)&amp;MID(I2,2,3)&amp;MID(J2,2,3)&amp;MID(K2,2,3)</f>
        <v/>
      </c>
      <c r="F4" s="22" t="n"/>
      <c r="G4" s="22" t="n"/>
      <c r="H4" s="22" t="n"/>
      <c r="I4" s="22" t="n"/>
      <c r="J4" s="22" t="n"/>
      <c r="K4" s="22" t="n"/>
    </row>
    <row r="5">
      <c r="C5" t="inlineStr">
        <is>
          <t>ACTIVOS FIJOS</t>
        </is>
      </c>
      <c r="D5" s="22" t="n"/>
      <c r="E5" s="22" t="n"/>
      <c r="F5" s="22" t="n"/>
      <c r="G5" s="22" t="n"/>
      <c r="H5" s="22" t="n"/>
      <c r="I5" s="22" t="n"/>
      <c r="J5" s="22" t="n"/>
      <c r="K5" s="22" t="n"/>
    </row>
    <row r="6">
      <c r="B6" t="n">
        <v>469600000</v>
      </c>
      <c r="C6" t="inlineStr">
        <is>
          <t>LITIGIOS</t>
        </is>
      </c>
      <c r="D6" s="22" t="n"/>
      <c r="E6" s="22" t="n"/>
      <c r="F6" s="22" t="n"/>
      <c r="G6" s="22" t="n"/>
      <c r="H6" s="22" t="n"/>
      <c r="I6" s="22" t="n"/>
      <c r="J6" s="22" t="n"/>
      <c r="K6" s="22" t="n"/>
    </row>
    <row r="7">
      <c r="C7" t="inlineStr">
        <is>
          <t>IMPUESTOS</t>
        </is>
      </c>
      <c r="D7" s="22" t="n"/>
      <c r="E7" s="22" t="n"/>
      <c r="F7" s="22" t="n"/>
      <c r="G7" s="22" t="n"/>
      <c r="H7" s="22" t="n"/>
      <c r="I7" s="22" t="n"/>
      <c r="J7" s="22" t="n"/>
      <c r="K7" s="22" t="n"/>
    </row>
    <row r="9">
      <c r="C9" t="inlineStr">
        <is>
          <t>MULTAS</t>
        </is>
      </c>
    </row>
    <row r="11">
      <c r="C11" t="n">
        <v>592200000</v>
      </c>
      <c r="D11" t="inlineStr">
        <is>
          <t>GASTOS DE EJERCICIOS ANTERIORES</t>
        </is>
      </c>
    </row>
    <row r="13">
      <c r="C13" t="inlineStr">
        <is>
          <t>UTILIDADES</t>
        </is>
      </c>
      <c r="D13" t="inlineStr">
        <is>
          <t>622400000 - 622400001</t>
        </is>
      </c>
    </row>
  </sheetData>
  <conditionalFormatting sqref="E4">
    <cfRule type="dataBar" priority="1">
      <dataBar>
        <cfvo type="min"/>
        <cfvo type="max"/>
        <color rgb="FF63C384"/>
      </dataBar>
    </cfRule>
  </conditionalFormatting>
  <pageMargins left="0.7" right="0.7" top="0.75" bottom="0.75" header="0.3" footer="0.3"/>
</worksheet>
</file>

<file path=xl/worksheets/sheet5.xml><?xml version="1.0" encoding="utf-8"?>
<worksheet xmlns="http://schemas.openxmlformats.org/spreadsheetml/2006/main">
  <sheetPr codeName="Hoja6">
    <outlinePr summaryBelow="1" summaryRight="1"/>
    <pageSetUpPr/>
  </sheetPr>
  <dimension ref="A1:S366"/>
  <sheetViews>
    <sheetView workbookViewId="0">
      <selection activeCell="A1" sqref="A1"/>
    </sheetView>
  </sheetViews>
  <sheetFormatPr baseColWidth="10" defaultRowHeight="15"/>
  <cols>
    <col width="9" bestFit="1" customWidth="1" min="1" max="1"/>
    <col width="10.42578125" bestFit="1" customWidth="1" min="2" max="2"/>
    <col width="10.5703125" bestFit="1" customWidth="1" min="3" max="3"/>
    <col width="13.85546875" bestFit="1" customWidth="1" min="4" max="4"/>
    <col width="8.28515625" bestFit="1" customWidth="1" min="5" max="5"/>
    <col width="5" bestFit="1" customWidth="1" min="6" max="6"/>
    <col width="7.85546875" bestFit="1" customWidth="1" min="7" max="7"/>
    <col width="9.5703125" bestFit="1" customWidth="1" min="8" max="8"/>
    <col width="9.140625" bestFit="1" customWidth="1" min="9" max="9"/>
    <col width="16.42578125" customWidth="1" min="10" max="10"/>
    <col width="20.140625" bestFit="1" customWidth="1" min="11" max="11"/>
    <col width="15.140625" bestFit="1" customWidth="1" min="12" max="12"/>
    <col width="16.42578125" bestFit="1" customWidth="1" min="13" max="13"/>
    <col width="11.140625" bestFit="1" customWidth="1" min="14" max="14"/>
    <col width="9.28515625" bestFit="1" customWidth="1" min="15" max="15"/>
    <col width="9" bestFit="1" customWidth="1" min="16" max="16"/>
    <col width="13.140625" bestFit="1" customWidth="1" min="17" max="17"/>
    <col width="14.42578125" bestFit="1" customWidth="1" min="18" max="18"/>
    <col width="11" bestFit="1" customWidth="1" min="19" max="19"/>
  </cols>
  <sheetData>
    <row r="1">
      <c r="A1" s="25" t="inlineStr">
        <is>
          <t>IDFecha</t>
        </is>
      </c>
      <c r="B1" s="25" t="inlineStr">
        <is>
          <t>Fecha</t>
        </is>
      </c>
      <c r="C1" s="25" t="inlineStr">
        <is>
          <t>Mes</t>
        </is>
      </c>
      <c r="D1" s="25" t="inlineStr">
        <is>
          <t>Mes Abreviado</t>
        </is>
      </c>
      <c r="E1" s="25" t="inlineStr">
        <is>
          <t>Mes Nro</t>
        </is>
      </c>
      <c r="F1" s="25" t="inlineStr">
        <is>
          <t>Año</t>
        </is>
      </c>
      <c r="G1" s="25" t="inlineStr">
        <is>
          <t>Periodo</t>
        </is>
      </c>
      <c r="H1" s="25" t="inlineStr">
        <is>
          <t>Mes - Año</t>
        </is>
      </c>
      <c r="I1" s="25" t="inlineStr">
        <is>
          <t>Mes - Dia</t>
        </is>
      </c>
      <c r="J1" s="25" t="inlineStr">
        <is>
          <t>Dia de la Semana</t>
        </is>
      </c>
      <c r="K1" s="25" t="inlineStr">
        <is>
          <t>Dia de la Semana Nro</t>
        </is>
      </c>
      <c r="L1" s="25" t="inlineStr">
        <is>
          <t>Semana del Año</t>
        </is>
      </c>
      <c r="M1" s="25" t="inlineStr">
        <is>
          <t>Semana Intervalo</t>
        </is>
      </c>
      <c r="N1" s="25" t="inlineStr">
        <is>
          <t>Dia del Mes</t>
        </is>
      </c>
      <c r="O1" s="25" t="inlineStr">
        <is>
          <t>Trimestre</t>
        </is>
      </c>
      <c r="P1" s="25" t="inlineStr">
        <is>
          <t>Semestre</t>
        </is>
      </c>
      <c r="Q1" s="25" t="inlineStr">
        <is>
          <t>FinDeSemana</t>
        </is>
      </c>
      <c r="R1" s="25" t="inlineStr">
        <is>
          <t>Semana Global</t>
        </is>
      </c>
      <c r="S1" s="25" t="inlineStr">
        <is>
          <t>Dia del Año</t>
        </is>
      </c>
    </row>
    <row r="2">
      <c r="A2" t="n">
        <v>20250101</v>
      </c>
      <c r="B2" s="9" t="n">
        <v>45658</v>
      </c>
      <c r="C2" t="inlineStr">
        <is>
          <t>Enero</t>
        </is>
      </c>
      <c r="D2" t="inlineStr">
        <is>
          <t>Ene</t>
        </is>
      </c>
      <c r="E2" t="n">
        <v>1</v>
      </c>
      <c r="F2" t="n">
        <v>2025</v>
      </c>
      <c r="G2" t="n">
        <v>202501</v>
      </c>
      <c r="H2" s="54" t="inlineStr">
        <is>
          <t>ene-25</t>
        </is>
      </c>
      <c r="I2" s="54" t="inlineStr">
        <is>
          <t>ene-01</t>
        </is>
      </c>
      <c r="J2" t="inlineStr">
        <is>
          <t>miércoles</t>
        </is>
      </c>
      <c r="K2" t="n">
        <v>3</v>
      </c>
      <c r="L2" t="n">
        <v>1</v>
      </c>
      <c r="M2" t="inlineStr">
        <is>
          <t>30-12 al 05-01</t>
        </is>
      </c>
      <c r="N2" t="n">
        <v>1</v>
      </c>
      <c r="O2" t="n">
        <v>1</v>
      </c>
      <c r="P2" t="n">
        <v>1</v>
      </c>
      <c r="Q2" t="n">
        <v>0</v>
      </c>
      <c r="R2" t="n">
        <v>1</v>
      </c>
      <c r="S2" t="n">
        <v>1</v>
      </c>
    </row>
    <row r="3">
      <c r="A3" t="n">
        <v>20250102</v>
      </c>
      <c r="B3" s="9" t="n">
        <v>45659</v>
      </c>
      <c r="C3" t="inlineStr">
        <is>
          <t>Enero</t>
        </is>
      </c>
      <c r="D3" t="inlineStr">
        <is>
          <t>Ene</t>
        </is>
      </c>
      <c r="E3" t="n">
        <v>1</v>
      </c>
      <c r="F3" t="n">
        <v>2025</v>
      </c>
      <c r="G3" t="n">
        <v>202501</v>
      </c>
      <c r="H3" s="54" t="inlineStr">
        <is>
          <t>ene-25</t>
        </is>
      </c>
      <c r="I3" s="54" t="inlineStr">
        <is>
          <t>ene-02</t>
        </is>
      </c>
      <c r="J3" t="inlineStr">
        <is>
          <t>jueves</t>
        </is>
      </c>
      <c r="K3" t="n">
        <v>4</v>
      </c>
      <c r="L3" t="n">
        <v>1</v>
      </c>
      <c r="M3" t="inlineStr">
        <is>
          <t>30-12 al 05-01</t>
        </is>
      </c>
      <c r="N3" t="n">
        <v>2</v>
      </c>
      <c r="O3" t="n">
        <v>1</v>
      </c>
      <c r="P3" t="n">
        <v>1</v>
      </c>
      <c r="Q3" t="n">
        <v>0</v>
      </c>
      <c r="R3" t="n">
        <v>1</v>
      </c>
      <c r="S3" t="n">
        <v>2</v>
      </c>
    </row>
    <row r="4">
      <c r="A4" t="n">
        <v>20250103</v>
      </c>
      <c r="B4" s="9" t="n">
        <v>45660</v>
      </c>
      <c r="C4" t="inlineStr">
        <is>
          <t>Enero</t>
        </is>
      </c>
      <c r="D4" t="inlineStr">
        <is>
          <t>Ene</t>
        </is>
      </c>
      <c r="E4" t="n">
        <v>1</v>
      </c>
      <c r="F4" t="n">
        <v>2025</v>
      </c>
      <c r="G4" t="n">
        <v>202501</v>
      </c>
      <c r="H4" s="54" t="inlineStr">
        <is>
          <t>ene-25</t>
        </is>
      </c>
      <c r="I4" s="54" t="inlineStr">
        <is>
          <t>ene-03</t>
        </is>
      </c>
      <c r="J4" t="inlineStr">
        <is>
          <t>viernes</t>
        </is>
      </c>
      <c r="K4" t="n">
        <v>5</v>
      </c>
      <c r="L4" t="n">
        <v>1</v>
      </c>
      <c r="M4" t="inlineStr">
        <is>
          <t>30-12 al 05-01</t>
        </is>
      </c>
      <c r="N4" t="n">
        <v>3</v>
      </c>
      <c r="O4" t="n">
        <v>1</v>
      </c>
      <c r="P4" t="n">
        <v>1</v>
      </c>
      <c r="Q4" t="n">
        <v>0</v>
      </c>
      <c r="R4" t="n">
        <v>1</v>
      </c>
      <c r="S4" t="n">
        <v>3</v>
      </c>
    </row>
    <row r="5">
      <c r="A5" t="n">
        <v>20250104</v>
      </c>
      <c r="B5" s="9" t="n">
        <v>45661</v>
      </c>
      <c r="C5" t="inlineStr">
        <is>
          <t>Enero</t>
        </is>
      </c>
      <c r="D5" t="inlineStr">
        <is>
          <t>Ene</t>
        </is>
      </c>
      <c r="E5" t="n">
        <v>1</v>
      </c>
      <c r="F5" t="n">
        <v>2025</v>
      </c>
      <c r="G5" t="n">
        <v>202501</v>
      </c>
      <c r="H5" s="54" t="inlineStr">
        <is>
          <t>ene-25</t>
        </is>
      </c>
      <c r="I5" s="54" t="inlineStr">
        <is>
          <t>ene-04</t>
        </is>
      </c>
      <c r="J5" t="inlineStr">
        <is>
          <t>sábado</t>
        </is>
      </c>
      <c r="K5" t="n">
        <v>6</v>
      </c>
      <c r="L5" t="n">
        <v>1</v>
      </c>
      <c r="M5" t="inlineStr">
        <is>
          <t>30-12 al 05-01</t>
        </is>
      </c>
      <c r="N5" t="n">
        <v>4</v>
      </c>
      <c r="O5" t="n">
        <v>1</v>
      </c>
      <c r="P5" t="n">
        <v>1</v>
      </c>
      <c r="Q5" t="n">
        <v>1</v>
      </c>
      <c r="R5" t="n">
        <v>1</v>
      </c>
      <c r="S5" t="n">
        <v>4</v>
      </c>
    </row>
    <row r="6">
      <c r="A6" t="n">
        <v>20250105</v>
      </c>
      <c r="B6" s="9" t="n">
        <v>45662</v>
      </c>
      <c r="C6" t="inlineStr">
        <is>
          <t>Enero</t>
        </is>
      </c>
      <c r="D6" t="inlineStr">
        <is>
          <t>Ene</t>
        </is>
      </c>
      <c r="E6" t="n">
        <v>1</v>
      </c>
      <c r="F6" t="n">
        <v>2025</v>
      </c>
      <c r="G6" t="n">
        <v>202501</v>
      </c>
      <c r="H6" s="54" t="inlineStr">
        <is>
          <t>ene-25</t>
        </is>
      </c>
      <c r="I6" s="54" t="inlineStr">
        <is>
          <t>ene-05</t>
        </is>
      </c>
      <c r="J6" t="inlineStr">
        <is>
          <t>domingo</t>
        </is>
      </c>
      <c r="K6" t="n">
        <v>7</v>
      </c>
      <c r="L6" t="n">
        <v>1</v>
      </c>
      <c r="M6" t="inlineStr">
        <is>
          <t>30-12 al 05-01</t>
        </is>
      </c>
      <c r="N6" t="n">
        <v>5</v>
      </c>
      <c r="O6" t="n">
        <v>1</v>
      </c>
      <c r="P6" t="n">
        <v>1</v>
      </c>
      <c r="Q6" t="n">
        <v>1</v>
      </c>
      <c r="R6" t="n">
        <v>1</v>
      </c>
      <c r="S6" t="n">
        <v>5</v>
      </c>
    </row>
    <row r="7">
      <c r="A7" t="n">
        <v>20250106</v>
      </c>
      <c r="B7" s="9" t="n">
        <v>45663</v>
      </c>
      <c r="C7" t="inlineStr">
        <is>
          <t>Enero</t>
        </is>
      </c>
      <c r="D7" t="inlineStr">
        <is>
          <t>Ene</t>
        </is>
      </c>
      <c r="E7" t="n">
        <v>1</v>
      </c>
      <c r="F7" t="n">
        <v>2025</v>
      </c>
      <c r="G7" t="n">
        <v>202501</v>
      </c>
      <c r="H7" s="54" t="inlineStr">
        <is>
          <t>ene-25</t>
        </is>
      </c>
      <c r="I7" s="54" t="inlineStr">
        <is>
          <t>ene-06</t>
        </is>
      </c>
      <c r="J7" t="inlineStr">
        <is>
          <t>lunes</t>
        </is>
      </c>
      <c r="K7" t="n">
        <v>1</v>
      </c>
      <c r="L7" t="n">
        <v>2</v>
      </c>
      <c r="M7" t="inlineStr">
        <is>
          <t>06-01 al 12-01</t>
        </is>
      </c>
      <c r="N7" t="n">
        <v>6</v>
      </c>
      <c r="O7" t="n">
        <v>1</v>
      </c>
      <c r="P7" t="n">
        <v>1</v>
      </c>
      <c r="Q7" t="n">
        <v>0</v>
      </c>
      <c r="R7" t="n">
        <v>2</v>
      </c>
      <c r="S7" t="n">
        <v>6</v>
      </c>
    </row>
    <row r="8">
      <c r="A8" t="n">
        <v>20250107</v>
      </c>
      <c r="B8" s="9" t="n">
        <v>45664</v>
      </c>
      <c r="C8" t="inlineStr">
        <is>
          <t>Enero</t>
        </is>
      </c>
      <c r="D8" t="inlineStr">
        <is>
          <t>Ene</t>
        </is>
      </c>
      <c r="E8" t="n">
        <v>1</v>
      </c>
      <c r="F8" t="n">
        <v>2025</v>
      </c>
      <c r="G8" t="n">
        <v>202501</v>
      </c>
      <c r="H8" s="54" t="inlineStr">
        <is>
          <t>ene-25</t>
        </is>
      </c>
      <c r="I8" s="54" t="inlineStr">
        <is>
          <t>ene-07</t>
        </is>
      </c>
      <c r="J8" t="inlineStr">
        <is>
          <t>martes</t>
        </is>
      </c>
      <c r="K8" t="n">
        <v>2</v>
      </c>
      <c r="L8" t="n">
        <v>2</v>
      </c>
      <c r="M8" t="inlineStr">
        <is>
          <t>06-01 al 12-01</t>
        </is>
      </c>
      <c r="N8" t="n">
        <v>7</v>
      </c>
      <c r="O8" t="n">
        <v>1</v>
      </c>
      <c r="P8" t="n">
        <v>1</v>
      </c>
      <c r="Q8" t="n">
        <v>0</v>
      </c>
      <c r="R8" t="n">
        <v>2</v>
      </c>
      <c r="S8" t="n">
        <v>7</v>
      </c>
    </row>
    <row r="9">
      <c r="A9" t="n">
        <v>20250108</v>
      </c>
      <c r="B9" s="9" t="n">
        <v>45665</v>
      </c>
      <c r="C9" t="inlineStr">
        <is>
          <t>Enero</t>
        </is>
      </c>
      <c r="D9" t="inlineStr">
        <is>
          <t>Ene</t>
        </is>
      </c>
      <c r="E9" t="n">
        <v>1</v>
      </c>
      <c r="F9" t="n">
        <v>2025</v>
      </c>
      <c r="G9" t="n">
        <v>202501</v>
      </c>
      <c r="H9" s="54" t="inlineStr">
        <is>
          <t>ene-25</t>
        </is>
      </c>
      <c r="I9" s="54" t="inlineStr">
        <is>
          <t>ene-08</t>
        </is>
      </c>
      <c r="J9" t="inlineStr">
        <is>
          <t>miércoles</t>
        </is>
      </c>
      <c r="K9" t="n">
        <v>3</v>
      </c>
      <c r="L9" t="n">
        <v>2</v>
      </c>
      <c r="M9" t="inlineStr">
        <is>
          <t>06-01 al 12-01</t>
        </is>
      </c>
      <c r="N9" t="n">
        <v>8</v>
      </c>
      <c r="O9" t="n">
        <v>1</v>
      </c>
      <c r="P9" t="n">
        <v>1</v>
      </c>
      <c r="Q9" t="n">
        <v>0</v>
      </c>
      <c r="R9" t="n">
        <v>2</v>
      </c>
      <c r="S9" t="n">
        <v>8</v>
      </c>
    </row>
    <row r="10">
      <c r="A10" t="n">
        <v>20250109</v>
      </c>
      <c r="B10" s="9" t="n">
        <v>45666</v>
      </c>
      <c r="C10" t="inlineStr">
        <is>
          <t>Enero</t>
        </is>
      </c>
      <c r="D10" t="inlineStr">
        <is>
          <t>Ene</t>
        </is>
      </c>
      <c r="E10" t="n">
        <v>1</v>
      </c>
      <c r="F10" t="n">
        <v>2025</v>
      </c>
      <c r="G10" t="n">
        <v>202501</v>
      </c>
      <c r="H10" s="54" t="inlineStr">
        <is>
          <t>ene-25</t>
        </is>
      </c>
      <c r="I10" s="54" t="inlineStr">
        <is>
          <t>ene-09</t>
        </is>
      </c>
      <c r="J10" t="inlineStr">
        <is>
          <t>jueves</t>
        </is>
      </c>
      <c r="K10" t="n">
        <v>4</v>
      </c>
      <c r="L10" t="n">
        <v>2</v>
      </c>
      <c r="M10" t="inlineStr">
        <is>
          <t>06-01 al 12-01</t>
        </is>
      </c>
      <c r="N10" t="n">
        <v>9</v>
      </c>
      <c r="O10" t="n">
        <v>1</v>
      </c>
      <c r="P10" t="n">
        <v>1</v>
      </c>
      <c r="Q10" t="n">
        <v>0</v>
      </c>
      <c r="R10" t="n">
        <v>2</v>
      </c>
      <c r="S10" t="n">
        <v>9</v>
      </c>
    </row>
    <row r="11">
      <c r="A11" t="n">
        <v>20250110</v>
      </c>
      <c r="B11" s="9" t="n">
        <v>45667</v>
      </c>
      <c r="C11" t="inlineStr">
        <is>
          <t>Enero</t>
        </is>
      </c>
      <c r="D11" t="inlineStr">
        <is>
          <t>Ene</t>
        </is>
      </c>
      <c r="E11" t="n">
        <v>1</v>
      </c>
      <c r="F11" t="n">
        <v>2025</v>
      </c>
      <c r="G11" t="n">
        <v>202501</v>
      </c>
      <c r="H11" s="54" t="inlineStr">
        <is>
          <t>ene-25</t>
        </is>
      </c>
      <c r="I11" s="54" t="inlineStr">
        <is>
          <t>ene-10</t>
        </is>
      </c>
      <c r="J11" t="inlineStr">
        <is>
          <t>viernes</t>
        </is>
      </c>
      <c r="K11" t="n">
        <v>5</v>
      </c>
      <c r="L11" t="n">
        <v>2</v>
      </c>
      <c r="M11" t="inlineStr">
        <is>
          <t>06-01 al 12-01</t>
        </is>
      </c>
      <c r="N11" t="n">
        <v>10</v>
      </c>
      <c r="O11" t="n">
        <v>1</v>
      </c>
      <c r="P11" t="n">
        <v>1</v>
      </c>
      <c r="Q11" t="n">
        <v>0</v>
      </c>
      <c r="R11" t="n">
        <v>2</v>
      </c>
      <c r="S11" t="n">
        <v>10</v>
      </c>
    </row>
    <row r="12">
      <c r="A12" t="n">
        <v>20250111</v>
      </c>
      <c r="B12" s="9" t="n">
        <v>45668</v>
      </c>
      <c r="C12" t="inlineStr">
        <is>
          <t>Enero</t>
        </is>
      </c>
      <c r="D12" t="inlineStr">
        <is>
          <t>Ene</t>
        </is>
      </c>
      <c r="E12" t="n">
        <v>1</v>
      </c>
      <c r="F12" t="n">
        <v>2025</v>
      </c>
      <c r="G12" t="n">
        <v>202501</v>
      </c>
      <c r="H12" s="54" t="inlineStr">
        <is>
          <t>ene-25</t>
        </is>
      </c>
      <c r="I12" s="54" t="inlineStr">
        <is>
          <t>ene-11</t>
        </is>
      </c>
      <c r="J12" t="inlineStr">
        <is>
          <t>sábado</t>
        </is>
      </c>
      <c r="K12" t="n">
        <v>6</v>
      </c>
      <c r="L12" t="n">
        <v>2</v>
      </c>
      <c r="M12" t="inlineStr">
        <is>
          <t>06-01 al 12-01</t>
        </is>
      </c>
      <c r="N12" t="n">
        <v>11</v>
      </c>
      <c r="O12" t="n">
        <v>1</v>
      </c>
      <c r="P12" t="n">
        <v>1</v>
      </c>
      <c r="Q12" t="n">
        <v>1</v>
      </c>
      <c r="R12" t="n">
        <v>2</v>
      </c>
      <c r="S12" t="n">
        <v>11</v>
      </c>
    </row>
    <row r="13">
      <c r="A13" t="n">
        <v>20250112</v>
      </c>
      <c r="B13" s="9" t="n">
        <v>45669</v>
      </c>
      <c r="C13" t="inlineStr">
        <is>
          <t>Enero</t>
        </is>
      </c>
      <c r="D13" t="inlineStr">
        <is>
          <t>Ene</t>
        </is>
      </c>
      <c r="E13" t="n">
        <v>1</v>
      </c>
      <c r="F13" t="n">
        <v>2025</v>
      </c>
      <c r="G13" t="n">
        <v>202501</v>
      </c>
      <c r="H13" s="54" t="inlineStr">
        <is>
          <t>ene-25</t>
        </is>
      </c>
      <c r="I13" s="54" t="inlineStr">
        <is>
          <t>ene-12</t>
        </is>
      </c>
      <c r="J13" t="inlineStr">
        <is>
          <t>domingo</t>
        </is>
      </c>
      <c r="K13" t="n">
        <v>7</v>
      </c>
      <c r="L13" t="n">
        <v>2</v>
      </c>
      <c r="M13" t="inlineStr">
        <is>
          <t>06-01 al 12-01</t>
        </is>
      </c>
      <c r="N13" t="n">
        <v>12</v>
      </c>
      <c r="O13" t="n">
        <v>1</v>
      </c>
      <c r="P13" t="n">
        <v>1</v>
      </c>
      <c r="Q13" t="n">
        <v>1</v>
      </c>
      <c r="R13" t="n">
        <v>2</v>
      </c>
      <c r="S13" t="n">
        <v>12</v>
      </c>
    </row>
    <row r="14">
      <c r="A14" t="n">
        <v>20250113</v>
      </c>
      <c r="B14" s="9" t="n">
        <v>45670</v>
      </c>
      <c r="C14" t="inlineStr">
        <is>
          <t>Enero</t>
        </is>
      </c>
      <c r="D14" t="inlineStr">
        <is>
          <t>Ene</t>
        </is>
      </c>
      <c r="E14" t="n">
        <v>1</v>
      </c>
      <c r="F14" t="n">
        <v>2025</v>
      </c>
      <c r="G14" t="n">
        <v>202501</v>
      </c>
      <c r="H14" s="54" t="inlineStr">
        <is>
          <t>ene-25</t>
        </is>
      </c>
      <c r="I14" s="54" t="inlineStr">
        <is>
          <t>ene-13</t>
        </is>
      </c>
      <c r="J14" t="inlineStr">
        <is>
          <t>lunes</t>
        </is>
      </c>
      <c r="K14" t="n">
        <v>1</v>
      </c>
      <c r="L14" t="n">
        <v>3</v>
      </c>
      <c r="M14" t="inlineStr">
        <is>
          <t>13-01 al 19-01</t>
        </is>
      </c>
      <c r="N14" t="n">
        <v>13</v>
      </c>
      <c r="O14" t="n">
        <v>1</v>
      </c>
      <c r="P14" t="n">
        <v>1</v>
      </c>
      <c r="Q14" t="n">
        <v>0</v>
      </c>
      <c r="R14" t="n">
        <v>3</v>
      </c>
      <c r="S14" t="n">
        <v>13</v>
      </c>
    </row>
    <row r="15">
      <c r="A15" t="n">
        <v>20250114</v>
      </c>
      <c r="B15" s="9" t="n">
        <v>45671</v>
      </c>
      <c r="C15" t="inlineStr">
        <is>
          <t>Enero</t>
        </is>
      </c>
      <c r="D15" t="inlineStr">
        <is>
          <t>Ene</t>
        </is>
      </c>
      <c r="E15" t="n">
        <v>1</v>
      </c>
      <c r="F15" t="n">
        <v>2025</v>
      </c>
      <c r="G15" t="n">
        <v>202501</v>
      </c>
      <c r="H15" s="54" t="inlineStr">
        <is>
          <t>ene-25</t>
        </is>
      </c>
      <c r="I15" s="54" t="inlineStr">
        <is>
          <t>ene-14</t>
        </is>
      </c>
      <c r="J15" t="inlineStr">
        <is>
          <t>martes</t>
        </is>
      </c>
      <c r="K15" t="n">
        <v>2</v>
      </c>
      <c r="L15" t="n">
        <v>3</v>
      </c>
      <c r="M15" t="inlineStr">
        <is>
          <t>13-01 al 19-01</t>
        </is>
      </c>
      <c r="N15" t="n">
        <v>14</v>
      </c>
      <c r="O15" t="n">
        <v>1</v>
      </c>
      <c r="P15" t="n">
        <v>1</v>
      </c>
      <c r="Q15" t="n">
        <v>0</v>
      </c>
      <c r="R15" t="n">
        <v>3</v>
      </c>
      <c r="S15" t="n">
        <v>14</v>
      </c>
    </row>
    <row r="16">
      <c r="A16" t="n">
        <v>20250115</v>
      </c>
      <c r="B16" s="9" t="n">
        <v>45672</v>
      </c>
      <c r="C16" t="inlineStr">
        <is>
          <t>Enero</t>
        </is>
      </c>
      <c r="D16" t="inlineStr">
        <is>
          <t>Ene</t>
        </is>
      </c>
      <c r="E16" t="n">
        <v>1</v>
      </c>
      <c r="F16" t="n">
        <v>2025</v>
      </c>
      <c r="G16" t="n">
        <v>202501</v>
      </c>
      <c r="H16" s="54" t="inlineStr">
        <is>
          <t>ene-25</t>
        </is>
      </c>
      <c r="I16" s="54" t="inlineStr">
        <is>
          <t>ene-15</t>
        </is>
      </c>
      <c r="J16" t="inlineStr">
        <is>
          <t>miércoles</t>
        </is>
      </c>
      <c r="K16" t="n">
        <v>3</v>
      </c>
      <c r="L16" t="n">
        <v>3</v>
      </c>
      <c r="M16" t="inlineStr">
        <is>
          <t>13-01 al 19-01</t>
        </is>
      </c>
      <c r="N16" t="n">
        <v>15</v>
      </c>
      <c r="O16" t="n">
        <v>1</v>
      </c>
      <c r="P16" t="n">
        <v>1</v>
      </c>
      <c r="Q16" t="n">
        <v>0</v>
      </c>
      <c r="R16" t="n">
        <v>3</v>
      </c>
      <c r="S16" t="n">
        <v>15</v>
      </c>
    </row>
    <row r="17">
      <c r="A17" t="n">
        <v>20250116</v>
      </c>
      <c r="B17" s="9" t="n">
        <v>45673</v>
      </c>
      <c r="C17" t="inlineStr">
        <is>
          <t>Enero</t>
        </is>
      </c>
      <c r="D17" t="inlineStr">
        <is>
          <t>Ene</t>
        </is>
      </c>
      <c r="E17" t="n">
        <v>1</v>
      </c>
      <c r="F17" t="n">
        <v>2025</v>
      </c>
      <c r="G17" t="n">
        <v>202501</v>
      </c>
      <c r="H17" s="54" t="inlineStr">
        <is>
          <t>ene-25</t>
        </is>
      </c>
      <c r="I17" s="54" t="inlineStr">
        <is>
          <t>ene-16</t>
        </is>
      </c>
      <c r="J17" t="inlineStr">
        <is>
          <t>jueves</t>
        </is>
      </c>
      <c r="K17" t="n">
        <v>4</v>
      </c>
      <c r="L17" t="n">
        <v>3</v>
      </c>
      <c r="M17" t="inlineStr">
        <is>
          <t>13-01 al 19-01</t>
        </is>
      </c>
      <c r="N17" t="n">
        <v>16</v>
      </c>
      <c r="O17" t="n">
        <v>1</v>
      </c>
      <c r="P17" t="n">
        <v>1</v>
      </c>
      <c r="Q17" t="n">
        <v>0</v>
      </c>
      <c r="R17" t="n">
        <v>3</v>
      </c>
      <c r="S17" t="n">
        <v>16</v>
      </c>
    </row>
    <row r="18">
      <c r="A18" t="n">
        <v>20250117</v>
      </c>
      <c r="B18" s="9" t="n">
        <v>45674</v>
      </c>
      <c r="C18" t="inlineStr">
        <is>
          <t>Enero</t>
        </is>
      </c>
      <c r="D18" t="inlineStr">
        <is>
          <t>Ene</t>
        </is>
      </c>
      <c r="E18" t="n">
        <v>1</v>
      </c>
      <c r="F18" t="n">
        <v>2025</v>
      </c>
      <c r="G18" t="n">
        <v>202501</v>
      </c>
      <c r="H18" s="54" t="inlineStr">
        <is>
          <t>ene-25</t>
        </is>
      </c>
      <c r="I18" s="54" t="inlineStr">
        <is>
          <t>ene-17</t>
        </is>
      </c>
      <c r="J18" t="inlineStr">
        <is>
          <t>viernes</t>
        </is>
      </c>
      <c r="K18" t="n">
        <v>5</v>
      </c>
      <c r="L18" t="n">
        <v>3</v>
      </c>
      <c r="M18" t="inlineStr">
        <is>
          <t>13-01 al 19-01</t>
        </is>
      </c>
      <c r="N18" t="n">
        <v>17</v>
      </c>
      <c r="O18" t="n">
        <v>1</v>
      </c>
      <c r="P18" t="n">
        <v>1</v>
      </c>
      <c r="Q18" t="n">
        <v>0</v>
      </c>
      <c r="R18" t="n">
        <v>3</v>
      </c>
      <c r="S18" t="n">
        <v>17</v>
      </c>
    </row>
    <row r="19">
      <c r="A19" t="n">
        <v>20250118</v>
      </c>
      <c r="B19" s="9" t="n">
        <v>45675</v>
      </c>
      <c r="C19" t="inlineStr">
        <is>
          <t>Enero</t>
        </is>
      </c>
      <c r="D19" t="inlineStr">
        <is>
          <t>Ene</t>
        </is>
      </c>
      <c r="E19" t="n">
        <v>1</v>
      </c>
      <c r="F19" t="n">
        <v>2025</v>
      </c>
      <c r="G19" t="n">
        <v>202501</v>
      </c>
      <c r="H19" s="54" t="inlineStr">
        <is>
          <t>ene-25</t>
        </is>
      </c>
      <c r="I19" s="54" t="inlineStr">
        <is>
          <t>ene-18</t>
        </is>
      </c>
      <c r="J19" t="inlineStr">
        <is>
          <t>sábado</t>
        </is>
      </c>
      <c r="K19" t="n">
        <v>6</v>
      </c>
      <c r="L19" t="n">
        <v>3</v>
      </c>
      <c r="M19" t="inlineStr">
        <is>
          <t>13-01 al 19-01</t>
        </is>
      </c>
      <c r="N19" t="n">
        <v>18</v>
      </c>
      <c r="O19" t="n">
        <v>1</v>
      </c>
      <c r="P19" t="n">
        <v>1</v>
      </c>
      <c r="Q19" t="n">
        <v>1</v>
      </c>
      <c r="R19" t="n">
        <v>3</v>
      </c>
      <c r="S19" t="n">
        <v>18</v>
      </c>
    </row>
    <row r="20">
      <c r="A20" t="n">
        <v>20250119</v>
      </c>
      <c r="B20" s="9" t="n">
        <v>45676</v>
      </c>
      <c r="C20" t="inlineStr">
        <is>
          <t>Enero</t>
        </is>
      </c>
      <c r="D20" t="inlineStr">
        <is>
          <t>Ene</t>
        </is>
      </c>
      <c r="E20" t="n">
        <v>1</v>
      </c>
      <c r="F20" t="n">
        <v>2025</v>
      </c>
      <c r="G20" t="n">
        <v>202501</v>
      </c>
      <c r="H20" s="54" t="inlineStr">
        <is>
          <t>ene-25</t>
        </is>
      </c>
      <c r="I20" s="54" t="inlineStr">
        <is>
          <t>ene-19</t>
        </is>
      </c>
      <c r="J20" t="inlineStr">
        <is>
          <t>domingo</t>
        </is>
      </c>
      <c r="K20" t="n">
        <v>7</v>
      </c>
      <c r="L20" t="n">
        <v>3</v>
      </c>
      <c r="M20" t="inlineStr">
        <is>
          <t>13-01 al 19-01</t>
        </is>
      </c>
      <c r="N20" t="n">
        <v>19</v>
      </c>
      <c r="O20" t="n">
        <v>1</v>
      </c>
      <c r="P20" t="n">
        <v>1</v>
      </c>
      <c r="Q20" t="n">
        <v>1</v>
      </c>
      <c r="R20" t="n">
        <v>3</v>
      </c>
      <c r="S20" t="n">
        <v>19</v>
      </c>
    </row>
    <row r="21">
      <c r="A21" t="n">
        <v>20250120</v>
      </c>
      <c r="B21" s="9" t="n">
        <v>45677</v>
      </c>
      <c r="C21" t="inlineStr">
        <is>
          <t>Enero</t>
        </is>
      </c>
      <c r="D21" t="inlineStr">
        <is>
          <t>Ene</t>
        </is>
      </c>
      <c r="E21" t="n">
        <v>1</v>
      </c>
      <c r="F21" t="n">
        <v>2025</v>
      </c>
      <c r="G21" t="n">
        <v>202501</v>
      </c>
      <c r="H21" s="54" t="inlineStr">
        <is>
          <t>ene-25</t>
        </is>
      </c>
      <c r="I21" s="54" t="inlineStr">
        <is>
          <t>ene-20</t>
        </is>
      </c>
      <c r="J21" t="inlineStr">
        <is>
          <t>lunes</t>
        </is>
      </c>
      <c r="K21" t="n">
        <v>1</v>
      </c>
      <c r="L21" t="n">
        <v>4</v>
      </c>
      <c r="M21" t="inlineStr">
        <is>
          <t>20-01 al 26-01</t>
        </is>
      </c>
      <c r="N21" t="n">
        <v>20</v>
      </c>
      <c r="O21" t="n">
        <v>1</v>
      </c>
      <c r="P21" t="n">
        <v>1</v>
      </c>
      <c r="Q21" t="n">
        <v>0</v>
      </c>
      <c r="R21" t="n">
        <v>4</v>
      </c>
      <c r="S21" t="n">
        <v>20</v>
      </c>
    </row>
    <row r="22">
      <c r="A22" t="n">
        <v>20250121</v>
      </c>
      <c r="B22" s="9" t="n">
        <v>45678</v>
      </c>
      <c r="C22" t="inlineStr">
        <is>
          <t>Enero</t>
        </is>
      </c>
      <c r="D22" t="inlineStr">
        <is>
          <t>Ene</t>
        </is>
      </c>
      <c r="E22" t="n">
        <v>1</v>
      </c>
      <c r="F22" t="n">
        <v>2025</v>
      </c>
      <c r="G22" t="n">
        <v>202501</v>
      </c>
      <c r="H22" s="54" t="inlineStr">
        <is>
          <t>ene-25</t>
        </is>
      </c>
      <c r="I22" s="54" t="inlineStr">
        <is>
          <t>ene-21</t>
        </is>
      </c>
      <c r="J22" t="inlineStr">
        <is>
          <t>martes</t>
        </is>
      </c>
      <c r="K22" t="n">
        <v>2</v>
      </c>
      <c r="L22" t="n">
        <v>4</v>
      </c>
      <c r="M22" t="inlineStr">
        <is>
          <t>20-01 al 26-01</t>
        </is>
      </c>
      <c r="N22" t="n">
        <v>21</v>
      </c>
      <c r="O22" t="n">
        <v>1</v>
      </c>
      <c r="P22" t="n">
        <v>1</v>
      </c>
      <c r="Q22" t="n">
        <v>0</v>
      </c>
      <c r="R22" t="n">
        <v>4</v>
      </c>
      <c r="S22" t="n">
        <v>21</v>
      </c>
    </row>
    <row r="23">
      <c r="A23" t="n">
        <v>20250122</v>
      </c>
      <c r="B23" s="9" t="n">
        <v>45679</v>
      </c>
      <c r="C23" t="inlineStr">
        <is>
          <t>Enero</t>
        </is>
      </c>
      <c r="D23" t="inlineStr">
        <is>
          <t>Ene</t>
        </is>
      </c>
      <c r="E23" t="n">
        <v>1</v>
      </c>
      <c r="F23" t="n">
        <v>2025</v>
      </c>
      <c r="G23" t="n">
        <v>202501</v>
      </c>
      <c r="H23" s="54" t="inlineStr">
        <is>
          <t>ene-25</t>
        </is>
      </c>
      <c r="I23" s="54" t="inlineStr">
        <is>
          <t>ene-22</t>
        </is>
      </c>
      <c r="J23" t="inlineStr">
        <is>
          <t>miércoles</t>
        </is>
      </c>
      <c r="K23" t="n">
        <v>3</v>
      </c>
      <c r="L23" t="n">
        <v>4</v>
      </c>
      <c r="M23" t="inlineStr">
        <is>
          <t>20-01 al 26-01</t>
        </is>
      </c>
      <c r="N23" t="n">
        <v>22</v>
      </c>
      <c r="O23" t="n">
        <v>1</v>
      </c>
      <c r="P23" t="n">
        <v>1</v>
      </c>
      <c r="Q23" t="n">
        <v>0</v>
      </c>
      <c r="R23" t="n">
        <v>4</v>
      </c>
      <c r="S23" t="n">
        <v>22</v>
      </c>
    </row>
    <row r="24">
      <c r="A24" t="n">
        <v>20250123</v>
      </c>
      <c r="B24" s="9" t="n">
        <v>45680</v>
      </c>
      <c r="C24" t="inlineStr">
        <is>
          <t>Enero</t>
        </is>
      </c>
      <c r="D24" t="inlineStr">
        <is>
          <t>Ene</t>
        </is>
      </c>
      <c r="E24" t="n">
        <v>1</v>
      </c>
      <c r="F24" t="n">
        <v>2025</v>
      </c>
      <c r="G24" t="n">
        <v>202501</v>
      </c>
      <c r="H24" s="54" t="inlineStr">
        <is>
          <t>ene-25</t>
        </is>
      </c>
      <c r="I24" s="54" t="inlineStr">
        <is>
          <t>ene-23</t>
        </is>
      </c>
      <c r="J24" t="inlineStr">
        <is>
          <t>jueves</t>
        </is>
      </c>
      <c r="K24" t="n">
        <v>4</v>
      </c>
      <c r="L24" t="n">
        <v>4</v>
      </c>
      <c r="M24" t="inlineStr">
        <is>
          <t>20-01 al 26-01</t>
        </is>
      </c>
      <c r="N24" t="n">
        <v>23</v>
      </c>
      <c r="O24" t="n">
        <v>1</v>
      </c>
      <c r="P24" t="n">
        <v>1</v>
      </c>
      <c r="Q24" t="n">
        <v>0</v>
      </c>
      <c r="R24" t="n">
        <v>4</v>
      </c>
      <c r="S24" t="n">
        <v>23</v>
      </c>
    </row>
    <row r="25">
      <c r="A25" t="n">
        <v>20250124</v>
      </c>
      <c r="B25" s="9" t="n">
        <v>45681</v>
      </c>
      <c r="C25" t="inlineStr">
        <is>
          <t>Enero</t>
        </is>
      </c>
      <c r="D25" t="inlineStr">
        <is>
          <t>Ene</t>
        </is>
      </c>
      <c r="E25" t="n">
        <v>1</v>
      </c>
      <c r="F25" t="n">
        <v>2025</v>
      </c>
      <c r="G25" t="n">
        <v>202501</v>
      </c>
      <c r="H25" s="54" t="inlineStr">
        <is>
          <t>ene-25</t>
        </is>
      </c>
      <c r="I25" s="54" t="inlineStr">
        <is>
          <t>ene-24</t>
        </is>
      </c>
      <c r="J25" t="inlineStr">
        <is>
          <t>viernes</t>
        </is>
      </c>
      <c r="K25" t="n">
        <v>5</v>
      </c>
      <c r="L25" t="n">
        <v>4</v>
      </c>
      <c r="M25" t="inlineStr">
        <is>
          <t>20-01 al 26-01</t>
        </is>
      </c>
      <c r="N25" t="n">
        <v>24</v>
      </c>
      <c r="O25" t="n">
        <v>1</v>
      </c>
      <c r="P25" t="n">
        <v>1</v>
      </c>
      <c r="Q25" t="n">
        <v>0</v>
      </c>
      <c r="R25" t="n">
        <v>4</v>
      </c>
      <c r="S25" t="n">
        <v>24</v>
      </c>
    </row>
    <row r="26">
      <c r="A26" t="n">
        <v>20250125</v>
      </c>
      <c r="B26" s="9" t="n">
        <v>45682</v>
      </c>
      <c r="C26" t="inlineStr">
        <is>
          <t>Enero</t>
        </is>
      </c>
      <c r="D26" t="inlineStr">
        <is>
          <t>Ene</t>
        </is>
      </c>
      <c r="E26" t="n">
        <v>1</v>
      </c>
      <c r="F26" t="n">
        <v>2025</v>
      </c>
      <c r="G26" t="n">
        <v>202501</v>
      </c>
      <c r="H26" s="54" t="inlineStr">
        <is>
          <t>ene-25</t>
        </is>
      </c>
      <c r="I26" s="54" t="inlineStr">
        <is>
          <t>ene-25</t>
        </is>
      </c>
      <c r="J26" t="inlineStr">
        <is>
          <t>sábado</t>
        </is>
      </c>
      <c r="K26" t="n">
        <v>6</v>
      </c>
      <c r="L26" t="n">
        <v>4</v>
      </c>
      <c r="M26" t="inlineStr">
        <is>
          <t>20-01 al 26-01</t>
        </is>
      </c>
      <c r="N26" t="n">
        <v>25</v>
      </c>
      <c r="O26" t="n">
        <v>1</v>
      </c>
      <c r="P26" t="n">
        <v>1</v>
      </c>
      <c r="Q26" t="n">
        <v>1</v>
      </c>
      <c r="R26" t="n">
        <v>4</v>
      </c>
      <c r="S26" t="n">
        <v>25</v>
      </c>
    </row>
    <row r="27">
      <c r="A27" t="n">
        <v>20250126</v>
      </c>
      <c r="B27" s="9" t="n">
        <v>45683</v>
      </c>
      <c r="C27" t="inlineStr">
        <is>
          <t>Enero</t>
        </is>
      </c>
      <c r="D27" t="inlineStr">
        <is>
          <t>Ene</t>
        </is>
      </c>
      <c r="E27" t="n">
        <v>1</v>
      </c>
      <c r="F27" t="n">
        <v>2025</v>
      </c>
      <c r="G27" t="n">
        <v>202501</v>
      </c>
      <c r="H27" s="54" t="inlineStr">
        <is>
          <t>ene-25</t>
        </is>
      </c>
      <c r="I27" s="54" t="inlineStr">
        <is>
          <t>ene-26</t>
        </is>
      </c>
      <c r="J27" t="inlineStr">
        <is>
          <t>domingo</t>
        </is>
      </c>
      <c r="K27" t="n">
        <v>7</v>
      </c>
      <c r="L27" t="n">
        <v>4</v>
      </c>
      <c r="M27" t="inlineStr">
        <is>
          <t>20-01 al 26-01</t>
        </is>
      </c>
      <c r="N27" t="n">
        <v>26</v>
      </c>
      <c r="O27" t="n">
        <v>1</v>
      </c>
      <c r="P27" t="n">
        <v>1</v>
      </c>
      <c r="Q27" t="n">
        <v>1</v>
      </c>
      <c r="R27" t="n">
        <v>4</v>
      </c>
      <c r="S27" t="n">
        <v>26</v>
      </c>
    </row>
    <row r="28">
      <c r="A28" t="n">
        <v>20250127</v>
      </c>
      <c r="B28" s="9" t="n">
        <v>45684</v>
      </c>
      <c r="C28" t="inlineStr">
        <is>
          <t>Enero</t>
        </is>
      </c>
      <c r="D28" t="inlineStr">
        <is>
          <t>Ene</t>
        </is>
      </c>
      <c r="E28" t="n">
        <v>1</v>
      </c>
      <c r="F28" t="n">
        <v>2025</v>
      </c>
      <c r="G28" t="n">
        <v>202501</v>
      </c>
      <c r="H28" s="54" t="inlineStr">
        <is>
          <t>ene-25</t>
        </is>
      </c>
      <c r="I28" s="54" t="inlineStr">
        <is>
          <t>ene-27</t>
        </is>
      </c>
      <c r="J28" t="inlineStr">
        <is>
          <t>lunes</t>
        </is>
      </c>
      <c r="K28" t="n">
        <v>1</v>
      </c>
      <c r="L28" t="n">
        <v>5</v>
      </c>
      <c r="M28" t="inlineStr">
        <is>
          <t>27-01 al 02-02</t>
        </is>
      </c>
      <c r="N28" t="n">
        <v>27</v>
      </c>
      <c r="O28" t="n">
        <v>1</v>
      </c>
      <c r="P28" t="n">
        <v>1</v>
      </c>
      <c r="Q28" t="n">
        <v>0</v>
      </c>
      <c r="R28" t="n">
        <v>5</v>
      </c>
      <c r="S28" t="n">
        <v>27</v>
      </c>
    </row>
    <row r="29">
      <c r="A29" t="n">
        <v>20250128</v>
      </c>
      <c r="B29" s="9" t="n">
        <v>45685</v>
      </c>
      <c r="C29" t="inlineStr">
        <is>
          <t>Enero</t>
        </is>
      </c>
      <c r="D29" t="inlineStr">
        <is>
          <t>Ene</t>
        </is>
      </c>
      <c r="E29" t="n">
        <v>1</v>
      </c>
      <c r="F29" t="n">
        <v>2025</v>
      </c>
      <c r="G29" t="n">
        <v>202501</v>
      </c>
      <c r="H29" s="54" t="inlineStr">
        <is>
          <t>ene-25</t>
        </is>
      </c>
      <c r="I29" s="54" t="inlineStr">
        <is>
          <t>ene-28</t>
        </is>
      </c>
      <c r="J29" t="inlineStr">
        <is>
          <t>martes</t>
        </is>
      </c>
      <c r="K29" t="n">
        <v>2</v>
      </c>
      <c r="L29" t="n">
        <v>5</v>
      </c>
      <c r="M29" t="inlineStr">
        <is>
          <t>27-01 al 02-02</t>
        </is>
      </c>
      <c r="N29" t="n">
        <v>28</v>
      </c>
      <c r="O29" t="n">
        <v>1</v>
      </c>
      <c r="P29" t="n">
        <v>1</v>
      </c>
      <c r="Q29" t="n">
        <v>0</v>
      </c>
      <c r="R29" t="n">
        <v>5</v>
      </c>
      <c r="S29" t="n">
        <v>28</v>
      </c>
    </row>
    <row r="30">
      <c r="A30" t="n">
        <v>20250129</v>
      </c>
      <c r="B30" s="9" t="n">
        <v>45686</v>
      </c>
      <c r="C30" t="inlineStr">
        <is>
          <t>Enero</t>
        </is>
      </c>
      <c r="D30" t="inlineStr">
        <is>
          <t>Ene</t>
        </is>
      </c>
      <c r="E30" t="n">
        <v>1</v>
      </c>
      <c r="F30" t="n">
        <v>2025</v>
      </c>
      <c r="G30" t="n">
        <v>202501</v>
      </c>
      <c r="H30" s="54" t="inlineStr">
        <is>
          <t>ene-25</t>
        </is>
      </c>
      <c r="I30" s="54" t="inlineStr">
        <is>
          <t>ene-29</t>
        </is>
      </c>
      <c r="J30" t="inlineStr">
        <is>
          <t>miércoles</t>
        </is>
      </c>
      <c r="K30" t="n">
        <v>3</v>
      </c>
      <c r="L30" t="n">
        <v>5</v>
      </c>
      <c r="M30" t="inlineStr">
        <is>
          <t>27-01 al 02-02</t>
        </is>
      </c>
      <c r="N30" t="n">
        <v>29</v>
      </c>
      <c r="O30" t="n">
        <v>1</v>
      </c>
      <c r="P30" t="n">
        <v>1</v>
      </c>
      <c r="Q30" t="n">
        <v>0</v>
      </c>
      <c r="R30" t="n">
        <v>5</v>
      </c>
      <c r="S30" t="n">
        <v>29</v>
      </c>
    </row>
    <row r="31">
      <c r="A31" t="n">
        <v>20250130</v>
      </c>
      <c r="B31" s="9" t="n">
        <v>45687</v>
      </c>
      <c r="C31" t="inlineStr">
        <is>
          <t>Enero</t>
        </is>
      </c>
      <c r="D31" t="inlineStr">
        <is>
          <t>Ene</t>
        </is>
      </c>
      <c r="E31" t="n">
        <v>1</v>
      </c>
      <c r="F31" t="n">
        <v>2025</v>
      </c>
      <c r="G31" t="n">
        <v>202501</v>
      </c>
      <c r="H31" s="54" t="inlineStr">
        <is>
          <t>ene-25</t>
        </is>
      </c>
      <c r="I31" s="54" t="inlineStr">
        <is>
          <t>ene-30</t>
        </is>
      </c>
      <c r="J31" t="inlineStr">
        <is>
          <t>jueves</t>
        </is>
      </c>
      <c r="K31" t="n">
        <v>4</v>
      </c>
      <c r="L31" t="n">
        <v>5</v>
      </c>
      <c r="M31" t="inlineStr">
        <is>
          <t>27-01 al 02-02</t>
        </is>
      </c>
      <c r="N31" t="n">
        <v>30</v>
      </c>
      <c r="O31" t="n">
        <v>1</v>
      </c>
      <c r="P31" t="n">
        <v>1</v>
      </c>
      <c r="Q31" t="n">
        <v>0</v>
      </c>
      <c r="R31" t="n">
        <v>5</v>
      </c>
      <c r="S31" t="n">
        <v>30</v>
      </c>
    </row>
    <row r="32">
      <c r="A32" t="n">
        <v>20250131</v>
      </c>
      <c r="B32" s="9" t="n">
        <v>45688</v>
      </c>
      <c r="C32" t="inlineStr">
        <is>
          <t>Enero</t>
        </is>
      </c>
      <c r="D32" t="inlineStr">
        <is>
          <t>Ene</t>
        </is>
      </c>
      <c r="E32" t="n">
        <v>1</v>
      </c>
      <c r="F32" t="n">
        <v>2025</v>
      </c>
      <c r="G32" t="n">
        <v>202501</v>
      </c>
      <c r="H32" s="54" t="inlineStr">
        <is>
          <t>ene-25</t>
        </is>
      </c>
      <c r="I32" s="54" t="inlineStr">
        <is>
          <t>ene-31</t>
        </is>
      </c>
      <c r="J32" t="inlineStr">
        <is>
          <t>viernes</t>
        </is>
      </c>
      <c r="K32" t="n">
        <v>5</v>
      </c>
      <c r="L32" t="n">
        <v>5</v>
      </c>
      <c r="M32" t="inlineStr">
        <is>
          <t>27-01 al 02-02</t>
        </is>
      </c>
      <c r="N32" t="n">
        <v>31</v>
      </c>
      <c r="O32" t="n">
        <v>1</v>
      </c>
      <c r="P32" t="n">
        <v>1</v>
      </c>
      <c r="Q32" t="n">
        <v>0</v>
      </c>
      <c r="R32" t="n">
        <v>5</v>
      </c>
      <c r="S32" t="n">
        <v>31</v>
      </c>
    </row>
    <row r="33">
      <c r="A33" t="n">
        <v>20250201</v>
      </c>
      <c r="B33" s="9" t="n">
        <v>45689</v>
      </c>
      <c r="C33" t="inlineStr">
        <is>
          <t>Febrero</t>
        </is>
      </c>
      <c r="D33" t="inlineStr">
        <is>
          <t>Feb</t>
        </is>
      </c>
      <c r="E33" t="n">
        <v>2</v>
      </c>
      <c r="F33" t="n">
        <v>2025</v>
      </c>
      <c r="G33" t="n">
        <v>202502</v>
      </c>
      <c r="H33" s="54" t="inlineStr">
        <is>
          <t>feb-25</t>
        </is>
      </c>
      <c r="I33" s="54" t="inlineStr">
        <is>
          <t>feb-01</t>
        </is>
      </c>
      <c r="J33" t="inlineStr">
        <is>
          <t>sábado</t>
        </is>
      </c>
      <c r="K33" t="n">
        <v>6</v>
      </c>
      <c r="L33" t="n">
        <v>5</v>
      </c>
      <c r="M33" t="inlineStr">
        <is>
          <t>27-01 al 02-02</t>
        </is>
      </c>
      <c r="N33" t="n">
        <v>1</v>
      </c>
      <c r="O33" t="n">
        <v>1</v>
      </c>
      <c r="P33" t="n">
        <v>1</v>
      </c>
      <c r="Q33" t="n">
        <v>1</v>
      </c>
      <c r="R33" t="n">
        <v>5</v>
      </c>
      <c r="S33" t="n">
        <v>32</v>
      </c>
    </row>
    <row r="34">
      <c r="A34" t="n">
        <v>20250202</v>
      </c>
      <c r="B34" s="9" t="n">
        <v>45690</v>
      </c>
      <c r="C34" t="inlineStr">
        <is>
          <t>Febrero</t>
        </is>
      </c>
      <c r="D34" t="inlineStr">
        <is>
          <t>Feb</t>
        </is>
      </c>
      <c r="E34" t="n">
        <v>2</v>
      </c>
      <c r="F34" t="n">
        <v>2025</v>
      </c>
      <c r="G34" t="n">
        <v>202502</v>
      </c>
      <c r="H34" s="54" t="inlineStr">
        <is>
          <t>feb-25</t>
        </is>
      </c>
      <c r="I34" s="54" t="inlineStr">
        <is>
          <t>feb-02</t>
        </is>
      </c>
      <c r="J34" t="inlineStr">
        <is>
          <t>domingo</t>
        </is>
      </c>
      <c r="K34" t="n">
        <v>7</v>
      </c>
      <c r="L34" t="n">
        <v>5</v>
      </c>
      <c r="M34" t="inlineStr">
        <is>
          <t>27-01 al 02-02</t>
        </is>
      </c>
      <c r="N34" t="n">
        <v>2</v>
      </c>
      <c r="O34" t="n">
        <v>1</v>
      </c>
      <c r="P34" t="n">
        <v>1</v>
      </c>
      <c r="Q34" t="n">
        <v>1</v>
      </c>
      <c r="R34" t="n">
        <v>5</v>
      </c>
      <c r="S34" t="n">
        <v>33</v>
      </c>
    </row>
    <row r="35">
      <c r="A35" t="n">
        <v>20250203</v>
      </c>
      <c r="B35" s="9" t="n">
        <v>45691</v>
      </c>
      <c r="C35" t="inlineStr">
        <is>
          <t>Febrero</t>
        </is>
      </c>
      <c r="D35" t="inlineStr">
        <is>
          <t>Feb</t>
        </is>
      </c>
      <c r="E35" t="n">
        <v>2</v>
      </c>
      <c r="F35" t="n">
        <v>2025</v>
      </c>
      <c r="G35" t="n">
        <v>202502</v>
      </c>
      <c r="H35" s="54" t="inlineStr">
        <is>
          <t>feb-25</t>
        </is>
      </c>
      <c r="I35" s="54" t="inlineStr">
        <is>
          <t>feb-03</t>
        </is>
      </c>
      <c r="J35" t="inlineStr">
        <is>
          <t>lunes</t>
        </is>
      </c>
      <c r="K35" t="n">
        <v>1</v>
      </c>
      <c r="L35" t="n">
        <v>6</v>
      </c>
      <c r="M35" t="inlineStr">
        <is>
          <t>03-02 al 09-02</t>
        </is>
      </c>
      <c r="N35" t="n">
        <v>3</v>
      </c>
      <c r="O35" t="n">
        <v>1</v>
      </c>
      <c r="P35" t="n">
        <v>1</v>
      </c>
      <c r="Q35" t="n">
        <v>0</v>
      </c>
      <c r="R35" t="n">
        <v>6</v>
      </c>
      <c r="S35" t="n">
        <v>34</v>
      </c>
    </row>
    <row r="36">
      <c r="A36" t="n">
        <v>20250204</v>
      </c>
      <c r="B36" s="9" t="n">
        <v>45692</v>
      </c>
      <c r="C36" t="inlineStr">
        <is>
          <t>Febrero</t>
        </is>
      </c>
      <c r="D36" t="inlineStr">
        <is>
          <t>Feb</t>
        </is>
      </c>
      <c r="E36" t="n">
        <v>2</v>
      </c>
      <c r="F36" t="n">
        <v>2025</v>
      </c>
      <c r="G36" t="n">
        <v>202502</v>
      </c>
      <c r="H36" s="54" t="inlineStr">
        <is>
          <t>feb-25</t>
        </is>
      </c>
      <c r="I36" s="54" t="inlineStr">
        <is>
          <t>feb-04</t>
        </is>
      </c>
      <c r="J36" t="inlineStr">
        <is>
          <t>martes</t>
        </is>
      </c>
      <c r="K36" t="n">
        <v>2</v>
      </c>
      <c r="L36" t="n">
        <v>6</v>
      </c>
      <c r="M36" t="inlineStr">
        <is>
          <t>03-02 al 09-02</t>
        </is>
      </c>
      <c r="N36" t="n">
        <v>4</v>
      </c>
      <c r="O36" t="n">
        <v>1</v>
      </c>
      <c r="P36" t="n">
        <v>1</v>
      </c>
      <c r="Q36" t="n">
        <v>0</v>
      </c>
      <c r="R36" t="n">
        <v>6</v>
      </c>
      <c r="S36" t="n">
        <v>35</v>
      </c>
    </row>
    <row r="37">
      <c r="A37" t="n">
        <v>20250205</v>
      </c>
      <c r="B37" s="9" t="n">
        <v>45693</v>
      </c>
      <c r="C37" t="inlineStr">
        <is>
          <t>Febrero</t>
        </is>
      </c>
      <c r="D37" t="inlineStr">
        <is>
          <t>Feb</t>
        </is>
      </c>
      <c r="E37" t="n">
        <v>2</v>
      </c>
      <c r="F37" t="n">
        <v>2025</v>
      </c>
      <c r="G37" t="n">
        <v>202502</v>
      </c>
      <c r="H37" s="54" t="inlineStr">
        <is>
          <t>feb-25</t>
        </is>
      </c>
      <c r="I37" s="54" t="inlineStr">
        <is>
          <t>feb-05</t>
        </is>
      </c>
      <c r="J37" t="inlineStr">
        <is>
          <t>miércoles</t>
        </is>
      </c>
      <c r="K37" t="n">
        <v>3</v>
      </c>
      <c r="L37" t="n">
        <v>6</v>
      </c>
      <c r="M37" t="inlineStr">
        <is>
          <t>03-02 al 09-02</t>
        </is>
      </c>
      <c r="N37" t="n">
        <v>5</v>
      </c>
      <c r="O37" t="n">
        <v>1</v>
      </c>
      <c r="P37" t="n">
        <v>1</v>
      </c>
      <c r="Q37" t="n">
        <v>0</v>
      </c>
      <c r="R37" t="n">
        <v>6</v>
      </c>
      <c r="S37" t="n">
        <v>36</v>
      </c>
    </row>
    <row r="38">
      <c r="A38" t="n">
        <v>20250206</v>
      </c>
      <c r="B38" s="9" t="n">
        <v>45694</v>
      </c>
      <c r="C38" t="inlineStr">
        <is>
          <t>Febrero</t>
        </is>
      </c>
      <c r="D38" t="inlineStr">
        <is>
          <t>Feb</t>
        </is>
      </c>
      <c r="E38" t="n">
        <v>2</v>
      </c>
      <c r="F38" t="n">
        <v>2025</v>
      </c>
      <c r="G38" t="n">
        <v>202502</v>
      </c>
      <c r="H38" s="54" t="inlineStr">
        <is>
          <t>feb-25</t>
        </is>
      </c>
      <c r="I38" s="54" t="inlineStr">
        <is>
          <t>feb-06</t>
        </is>
      </c>
      <c r="J38" t="inlineStr">
        <is>
          <t>jueves</t>
        </is>
      </c>
      <c r="K38" t="n">
        <v>4</v>
      </c>
      <c r="L38" t="n">
        <v>6</v>
      </c>
      <c r="M38" t="inlineStr">
        <is>
          <t>03-02 al 09-02</t>
        </is>
      </c>
      <c r="N38" t="n">
        <v>6</v>
      </c>
      <c r="O38" t="n">
        <v>1</v>
      </c>
      <c r="P38" t="n">
        <v>1</v>
      </c>
      <c r="Q38" t="n">
        <v>0</v>
      </c>
      <c r="R38" t="n">
        <v>6</v>
      </c>
      <c r="S38" t="n">
        <v>37</v>
      </c>
    </row>
    <row r="39">
      <c r="A39" t="n">
        <v>20250207</v>
      </c>
      <c r="B39" s="9" t="n">
        <v>45695</v>
      </c>
      <c r="C39" t="inlineStr">
        <is>
          <t>Febrero</t>
        </is>
      </c>
      <c r="D39" t="inlineStr">
        <is>
          <t>Feb</t>
        </is>
      </c>
      <c r="E39" t="n">
        <v>2</v>
      </c>
      <c r="F39" t="n">
        <v>2025</v>
      </c>
      <c r="G39" t="n">
        <v>202502</v>
      </c>
      <c r="H39" s="54" t="inlineStr">
        <is>
          <t>feb-25</t>
        </is>
      </c>
      <c r="I39" s="54" t="inlineStr">
        <is>
          <t>feb-07</t>
        </is>
      </c>
      <c r="J39" t="inlineStr">
        <is>
          <t>viernes</t>
        </is>
      </c>
      <c r="K39" t="n">
        <v>5</v>
      </c>
      <c r="L39" t="n">
        <v>6</v>
      </c>
      <c r="M39" t="inlineStr">
        <is>
          <t>03-02 al 09-02</t>
        </is>
      </c>
      <c r="N39" t="n">
        <v>7</v>
      </c>
      <c r="O39" t="n">
        <v>1</v>
      </c>
      <c r="P39" t="n">
        <v>1</v>
      </c>
      <c r="Q39" t="n">
        <v>0</v>
      </c>
      <c r="R39" t="n">
        <v>6</v>
      </c>
      <c r="S39" t="n">
        <v>38</v>
      </c>
    </row>
    <row r="40">
      <c r="A40" t="n">
        <v>20250208</v>
      </c>
      <c r="B40" s="9" t="n">
        <v>45696</v>
      </c>
      <c r="C40" t="inlineStr">
        <is>
          <t>Febrero</t>
        </is>
      </c>
      <c r="D40" t="inlineStr">
        <is>
          <t>Feb</t>
        </is>
      </c>
      <c r="E40" t="n">
        <v>2</v>
      </c>
      <c r="F40" t="n">
        <v>2025</v>
      </c>
      <c r="G40" t="n">
        <v>202502</v>
      </c>
      <c r="H40" s="54" t="inlineStr">
        <is>
          <t>feb-25</t>
        </is>
      </c>
      <c r="I40" s="54" t="inlineStr">
        <is>
          <t>feb-08</t>
        </is>
      </c>
      <c r="J40" t="inlineStr">
        <is>
          <t>sábado</t>
        </is>
      </c>
      <c r="K40" t="n">
        <v>6</v>
      </c>
      <c r="L40" t="n">
        <v>6</v>
      </c>
      <c r="M40" t="inlineStr">
        <is>
          <t>03-02 al 09-02</t>
        </is>
      </c>
      <c r="N40" t="n">
        <v>8</v>
      </c>
      <c r="O40" t="n">
        <v>1</v>
      </c>
      <c r="P40" t="n">
        <v>1</v>
      </c>
      <c r="Q40" t="n">
        <v>1</v>
      </c>
      <c r="R40" t="n">
        <v>6</v>
      </c>
      <c r="S40" t="n">
        <v>39</v>
      </c>
    </row>
    <row r="41">
      <c r="A41" t="n">
        <v>20250209</v>
      </c>
      <c r="B41" s="9" t="n">
        <v>45697</v>
      </c>
      <c r="C41" t="inlineStr">
        <is>
          <t>Febrero</t>
        </is>
      </c>
      <c r="D41" t="inlineStr">
        <is>
          <t>Feb</t>
        </is>
      </c>
      <c r="E41" t="n">
        <v>2</v>
      </c>
      <c r="F41" t="n">
        <v>2025</v>
      </c>
      <c r="G41" t="n">
        <v>202502</v>
      </c>
      <c r="H41" s="54" t="inlineStr">
        <is>
          <t>feb-25</t>
        </is>
      </c>
      <c r="I41" s="54" t="inlineStr">
        <is>
          <t>feb-09</t>
        </is>
      </c>
      <c r="J41" t="inlineStr">
        <is>
          <t>domingo</t>
        </is>
      </c>
      <c r="K41" t="n">
        <v>7</v>
      </c>
      <c r="L41" t="n">
        <v>6</v>
      </c>
      <c r="M41" t="inlineStr">
        <is>
          <t>03-02 al 09-02</t>
        </is>
      </c>
      <c r="N41" t="n">
        <v>9</v>
      </c>
      <c r="O41" t="n">
        <v>1</v>
      </c>
      <c r="P41" t="n">
        <v>1</v>
      </c>
      <c r="Q41" t="n">
        <v>1</v>
      </c>
      <c r="R41" t="n">
        <v>6</v>
      </c>
      <c r="S41" t="n">
        <v>40</v>
      </c>
    </row>
    <row r="42">
      <c r="A42" t="n">
        <v>20250210</v>
      </c>
      <c r="B42" s="9" t="n">
        <v>45698</v>
      </c>
      <c r="C42" t="inlineStr">
        <is>
          <t>Febrero</t>
        </is>
      </c>
      <c r="D42" t="inlineStr">
        <is>
          <t>Feb</t>
        </is>
      </c>
      <c r="E42" t="n">
        <v>2</v>
      </c>
      <c r="F42" t="n">
        <v>2025</v>
      </c>
      <c r="G42" t="n">
        <v>202502</v>
      </c>
      <c r="H42" s="54" t="inlineStr">
        <is>
          <t>feb-25</t>
        </is>
      </c>
      <c r="I42" s="54" t="inlineStr">
        <is>
          <t>feb-10</t>
        </is>
      </c>
      <c r="J42" t="inlineStr">
        <is>
          <t>lunes</t>
        </is>
      </c>
      <c r="K42" t="n">
        <v>1</v>
      </c>
      <c r="L42" t="n">
        <v>7</v>
      </c>
      <c r="M42" t="inlineStr">
        <is>
          <t>10-02 al 16-02</t>
        </is>
      </c>
      <c r="N42" t="n">
        <v>10</v>
      </c>
      <c r="O42" t="n">
        <v>1</v>
      </c>
      <c r="P42" t="n">
        <v>1</v>
      </c>
      <c r="Q42" t="n">
        <v>0</v>
      </c>
      <c r="R42" t="n">
        <v>7</v>
      </c>
      <c r="S42" t="n">
        <v>41</v>
      </c>
    </row>
    <row r="43">
      <c r="A43" t="n">
        <v>20250211</v>
      </c>
      <c r="B43" s="9" t="n">
        <v>45699</v>
      </c>
      <c r="C43" t="inlineStr">
        <is>
          <t>Febrero</t>
        </is>
      </c>
      <c r="D43" t="inlineStr">
        <is>
          <t>Feb</t>
        </is>
      </c>
      <c r="E43" t="n">
        <v>2</v>
      </c>
      <c r="F43" t="n">
        <v>2025</v>
      </c>
      <c r="G43" t="n">
        <v>202502</v>
      </c>
      <c r="H43" s="54" t="inlineStr">
        <is>
          <t>feb-25</t>
        </is>
      </c>
      <c r="I43" s="54" t="inlineStr">
        <is>
          <t>feb-11</t>
        </is>
      </c>
      <c r="J43" t="inlineStr">
        <is>
          <t>martes</t>
        </is>
      </c>
      <c r="K43" t="n">
        <v>2</v>
      </c>
      <c r="L43" t="n">
        <v>7</v>
      </c>
      <c r="M43" t="inlineStr">
        <is>
          <t>10-02 al 16-02</t>
        </is>
      </c>
      <c r="N43" t="n">
        <v>11</v>
      </c>
      <c r="O43" t="n">
        <v>1</v>
      </c>
      <c r="P43" t="n">
        <v>1</v>
      </c>
      <c r="Q43" t="n">
        <v>0</v>
      </c>
      <c r="R43" t="n">
        <v>7</v>
      </c>
      <c r="S43" t="n">
        <v>42</v>
      </c>
    </row>
    <row r="44">
      <c r="A44" t="n">
        <v>20250212</v>
      </c>
      <c r="B44" s="9" t="n">
        <v>45700</v>
      </c>
      <c r="C44" t="inlineStr">
        <is>
          <t>Febrero</t>
        </is>
      </c>
      <c r="D44" t="inlineStr">
        <is>
          <t>Feb</t>
        </is>
      </c>
      <c r="E44" t="n">
        <v>2</v>
      </c>
      <c r="F44" t="n">
        <v>2025</v>
      </c>
      <c r="G44" t="n">
        <v>202502</v>
      </c>
      <c r="H44" s="54" t="inlineStr">
        <is>
          <t>feb-25</t>
        </is>
      </c>
      <c r="I44" s="54" t="inlineStr">
        <is>
          <t>feb-12</t>
        </is>
      </c>
      <c r="J44" t="inlineStr">
        <is>
          <t>miércoles</t>
        </is>
      </c>
      <c r="K44" t="n">
        <v>3</v>
      </c>
      <c r="L44" t="n">
        <v>7</v>
      </c>
      <c r="M44" t="inlineStr">
        <is>
          <t>10-02 al 16-02</t>
        </is>
      </c>
      <c r="N44" t="n">
        <v>12</v>
      </c>
      <c r="O44" t="n">
        <v>1</v>
      </c>
      <c r="P44" t="n">
        <v>1</v>
      </c>
      <c r="Q44" t="n">
        <v>0</v>
      </c>
      <c r="R44" t="n">
        <v>7</v>
      </c>
      <c r="S44" t="n">
        <v>43</v>
      </c>
    </row>
    <row r="45">
      <c r="A45" t="n">
        <v>20250213</v>
      </c>
      <c r="B45" s="9" t="n">
        <v>45701</v>
      </c>
      <c r="C45" t="inlineStr">
        <is>
          <t>Febrero</t>
        </is>
      </c>
      <c r="D45" t="inlineStr">
        <is>
          <t>Feb</t>
        </is>
      </c>
      <c r="E45" t="n">
        <v>2</v>
      </c>
      <c r="F45" t="n">
        <v>2025</v>
      </c>
      <c r="G45" t="n">
        <v>202502</v>
      </c>
      <c r="H45" s="54" t="inlineStr">
        <is>
          <t>feb-25</t>
        </is>
      </c>
      <c r="I45" s="54" t="inlineStr">
        <is>
          <t>feb-13</t>
        </is>
      </c>
      <c r="J45" t="inlineStr">
        <is>
          <t>jueves</t>
        </is>
      </c>
      <c r="K45" t="n">
        <v>4</v>
      </c>
      <c r="L45" t="n">
        <v>7</v>
      </c>
      <c r="M45" t="inlineStr">
        <is>
          <t>10-02 al 16-02</t>
        </is>
      </c>
      <c r="N45" t="n">
        <v>13</v>
      </c>
      <c r="O45" t="n">
        <v>1</v>
      </c>
      <c r="P45" t="n">
        <v>1</v>
      </c>
      <c r="Q45" t="n">
        <v>0</v>
      </c>
      <c r="R45" t="n">
        <v>7</v>
      </c>
      <c r="S45" t="n">
        <v>44</v>
      </c>
    </row>
    <row r="46">
      <c r="A46" t="n">
        <v>20250214</v>
      </c>
      <c r="B46" s="9" t="n">
        <v>45702</v>
      </c>
      <c r="C46" t="inlineStr">
        <is>
          <t>Febrero</t>
        </is>
      </c>
      <c r="D46" t="inlineStr">
        <is>
          <t>Feb</t>
        </is>
      </c>
      <c r="E46" t="n">
        <v>2</v>
      </c>
      <c r="F46" t="n">
        <v>2025</v>
      </c>
      <c r="G46" t="n">
        <v>202502</v>
      </c>
      <c r="H46" s="54" t="inlineStr">
        <is>
          <t>feb-25</t>
        </is>
      </c>
      <c r="I46" s="54" t="inlineStr">
        <is>
          <t>feb-14</t>
        </is>
      </c>
      <c r="J46" t="inlineStr">
        <is>
          <t>viernes</t>
        </is>
      </c>
      <c r="K46" t="n">
        <v>5</v>
      </c>
      <c r="L46" t="n">
        <v>7</v>
      </c>
      <c r="M46" t="inlineStr">
        <is>
          <t>10-02 al 16-02</t>
        </is>
      </c>
      <c r="N46" t="n">
        <v>14</v>
      </c>
      <c r="O46" t="n">
        <v>1</v>
      </c>
      <c r="P46" t="n">
        <v>1</v>
      </c>
      <c r="Q46" t="n">
        <v>0</v>
      </c>
      <c r="R46" t="n">
        <v>7</v>
      </c>
      <c r="S46" t="n">
        <v>45</v>
      </c>
    </row>
    <row r="47">
      <c r="A47" t="n">
        <v>20250215</v>
      </c>
      <c r="B47" s="9" t="n">
        <v>45703</v>
      </c>
      <c r="C47" t="inlineStr">
        <is>
          <t>Febrero</t>
        </is>
      </c>
      <c r="D47" t="inlineStr">
        <is>
          <t>Feb</t>
        </is>
      </c>
      <c r="E47" t="n">
        <v>2</v>
      </c>
      <c r="F47" t="n">
        <v>2025</v>
      </c>
      <c r="G47" t="n">
        <v>202502</v>
      </c>
      <c r="H47" s="54" t="inlineStr">
        <is>
          <t>feb-25</t>
        </is>
      </c>
      <c r="I47" s="54" t="inlineStr">
        <is>
          <t>feb-15</t>
        </is>
      </c>
      <c r="J47" t="inlineStr">
        <is>
          <t>sábado</t>
        </is>
      </c>
      <c r="K47" t="n">
        <v>6</v>
      </c>
      <c r="L47" t="n">
        <v>7</v>
      </c>
      <c r="M47" t="inlineStr">
        <is>
          <t>10-02 al 16-02</t>
        </is>
      </c>
      <c r="N47" t="n">
        <v>15</v>
      </c>
      <c r="O47" t="n">
        <v>1</v>
      </c>
      <c r="P47" t="n">
        <v>1</v>
      </c>
      <c r="Q47" t="n">
        <v>1</v>
      </c>
      <c r="R47" t="n">
        <v>7</v>
      </c>
      <c r="S47" t="n">
        <v>46</v>
      </c>
    </row>
    <row r="48">
      <c r="A48" t="n">
        <v>20250216</v>
      </c>
      <c r="B48" s="9" t="n">
        <v>45704</v>
      </c>
      <c r="C48" t="inlineStr">
        <is>
          <t>Febrero</t>
        </is>
      </c>
      <c r="D48" t="inlineStr">
        <is>
          <t>Feb</t>
        </is>
      </c>
      <c r="E48" t="n">
        <v>2</v>
      </c>
      <c r="F48" t="n">
        <v>2025</v>
      </c>
      <c r="G48" t="n">
        <v>202502</v>
      </c>
      <c r="H48" s="54" t="inlineStr">
        <is>
          <t>feb-25</t>
        </is>
      </c>
      <c r="I48" s="54" t="inlineStr">
        <is>
          <t>feb-16</t>
        </is>
      </c>
      <c r="J48" t="inlineStr">
        <is>
          <t>domingo</t>
        </is>
      </c>
      <c r="K48" t="n">
        <v>7</v>
      </c>
      <c r="L48" t="n">
        <v>7</v>
      </c>
      <c r="M48" t="inlineStr">
        <is>
          <t>10-02 al 16-02</t>
        </is>
      </c>
      <c r="N48" t="n">
        <v>16</v>
      </c>
      <c r="O48" t="n">
        <v>1</v>
      </c>
      <c r="P48" t="n">
        <v>1</v>
      </c>
      <c r="Q48" t="n">
        <v>1</v>
      </c>
      <c r="R48" t="n">
        <v>7</v>
      </c>
      <c r="S48" t="n">
        <v>47</v>
      </c>
    </row>
    <row r="49">
      <c r="A49" t="n">
        <v>20250217</v>
      </c>
      <c r="B49" s="9" t="n">
        <v>45705</v>
      </c>
      <c r="C49" t="inlineStr">
        <is>
          <t>Febrero</t>
        </is>
      </c>
      <c r="D49" t="inlineStr">
        <is>
          <t>Feb</t>
        </is>
      </c>
      <c r="E49" t="n">
        <v>2</v>
      </c>
      <c r="F49" t="n">
        <v>2025</v>
      </c>
      <c r="G49" t="n">
        <v>202502</v>
      </c>
      <c r="H49" s="54" t="inlineStr">
        <is>
          <t>feb-25</t>
        </is>
      </c>
      <c r="I49" s="54" t="inlineStr">
        <is>
          <t>feb-17</t>
        </is>
      </c>
      <c r="J49" t="inlineStr">
        <is>
          <t>lunes</t>
        </is>
      </c>
      <c r="K49" t="n">
        <v>1</v>
      </c>
      <c r="L49" t="n">
        <v>8</v>
      </c>
      <c r="M49" t="inlineStr">
        <is>
          <t>17-02 al 23-02</t>
        </is>
      </c>
      <c r="N49" t="n">
        <v>17</v>
      </c>
      <c r="O49" t="n">
        <v>1</v>
      </c>
      <c r="P49" t="n">
        <v>1</v>
      </c>
      <c r="Q49" t="n">
        <v>0</v>
      </c>
      <c r="R49" t="n">
        <v>8</v>
      </c>
      <c r="S49" t="n">
        <v>48</v>
      </c>
    </row>
    <row r="50">
      <c r="A50" t="n">
        <v>20250218</v>
      </c>
      <c r="B50" s="9" t="n">
        <v>45706</v>
      </c>
      <c r="C50" t="inlineStr">
        <is>
          <t>Febrero</t>
        </is>
      </c>
      <c r="D50" t="inlineStr">
        <is>
          <t>Feb</t>
        </is>
      </c>
      <c r="E50" t="n">
        <v>2</v>
      </c>
      <c r="F50" t="n">
        <v>2025</v>
      </c>
      <c r="G50" t="n">
        <v>202502</v>
      </c>
      <c r="H50" s="54" t="inlineStr">
        <is>
          <t>feb-25</t>
        </is>
      </c>
      <c r="I50" s="54" t="inlineStr">
        <is>
          <t>feb-18</t>
        </is>
      </c>
      <c r="J50" t="inlineStr">
        <is>
          <t>martes</t>
        </is>
      </c>
      <c r="K50" t="n">
        <v>2</v>
      </c>
      <c r="L50" t="n">
        <v>8</v>
      </c>
      <c r="M50" t="inlineStr">
        <is>
          <t>17-02 al 23-02</t>
        </is>
      </c>
      <c r="N50" t="n">
        <v>18</v>
      </c>
      <c r="O50" t="n">
        <v>1</v>
      </c>
      <c r="P50" t="n">
        <v>1</v>
      </c>
      <c r="Q50" t="n">
        <v>0</v>
      </c>
      <c r="R50" t="n">
        <v>8</v>
      </c>
      <c r="S50" t="n">
        <v>49</v>
      </c>
    </row>
    <row r="51">
      <c r="A51" t="n">
        <v>20250219</v>
      </c>
      <c r="B51" s="9" t="n">
        <v>45707</v>
      </c>
      <c r="C51" t="inlineStr">
        <is>
          <t>Febrero</t>
        </is>
      </c>
      <c r="D51" t="inlineStr">
        <is>
          <t>Feb</t>
        </is>
      </c>
      <c r="E51" t="n">
        <v>2</v>
      </c>
      <c r="F51" t="n">
        <v>2025</v>
      </c>
      <c r="G51" t="n">
        <v>202502</v>
      </c>
      <c r="H51" s="54" t="inlineStr">
        <is>
          <t>feb-25</t>
        </is>
      </c>
      <c r="I51" s="54" t="inlineStr">
        <is>
          <t>feb-19</t>
        </is>
      </c>
      <c r="J51" t="inlineStr">
        <is>
          <t>miércoles</t>
        </is>
      </c>
      <c r="K51" t="n">
        <v>3</v>
      </c>
      <c r="L51" t="n">
        <v>8</v>
      </c>
      <c r="M51" t="inlineStr">
        <is>
          <t>17-02 al 23-02</t>
        </is>
      </c>
      <c r="N51" t="n">
        <v>19</v>
      </c>
      <c r="O51" t="n">
        <v>1</v>
      </c>
      <c r="P51" t="n">
        <v>1</v>
      </c>
      <c r="Q51" t="n">
        <v>0</v>
      </c>
      <c r="R51" t="n">
        <v>8</v>
      </c>
      <c r="S51" t="n">
        <v>50</v>
      </c>
    </row>
    <row r="52">
      <c r="A52" t="n">
        <v>20250220</v>
      </c>
      <c r="B52" s="9" t="n">
        <v>45708</v>
      </c>
      <c r="C52" t="inlineStr">
        <is>
          <t>Febrero</t>
        </is>
      </c>
      <c r="D52" t="inlineStr">
        <is>
          <t>Feb</t>
        </is>
      </c>
      <c r="E52" t="n">
        <v>2</v>
      </c>
      <c r="F52" t="n">
        <v>2025</v>
      </c>
      <c r="G52" t="n">
        <v>202502</v>
      </c>
      <c r="H52" s="54" t="inlineStr">
        <is>
          <t>feb-25</t>
        </is>
      </c>
      <c r="I52" s="54" t="inlineStr">
        <is>
          <t>feb-20</t>
        </is>
      </c>
      <c r="J52" t="inlineStr">
        <is>
          <t>jueves</t>
        </is>
      </c>
      <c r="K52" t="n">
        <v>4</v>
      </c>
      <c r="L52" t="n">
        <v>8</v>
      </c>
      <c r="M52" t="inlineStr">
        <is>
          <t>17-02 al 23-02</t>
        </is>
      </c>
      <c r="N52" t="n">
        <v>20</v>
      </c>
      <c r="O52" t="n">
        <v>1</v>
      </c>
      <c r="P52" t="n">
        <v>1</v>
      </c>
      <c r="Q52" t="n">
        <v>0</v>
      </c>
      <c r="R52" t="n">
        <v>8</v>
      </c>
      <c r="S52" t="n">
        <v>51</v>
      </c>
    </row>
    <row r="53">
      <c r="A53" t="n">
        <v>20250221</v>
      </c>
      <c r="B53" s="9" t="n">
        <v>45709</v>
      </c>
      <c r="C53" t="inlineStr">
        <is>
          <t>Febrero</t>
        </is>
      </c>
      <c r="D53" t="inlineStr">
        <is>
          <t>Feb</t>
        </is>
      </c>
      <c r="E53" t="n">
        <v>2</v>
      </c>
      <c r="F53" t="n">
        <v>2025</v>
      </c>
      <c r="G53" t="n">
        <v>202502</v>
      </c>
      <c r="H53" s="54" t="inlineStr">
        <is>
          <t>feb-25</t>
        </is>
      </c>
      <c r="I53" s="54" t="inlineStr">
        <is>
          <t>feb-21</t>
        </is>
      </c>
      <c r="J53" t="inlineStr">
        <is>
          <t>viernes</t>
        </is>
      </c>
      <c r="K53" t="n">
        <v>5</v>
      </c>
      <c r="L53" t="n">
        <v>8</v>
      </c>
      <c r="M53" t="inlineStr">
        <is>
          <t>17-02 al 23-02</t>
        </is>
      </c>
      <c r="N53" t="n">
        <v>21</v>
      </c>
      <c r="O53" t="n">
        <v>1</v>
      </c>
      <c r="P53" t="n">
        <v>1</v>
      </c>
      <c r="Q53" t="n">
        <v>0</v>
      </c>
      <c r="R53" t="n">
        <v>8</v>
      </c>
      <c r="S53" t="n">
        <v>52</v>
      </c>
    </row>
    <row r="54">
      <c r="A54" t="n">
        <v>20250222</v>
      </c>
      <c r="B54" s="9" t="n">
        <v>45710</v>
      </c>
      <c r="C54" t="inlineStr">
        <is>
          <t>Febrero</t>
        </is>
      </c>
      <c r="D54" t="inlineStr">
        <is>
          <t>Feb</t>
        </is>
      </c>
      <c r="E54" t="n">
        <v>2</v>
      </c>
      <c r="F54" t="n">
        <v>2025</v>
      </c>
      <c r="G54" t="n">
        <v>202502</v>
      </c>
      <c r="H54" s="54" t="inlineStr">
        <is>
          <t>feb-25</t>
        </is>
      </c>
      <c r="I54" s="54" t="inlineStr">
        <is>
          <t>feb-22</t>
        </is>
      </c>
      <c r="J54" t="inlineStr">
        <is>
          <t>sábado</t>
        </is>
      </c>
      <c r="K54" t="n">
        <v>6</v>
      </c>
      <c r="L54" t="n">
        <v>8</v>
      </c>
      <c r="M54" t="inlineStr">
        <is>
          <t>17-02 al 23-02</t>
        </is>
      </c>
      <c r="N54" t="n">
        <v>22</v>
      </c>
      <c r="O54" t="n">
        <v>1</v>
      </c>
      <c r="P54" t="n">
        <v>1</v>
      </c>
      <c r="Q54" t="n">
        <v>1</v>
      </c>
      <c r="R54" t="n">
        <v>8</v>
      </c>
      <c r="S54" t="n">
        <v>53</v>
      </c>
    </row>
    <row r="55">
      <c r="A55" t="n">
        <v>20250223</v>
      </c>
      <c r="B55" s="9" t="n">
        <v>45711</v>
      </c>
      <c r="C55" t="inlineStr">
        <is>
          <t>Febrero</t>
        </is>
      </c>
      <c r="D55" t="inlineStr">
        <is>
          <t>Feb</t>
        </is>
      </c>
      <c r="E55" t="n">
        <v>2</v>
      </c>
      <c r="F55" t="n">
        <v>2025</v>
      </c>
      <c r="G55" t="n">
        <v>202502</v>
      </c>
      <c r="H55" s="54" t="inlineStr">
        <is>
          <t>feb-25</t>
        </is>
      </c>
      <c r="I55" s="54" t="inlineStr">
        <is>
          <t>feb-23</t>
        </is>
      </c>
      <c r="J55" t="inlineStr">
        <is>
          <t>domingo</t>
        </is>
      </c>
      <c r="K55" t="n">
        <v>7</v>
      </c>
      <c r="L55" t="n">
        <v>8</v>
      </c>
      <c r="M55" t="inlineStr">
        <is>
          <t>17-02 al 23-02</t>
        </is>
      </c>
      <c r="N55" t="n">
        <v>23</v>
      </c>
      <c r="O55" t="n">
        <v>1</v>
      </c>
      <c r="P55" t="n">
        <v>1</v>
      </c>
      <c r="Q55" t="n">
        <v>1</v>
      </c>
      <c r="R55" t="n">
        <v>8</v>
      </c>
      <c r="S55" t="n">
        <v>54</v>
      </c>
    </row>
    <row r="56">
      <c r="A56" t="n">
        <v>20250224</v>
      </c>
      <c r="B56" s="9" t="n">
        <v>45712</v>
      </c>
      <c r="C56" t="inlineStr">
        <is>
          <t>Febrero</t>
        </is>
      </c>
      <c r="D56" t="inlineStr">
        <is>
          <t>Feb</t>
        </is>
      </c>
      <c r="E56" t="n">
        <v>2</v>
      </c>
      <c r="F56" t="n">
        <v>2025</v>
      </c>
      <c r="G56" t="n">
        <v>202502</v>
      </c>
      <c r="H56" s="54" t="inlineStr">
        <is>
          <t>feb-25</t>
        </is>
      </c>
      <c r="I56" s="54" t="inlineStr">
        <is>
          <t>feb-24</t>
        </is>
      </c>
      <c r="J56" t="inlineStr">
        <is>
          <t>lunes</t>
        </is>
      </c>
      <c r="K56" t="n">
        <v>1</v>
      </c>
      <c r="L56" t="n">
        <v>9</v>
      </c>
      <c r="M56" t="inlineStr">
        <is>
          <t>24-02 al 02-03</t>
        </is>
      </c>
      <c r="N56" t="n">
        <v>24</v>
      </c>
      <c r="O56" t="n">
        <v>1</v>
      </c>
      <c r="P56" t="n">
        <v>1</v>
      </c>
      <c r="Q56" t="n">
        <v>0</v>
      </c>
      <c r="R56" t="n">
        <v>9</v>
      </c>
      <c r="S56" t="n">
        <v>55</v>
      </c>
    </row>
    <row r="57">
      <c r="A57" t="n">
        <v>20250225</v>
      </c>
      <c r="B57" s="9" t="n">
        <v>45713</v>
      </c>
      <c r="C57" t="inlineStr">
        <is>
          <t>Febrero</t>
        </is>
      </c>
      <c r="D57" t="inlineStr">
        <is>
          <t>Feb</t>
        </is>
      </c>
      <c r="E57" t="n">
        <v>2</v>
      </c>
      <c r="F57" t="n">
        <v>2025</v>
      </c>
      <c r="G57" t="n">
        <v>202502</v>
      </c>
      <c r="H57" s="54" t="inlineStr">
        <is>
          <t>feb-25</t>
        </is>
      </c>
      <c r="I57" s="54" t="inlineStr">
        <is>
          <t>feb-25</t>
        </is>
      </c>
      <c r="J57" t="inlineStr">
        <is>
          <t>martes</t>
        </is>
      </c>
      <c r="K57" t="n">
        <v>2</v>
      </c>
      <c r="L57" t="n">
        <v>9</v>
      </c>
      <c r="M57" t="inlineStr">
        <is>
          <t>24-02 al 02-03</t>
        </is>
      </c>
      <c r="N57" t="n">
        <v>25</v>
      </c>
      <c r="O57" t="n">
        <v>1</v>
      </c>
      <c r="P57" t="n">
        <v>1</v>
      </c>
      <c r="Q57" t="n">
        <v>0</v>
      </c>
      <c r="R57" t="n">
        <v>9</v>
      </c>
      <c r="S57" t="n">
        <v>56</v>
      </c>
    </row>
    <row r="58">
      <c r="A58" t="n">
        <v>20250226</v>
      </c>
      <c r="B58" s="9" t="n">
        <v>45714</v>
      </c>
      <c r="C58" t="inlineStr">
        <is>
          <t>Febrero</t>
        </is>
      </c>
      <c r="D58" t="inlineStr">
        <is>
          <t>Feb</t>
        </is>
      </c>
      <c r="E58" t="n">
        <v>2</v>
      </c>
      <c r="F58" t="n">
        <v>2025</v>
      </c>
      <c r="G58" t="n">
        <v>202502</v>
      </c>
      <c r="H58" s="54" t="inlineStr">
        <is>
          <t>feb-25</t>
        </is>
      </c>
      <c r="I58" s="54" t="inlineStr">
        <is>
          <t>feb-26</t>
        </is>
      </c>
      <c r="J58" t="inlineStr">
        <is>
          <t>miércoles</t>
        </is>
      </c>
      <c r="K58" t="n">
        <v>3</v>
      </c>
      <c r="L58" t="n">
        <v>9</v>
      </c>
      <c r="M58" t="inlineStr">
        <is>
          <t>24-02 al 02-03</t>
        </is>
      </c>
      <c r="N58" t="n">
        <v>26</v>
      </c>
      <c r="O58" t="n">
        <v>1</v>
      </c>
      <c r="P58" t="n">
        <v>1</v>
      </c>
      <c r="Q58" t="n">
        <v>0</v>
      </c>
      <c r="R58" t="n">
        <v>9</v>
      </c>
      <c r="S58" t="n">
        <v>57</v>
      </c>
    </row>
    <row r="59">
      <c r="A59" t="n">
        <v>20250227</v>
      </c>
      <c r="B59" s="9" t="n">
        <v>45715</v>
      </c>
      <c r="C59" t="inlineStr">
        <is>
          <t>Febrero</t>
        </is>
      </c>
      <c r="D59" t="inlineStr">
        <is>
          <t>Feb</t>
        </is>
      </c>
      <c r="E59" t="n">
        <v>2</v>
      </c>
      <c r="F59" t="n">
        <v>2025</v>
      </c>
      <c r="G59" t="n">
        <v>202502</v>
      </c>
      <c r="H59" s="54" t="inlineStr">
        <is>
          <t>feb-25</t>
        </is>
      </c>
      <c r="I59" s="54" t="inlineStr">
        <is>
          <t>feb-27</t>
        </is>
      </c>
      <c r="J59" t="inlineStr">
        <is>
          <t>jueves</t>
        </is>
      </c>
      <c r="K59" t="n">
        <v>4</v>
      </c>
      <c r="L59" t="n">
        <v>9</v>
      </c>
      <c r="M59" t="inlineStr">
        <is>
          <t>24-02 al 02-03</t>
        </is>
      </c>
      <c r="N59" t="n">
        <v>27</v>
      </c>
      <c r="O59" t="n">
        <v>1</v>
      </c>
      <c r="P59" t="n">
        <v>1</v>
      </c>
      <c r="Q59" t="n">
        <v>0</v>
      </c>
      <c r="R59" t="n">
        <v>9</v>
      </c>
      <c r="S59" t="n">
        <v>58</v>
      </c>
    </row>
    <row r="60">
      <c r="A60" t="n">
        <v>20250228</v>
      </c>
      <c r="B60" s="9" t="n">
        <v>45716</v>
      </c>
      <c r="C60" t="inlineStr">
        <is>
          <t>Febrero</t>
        </is>
      </c>
      <c r="D60" t="inlineStr">
        <is>
          <t>Feb</t>
        </is>
      </c>
      <c r="E60" t="n">
        <v>2</v>
      </c>
      <c r="F60" t="n">
        <v>2025</v>
      </c>
      <c r="G60" t="n">
        <v>202502</v>
      </c>
      <c r="H60" s="54" t="inlineStr">
        <is>
          <t>feb-25</t>
        </is>
      </c>
      <c r="I60" s="54" t="inlineStr">
        <is>
          <t>feb-28</t>
        </is>
      </c>
      <c r="J60" t="inlineStr">
        <is>
          <t>viernes</t>
        </is>
      </c>
      <c r="K60" t="n">
        <v>5</v>
      </c>
      <c r="L60" t="n">
        <v>9</v>
      </c>
      <c r="M60" t="inlineStr">
        <is>
          <t>24-02 al 02-03</t>
        </is>
      </c>
      <c r="N60" t="n">
        <v>28</v>
      </c>
      <c r="O60" t="n">
        <v>1</v>
      </c>
      <c r="P60" t="n">
        <v>1</v>
      </c>
      <c r="Q60" t="n">
        <v>0</v>
      </c>
      <c r="R60" t="n">
        <v>9</v>
      </c>
      <c r="S60" t="n">
        <v>59</v>
      </c>
    </row>
    <row r="61">
      <c r="A61" t="n">
        <v>20250301</v>
      </c>
      <c r="B61" s="9" t="n">
        <v>45717</v>
      </c>
      <c r="C61" t="inlineStr">
        <is>
          <t>Marzo</t>
        </is>
      </c>
      <c r="D61" t="inlineStr">
        <is>
          <t>Mar</t>
        </is>
      </c>
      <c r="E61" t="n">
        <v>3</v>
      </c>
      <c r="F61" t="n">
        <v>2025</v>
      </c>
      <c r="G61" t="n">
        <v>202503</v>
      </c>
      <c r="H61" s="54" t="inlineStr">
        <is>
          <t>mar-25</t>
        </is>
      </c>
      <c r="I61" s="54" t="inlineStr">
        <is>
          <t>mar-01</t>
        </is>
      </c>
      <c r="J61" t="inlineStr">
        <is>
          <t>sábado</t>
        </is>
      </c>
      <c r="K61" t="n">
        <v>6</v>
      </c>
      <c r="L61" t="n">
        <v>9</v>
      </c>
      <c r="M61" t="inlineStr">
        <is>
          <t>24-02 al 02-03</t>
        </is>
      </c>
      <c r="N61" t="n">
        <v>1</v>
      </c>
      <c r="O61" t="n">
        <v>1</v>
      </c>
      <c r="P61" t="n">
        <v>1</v>
      </c>
      <c r="Q61" t="n">
        <v>1</v>
      </c>
      <c r="R61" t="n">
        <v>9</v>
      </c>
      <c r="S61" t="n">
        <v>60</v>
      </c>
    </row>
    <row r="62">
      <c r="A62" t="n">
        <v>20250302</v>
      </c>
      <c r="B62" s="9" t="n">
        <v>45718</v>
      </c>
      <c r="C62" t="inlineStr">
        <is>
          <t>Marzo</t>
        </is>
      </c>
      <c r="D62" t="inlineStr">
        <is>
          <t>Mar</t>
        </is>
      </c>
      <c r="E62" t="n">
        <v>3</v>
      </c>
      <c r="F62" t="n">
        <v>2025</v>
      </c>
      <c r="G62" t="n">
        <v>202503</v>
      </c>
      <c r="H62" s="54" t="inlineStr">
        <is>
          <t>mar-25</t>
        </is>
      </c>
      <c r="I62" s="54" t="inlineStr">
        <is>
          <t>mar-02</t>
        </is>
      </c>
      <c r="J62" t="inlineStr">
        <is>
          <t>domingo</t>
        </is>
      </c>
      <c r="K62" t="n">
        <v>7</v>
      </c>
      <c r="L62" t="n">
        <v>9</v>
      </c>
      <c r="M62" t="inlineStr">
        <is>
          <t>24-02 al 02-03</t>
        </is>
      </c>
      <c r="N62" t="n">
        <v>2</v>
      </c>
      <c r="O62" t="n">
        <v>1</v>
      </c>
      <c r="P62" t="n">
        <v>1</v>
      </c>
      <c r="Q62" t="n">
        <v>1</v>
      </c>
      <c r="R62" t="n">
        <v>9</v>
      </c>
      <c r="S62" t="n">
        <v>61</v>
      </c>
    </row>
    <row r="63">
      <c r="A63" t="n">
        <v>20250303</v>
      </c>
      <c r="B63" s="9" t="n">
        <v>45719</v>
      </c>
      <c r="C63" t="inlineStr">
        <is>
          <t>Marzo</t>
        </is>
      </c>
      <c r="D63" t="inlineStr">
        <is>
          <t>Mar</t>
        </is>
      </c>
      <c r="E63" t="n">
        <v>3</v>
      </c>
      <c r="F63" t="n">
        <v>2025</v>
      </c>
      <c r="G63" t="n">
        <v>202503</v>
      </c>
      <c r="H63" s="54" t="inlineStr">
        <is>
          <t>mar-25</t>
        </is>
      </c>
      <c r="I63" s="54" t="inlineStr">
        <is>
          <t>mar-03</t>
        </is>
      </c>
      <c r="J63" t="inlineStr">
        <is>
          <t>lunes</t>
        </is>
      </c>
      <c r="K63" t="n">
        <v>1</v>
      </c>
      <c r="L63" t="n">
        <v>10</v>
      </c>
      <c r="M63" t="inlineStr">
        <is>
          <t>03-03 al 09-03</t>
        </is>
      </c>
      <c r="N63" t="n">
        <v>3</v>
      </c>
      <c r="O63" t="n">
        <v>1</v>
      </c>
      <c r="P63" t="n">
        <v>1</v>
      </c>
      <c r="Q63" t="n">
        <v>0</v>
      </c>
      <c r="R63" t="n">
        <v>10</v>
      </c>
      <c r="S63" t="n">
        <v>62</v>
      </c>
    </row>
    <row r="64">
      <c r="A64" t="n">
        <v>20250304</v>
      </c>
      <c r="B64" s="9" t="n">
        <v>45720</v>
      </c>
      <c r="C64" t="inlineStr">
        <is>
          <t>Marzo</t>
        </is>
      </c>
      <c r="D64" t="inlineStr">
        <is>
          <t>Mar</t>
        </is>
      </c>
      <c r="E64" t="n">
        <v>3</v>
      </c>
      <c r="F64" t="n">
        <v>2025</v>
      </c>
      <c r="G64" t="n">
        <v>202503</v>
      </c>
      <c r="H64" s="54" t="inlineStr">
        <is>
          <t>mar-25</t>
        </is>
      </c>
      <c r="I64" s="54" t="inlineStr">
        <is>
          <t>mar-04</t>
        </is>
      </c>
      <c r="J64" t="inlineStr">
        <is>
          <t>martes</t>
        </is>
      </c>
      <c r="K64" t="n">
        <v>2</v>
      </c>
      <c r="L64" t="n">
        <v>10</v>
      </c>
      <c r="M64" t="inlineStr">
        <is>
          <t>03-03 al 09-03</t>
        </is>
      </c>
      <c r="N64" t="n">
        <v>4</v>
      </c>
      <c r="O64" t="n">
        <v>1</v>
      </c>
      <c r="P64" t="n">
        <v>1</v>
      </c>
      <c r="Q64" t="n">
        <v>0</v>
      </c>
      <c r="R64" t="n">
        <v>10</v>
      </c>
      <c r="S64" t="n">
        <v>63</v>
      </c>
    </row>
    <row r="65">
      <c r="A65" t="n">
        <v>20250305</v>
      </c>
      <c r="B65" s="9" t="n">
        <v>45721</v>
      </c>
      <c r="C65" t="inlineStr">
        <is>
          <t>Marzo</t>
        </is>
      </c>
      <c r="D65" t="inlineStr">
        <is>
          <t>Mar</t>
        </is>
      </c>
      <c r="E65" t="n">
        <v>3</v>
      </c>
      <c r="F65" t="n">
        <v>2025</v>
      </c>
      <c r="G65" t="n">
        <v>202503</v>
      </c>
      <c r="H65" s="54" t="inlineStr">
        <is>
          <t>mar-25</t>
        </is>
      </c>
      <c r="I65" s="54" t="inlineStr">
        <is>
          <t>mar-05</t>
        </is>
      </c>
      <c r="J65" t="inlineStr">
        <is>
          <t>miércoles</t>
        </is>
      </c>
      <c r="K65" t="n">
        <v>3</v>
      </c>
      <c r="L65" t="n">
        <v>10</v>
      </c>
      <c r="M65" t="inlineStr">
        <is>
          <t>03-03 al 09-03</t>
        </is>
      </c>
      <c r="N65" t="n">
        <v>5</v>
      </c>
      <c r="O65" t="n">
        <v>1</v>
      </c>
      <c r="P65" t="n">
        <v>1</v>
      </c>
      <c r="Q65" t="n">
        <v>0</v>
      </c>
      <c r="R65" t="n">
        <v>10</v>
      </c>
      <c r="S65" t="n">
        <v>64</v>
      </c>
    </row>
    <row r="66">
      <c r="A66" t="n">
        <v>20250306</v>
      </c>
      <c r="B66" s="9" t="n">
        <v>45722</v>
      </c>
      <c r="C66" t="inlineStr">
        <is>
          <t>Marzo</t>
        </is>
      </c>
      <c r="D66" t="inlineStr">
        <is>
          <t>Mar</t>
        </is>
      </c>
      <c r="E66" t="n">
        <v>3</v>
      </c>
      <c r="F66" t="n">
        <v>2025</v>
      </c>
      <c r="G66" t="n">
        <v>202503</v>
      </c>
      <c r="H66" s="54" t="inlineStr">
        <is>
          <t>mar-25</t>
        </is>
      </c>
      <c r="I66" s="54" t="inlineStr">
        <is>
          <t>mar-06</t>
        </is>
      </c>
      <c r="J66" t="inlineStr">
        <is>
          <t>jueves</t>
        </is>
      </c>
      <c r="K66" t="n">
        <v>4</v>
      </c>
      <c r="L66" t="n">
        <v>10</v>
      </c>
      <c r="M66" t="inlineStr">
        <is>
          <t>03-03 al 09-03</t>
        </is>
      </c>
      <c r="N66" t="n">
        <v>6</v>
      </c>
      <c r="O66" t="n">
        <v>1</v>
      </c>
      <c r="P66" t="n">
        <v>1</v>
      </c>
      <c r="Q66" t="n">
        <v>0</v>
      </c>
      <c r="R66" t="n">
        <v>10</v>
      </c>
      <c r="S66" t="n">
        <v>65</v>
      </c>
    </row>
    <row r="67">
      <c r="A67" t="n">
        <v>20250307</v>
      </c>
      <c r="B67" s="9" t="n">
        <v>45723</v>
      </c>
      <c r="C67" t="inlineStr">
        <is>
          <t>Marzo</t>
        </is>
      </c>
      <c r="D67" t="inlineStr">
        <is>
          <t>Mar</t>
        </is>
      </c>
      <c r="E67" t="n">
        <v>3</v>
      </c>
      <c r="F67" t="n">
        <v>2025</v>
      </c>
      <c r="G67" t="n">
        <v>202503</v>
      </c>
      <c r="H67" s="54" t="inlineStr">
        <is>
          <t>mar-25</t>
        </is>
      </c>
      <c r="I67" s="54" t="inlineStr">
        <is>
          <t>mar-07</t>
        </is>
      </c>
      <c r="J67" t="inlineStr">
        <is>
          <t>viernes</t>
        </is>
      </c>
      <c r="K67" t="n">
        <v>5</v>
      </c>
      <c r="L67" t="n">
        <v>10</v>
      </c>
      <c r="M67" t="inlineStr">
        <is>
          <t>03-03 al 09-03</t>
        </is>
      </c>
      <c r="N67" t="n">
        <v>7</v>
      </c>
      <c r="O67" t="n">
        <v>1</v>
      </c>
      <c r="P67" t="n">
        <v>1</v>
      </c>
      <c r="Q67" t="n">
        <v>0</v>
      </c>
      <c r="R67" t="n">
        <v>10</v>
      </c>
      <c r="S67" t="n">
        <v>66</v>
      </c>
    </row>
    <row r="68">
      <c r="A68" t="n">
        <v>20250308</v>
      </c>
      <c r="B68" s="9" t="n">
        <v>45724</v>
      </c>
      <c r="C68" t="inlineStr">
        <is>
          <t>Marzo</t>
        </is>
      </c>
      <c r="D68" t="inlineStr">
        <is>
          <t>Mar</t>
        </is>
      </c>
      <c r="E68" t="n">
        <v>3</v>
      </c>
      <c r="F68" t="n">
        <v>2025</v>
      </c>
      <c r="G68" t="n">
        <v>202503</v>
      </c>
      <c r="H68" s="54" t="inlineStr">
        <is>
          <t>mar-25</t>
        </is>
      </c>
      <c r="I68" s="54" t="inlineStr">
        <is>
          <t>mar-08</t>
        </is>
      </c>
      <c r="J68" t="inlineStr">
        <is>
          <t>sábado</t>
        </is>
      </c>
      <c r="K68" t="n">
        <v>6</v>
      </c>
      <c r="L68" t="n">
        <v>10</v>
      </c>
      <c r="M68" t="inlineStr">
        <is>
          <t>03-03 al 09-03</t>
        </is>
      </c>
      <c r="N68" t="n">
        <v>8</v>
      </c>
      <c r="O68" t="n">
        <v>1</v>
      </c>
      <c r="P68" t="n">
        <v>1</v>
      </c>
      <c r="Q68" t="n">
        <v>1</v>
      </c>
      <c r="R68" t="n">
        <v>10</v>
      </c>
      <c r="S68" t="n">
        <v>67</v>
      </c>
    </row>
    <row r="69">
      <c r="A69" t="n">
        <v>20250309</v>
      </c>
      <c r="B69" s="9" t="n">
        <v>45725</v>
      </c>
      <c r="C69" t="inlineStr">
        <is>
          <t>Marzo</t>
        </is>
      </c>
      <c r="D69" t="inlineStr">
        <is>
          <t>Mar</t>
        </is>
      </c>
      <c r="E69" t="n">
        <v>3</v>
      </c>
      <c r="F69" t="n">
        <v>2025</v>
      </c>
      <c r="G69" t="n">
        <v>202503</v>
      </c>
      <c r="H69" s="54" t="inlineStr">
        <is>
          <t>mar-25</t>
        </is>
      </c>
      <c r="I69" s="54" t="inlineStr">
        <is>
          <t>mar-09</t>
        </is>
      </c>
      <c r="J69" t="inlineStr">
        <is>
          <t>domingo</t>
        </is>
      </c>
      <c r="K69" t="n">
        <v>7</v>
      </c>
      <c r="L69" t="n">
        <v>10</v>
      </c>
      <c r="M69" t="inlineStr">
        <is>
          <t>03-03 al 09-03</t>
        </is>
      </c>
      <c r="N69" t="n">
        <v>9</v>
      </c>
      <c r="O69" t="n">
        <v>1</v>
      </c>
      <c r="P69" t="n">
        <v>1</v>
      </c>
      <c r="Q69" t="n">
        <v>1</v>
      </c>
      <c r="R69" t="n">
        <v>10</v>
      </c>
      <c r="S69" t="n">
        <v>68</v>
      </c>
    </row>
    <row r="70">
      <c r="A70" t="n">
        <v>20250310</v>
      </c>
      <c r="B70" s="9" t="n">
        <v>45726</v>
      </c>
      <c r="C70" t="inlineStr">
        <is>
          <t>Marzo</t>
        </is>
      </c>
      <c r="D70" t="inlineStr">
        <is>
          <t>Mar</t>
        </is>
      </c>
      <c r="E70" t="n">
        <v>3</v>
      </c>
      <c r="F70" t="n">
        <v>2025</v>
      </c>
      <c r="G70" t="n">
        <v>202503</v>
      </c>
      <c r="H70" s="54" t="inlineStr">
        <is>
          <t>mar-25</t>
        </is>
      </c>
      <c r="I70" s="54" t="inlineStr">
        <is>
          <t>mar-10</t>
        </is>
      </c>
      <c r="J70" t="inlineStr">
        <is>
          <t>lunes</t>
        </is>
      </c>
      <c r="K70" t="n">
        <v>1</v>
      </c>
      <c r="L70" t="n">
        <v>11</v>
      </c>
      <c r="M70" t="inlineStr">
        <is>
          <t>10-03 al 16-03</t>
        </is>
      </c>
      <c r="N70" t="n">
        <v>10</v>
      </c>
      <c r="O70" t="n">
        <v>1</v>
      </c>
      <c r="P70" t="n">
        <v>1</v>
      </c>
      <c r="Q70" t="n">
        <v>0</v>
      </c>
      <c r="R70" t="n">
        <v>11</v>
      </c>
      <c r="S70" t="n">
        <v>69</v>
      </c>
    </row>
    <row r="71">
      <c r="A71" t="n">
        <v>20250311</v>
      </c>
      <c r="B71" s="9" t="n">
        <v>45727</v>
      </c>
      <c r="C71" t="inlineStr">
        <is>
          <t>Marzo</t>
        </is>
      </c>
      <c r="D71" t="inlineStr">
        <is>
          <t>Mar</t>
        </is>
      </c>
      <c r="E71" t="n">
        <v>3</v>
      </c>
      <c r="F71" t="n">
        <v>2025</v>
      </c>
      <c r="G71" t="n">
        <v>202503</v>
      </c>
      <c r="H71" s="54" t="inlineStr">
        <is>
          <t>mar-25</t>
        </is>
      </c>
      <c r="I71" s="54" t="inlineStr">
        <is>
          <t>mar-11</t>
        </is>
      </c>
      <c r="J71" t="inlineStr">
        <is>
          <t>martes</t>
        </is>
      </c>
      <c r="K71" t="n">
        <v>2</v>
      </c>
      <c r="L71" t="n">
        <v>11</v>
      </c>
      <c r="M71" t="inlineStr">
        <is>
          <t>10-03 al 16-03</t>
        </is>
      </c>
      <c r="N71" t="n">
        <v>11</v>
      </c>
      <c r="O71" t="n">
        <v>1</v>
      </c>
      <c r="P71" t="n">
        <v>1</v>
      </c>
      <c r="Q71" t="n">
        <v>0</v>
      </c>
      <c r="R71" t="n">
        <v>11</v>
      </c>
      <c r="S71" t="n">
        <v>70</v>
      </c>
    </row>
    <row r="72">
      <c r="A72" t="n">
        <v>20250312</v>
      </c>
      <c r="B72" s="9" t="n">
        <v>45728</v>
      </c>
      <c r="C72" t="inlineStr">
        <is>
          <t>Marzo</t>
        </is>
      </c>
      <c r="D72" t="inlineStr">
        <is>
          <t>Mar</t>
        </is>
      </c>
      <c r="E72" t="n">
        <v>3</v>
      </c>
      <c r="F72" t="n">
        <v>2025</v>
      </c>
      <c r="G72" t="n">
        <v>202503</v>
      </c>
      <c r="H72" s="54" t="inlineStr">
        <is>
          <t>mar-25</t>
        </is>
      </c>
      <c r="I72" s="54" t="inlineStr">
        <is>
          <t>mar-12</t>
        </is>
      </c>
      <c r="J72" t="inlineStr">
        <is>
          <t>miércoles</t>
        </is>
      </c>
      <c r="K72" t="n">
        <v>3</v>
      </c>
      <c r="L72" t="n">
        <v>11</v>
      </c>
      <c r="M72" t="inlineStr">
        <is>
          <t>10-03 al 16-03</t>
        </is>
      </c>
      <c r="N72" t="n">
        <v>12</v>
      </c>
      <c r="O72" t="n">
        <v>1</v>
      </c>
      <c r="P72" t="n">
        <v>1</v>
      </c>
      <c r="Q72" t="n">
        <v>0</v>
      </c>
      <c r="R72" t="n">
        <v>11</v>
      </c>
      <c r="S72" t="n">
        <v>71</v>
      </c>
    </row>
    <row r="73">
      <c r="A73" t="n">
        <v>20250313</v>
      </c>
      <c r="B73" s="9" t="n">
        <v>45729</v>
      </c>
      <c r="C73" t="inlineStr">
        <is>
          <t>Marzo</t>
        </is>
      </c>
      <c r="D73" t="inlineStr">
        <is>
          <t>Mar</t>
        </is>
      </c>
      <c r="E73" t="n">
        <v>3</v>
      </c>
      <c r="F73" t="n">
        <v>2025</v>
      </c>
      <c r="G73" t="n">
        <v>202503</v>
      </c>
      <c r="H73" s="54" t="inlineStr">
        <is>
          <t>mar-25</t>
        </is>
      </c>
      <c r="I73" s="54" t="inlineStr">
        <is>
          <t>mar-13</t>
        </is>
      </c>
      <c r="J73" t="inlineStr">
        <is>
          <t>jueves</t>
        </is>
      </c>
      <c r="K73" t="n">
        <v>4</v>
      </c>
      <c r="L73" t="n">
        <v>11</v>
      </c>
      <c r="M73" t="inlineStr">
        <is>
          <t>10-03 al 16-03</t>
        </is>
      </c>
      <c r="N73" t="n">
        <v>13</v>
      </c>
      <c r="O73" t="n">
        <v>1</v>
      </c>
      <c r="P73" t="n">
        <v>1</v>
      </c>
      <c r="Q73" t="n">
        <v>0</v>
      </c>
      <c r="R73" t="n">
        <v>11</v>
      </c>
      <c r="S73" t="n">
        <v>72</v>
      </c>
    </row>
    <row r="74">
      <c r="A74" t="n">
        <v>20250314</v>
      </c>
      <c r="B74" s="9" t="n">
        <v>45730</v>
      </c>
      <c r="C74" t="inlineStr">
        <is>
          <t>Marzo</t>
        </is>
      </c>
      <c r="D74" t="inlineStr">
        <is>
          <t>Mar</t>
        </is>
      </c>
      <c r="E74" t="n">
        <v>3</v>
      </c>
      <c r="F74" t="n">
        <v>2025</v>
      </c>
      <c r="G74" t="n">
        <v>202503</v>
      </c>
      <c r="H74" s="54" t="inlineStr">
        <is>
          <t>mar-25</t>
        </is>
      </c>
      <c r="I74" s="54" t="inlineStr">
        <is>
          <t>mar-14</t>
        </is>
      </c>
      <c r="J74" t="inlineStr">
        <is>
          <t>viernes</t>
        </is>
      </c>
      <c r="K74" t="n">
        <v>5</v>
      </c>
      <c r="L74" t="n">
        <v>11</v>
      </c>
      <c r="M74" t="inlineStr">
        <is>
          <t>10-03 al 16-03</t>
        </is>
      </c>
      <c r="N74" t="n">
        <v>14</v>
      </c>
      <c r="O74" t="n">
        <v>1</v>
      </c>
      <c r="P74" t="n">
        <v>1</v>
      </c>
      <c r="Q74" t="n">
        <v>0</v>
      </c>
      <c r="R74" t="n">
        <v>11</v>
      </c>
      <c r="S74" t="n">
        <v>73</v>
      </c>
    </row>
    <row r="75">
      <c r="A75" t="n">
        <v>20250315</v>
      </c>
      <c r="B75" s="9" t="n">
        <v>45731</v>
      </c>
      <c r="C75" t="inlineStr">
        <is>
          <t>Marzo</t>
        </is>
      </c>
      <c r="D75" t="inlineStr">
        <is>
          <t>Mar</t>
        </is>
      </c>
      <c r="E75" t="n">
        <v>3</v>
      </c>
      <c r="F75" t="n">
        <v>2025</v>
      </c>
      <c r="G75" t="n">
        <v>202503</v>
      </c>
      <c r="H75" s="54" t="inlineStr">
        <is>
          <t>mar-25</t>
        </is>
      </c>
      <c r="I75" s="54" t="inlineStr">
        <is>
          <t>mar-15</t>
        </is>
      </c>
      <c r="J75" t="inlineStr">
        <is>
          <t>sábado</t>
        </is>
      </c>
      <c r="K75" t="n">
        <v>6</v>
      </c>
      <c r="L75" t="n">
        <v>11</v>
      </c>
      <c r="M75" t="inlineStr">
        <is>
          <t>10-03 al 16-03</t>
        </is>
      </c>
      <c r="N75" t="n">
        <v>15</v>
      </c>
      <c r="O75" t="n">
        <v>1</v>
      </c>
      <c r="P75" t="n">
        <v>1</v>
      </c>
      <c r="Q75" t="n">
        <v>1</v>
      </c>
      <c r="R75" t="n">
        <v>11</v>
      </c>
      <c r="S75" t="n">
        <v>74</v>
      </c>
    </row>
    <row r="76">
      <c r="A76" t="n">
        <v>20250316</v>
      </c>
      <c r="B76" s="9" t="n">
        <v>45732</v>
      </c>
      <c r="C76" t="inlineStr">
        <is>
          <t>Marzo</t>
        </is>
      </c>
      <c r="D76" t="inlineStr">
        <is>
          <t>Mar</t>
        </is>
      </c>
      <c r="E76" t="n">
        <v>3</v>
      </c>
      <c r="F76" t="n">
        <v>2025</v>
      </c>
      <c r="G76" t="n">
        <v>202503</v>
      </c>
      <c r="H76" s="54" t="inlineStr">
        <is>
          <t>mar-25</t>
        </is>
      </c>
      <c r="I76" s="54" t="inlineStr">
        <is>
          <t>mar-16</t>
        </is>
      </c>
      <c r="J76" t="inlineStr">
        <is>
          <t>domingo</t>
        </is>
      </c>
      <c r="K76" t="n">
        <v>7</v>
      </c>
      <c r="L76" t="n">
        <v>11</v>
      </c>
      <c r="M76" t="inlineStr">
        <is>
          <t>10-03 al 16-03</t>
        </is>
      </c>
      <c r="N76" t="n">
        <v>16</v>
      </c>
      <c r="O76" t="n">
        <v>1</v>
      </c>
      <c r="P76" t="n">
        <v>1</v>
      </c>
      <c r="Q76" t="n">
        <v>1</v>
      </c>
      <c r="R76" t="n">
        <v>11</v>
      </c>
      <c r="S76" t="n">
        <v>75</v>
      </c>
    </row>
    <row r="77">
      <c r="A77" t="n">
        <v>20250317</v>
      </c>
      <c r="B77" s="9" t="n">
        <v>45733</v>
      </c>
      <c r="C77" t="inlineStr">
        <is>
          <t>Marzo</t>
        </is>
      </c>
      <c r="D77" t="inlineStr">
        <is>
          <t>Mar</t>
        </is>
      </c>
      <c r="E77" t="n">
        <v>3</v>
      </c>
      <c r="F77" t="n">
        <v>2025</v>
      </c>
      <c r="G77" t="n">
        <v>202503</v>
      </c>
      <c r="H77" s="54" t="inlineStr">
        <is>
          <t>mar-25</t>
        </is>
      </c>
      <c r="I77" s="54" t="inlineStr">
        <is>
          <t>mar-17</t>
        </is>
      </c>
      <c r="J77" t="inlineStr">
        <is>
          <t>lunes</t>
        </is>
      </c>
      <c r="K77" t="n">
        <v>1</v>
      </c>
      <c r="L77" t="n">
        <v>12</v>
      </c>
      <c r="M77" t="inlineStr">
        <is>
          <t>17-03 al 23-03</t>
        </is>
      </c>
      <c r="N77" t="n">
        <v>17</v>
      </c>
      <c r="O77" t="n">
        <v>1</v>
      </c>
      <c r="P77" t="n">
        <v>1</v>
      </c>
      <c r="Q77" t="n">
        <v>0</v>
      </c>
      <c r="R77" t="n">
        <v>12</v>
      </c>
      <c r="S77" t="n">
        <v>76</v>
      </c>
    </row>
    <row r="78">
      <c r="A78" t="n">
        <v>20250318</v>
      </c>
      <c r="B78" s="9" t="n">
        <v>45734</v>
      </c>
      <c r="C78" t="inlineStr">
        <is>
          <t>Marzo</t>
        </is>
      </c>
      <c r="D78" t="inlineStr">
        <is>
          <t>Mar</t>
        </is>
      </c>
      <c r="E78" t="n">
        <v>3</v>
      </c>
      <c r="F78" t="n">
        <v>2025</v>
      </c>
      <c r="G78" t="n">
        <v>202503</v>
      </c>
      <c r="H78" s="54" t="inlineStr">
        <is>
          <t>mar-25</t>
        </is>
      </c>
      <c r="I78" s="54" t="inlineStr">
        <is>
          <t>mar-18</t>
        </is>
      </c>
      <c r="J78" t="inlineStr">
        <is>
          <t>martes</t>
        </is>
      </c>
      <c r="K78" t="n">
        <v>2</v>
      </c>
      <c r="L78" t="n">
        <v>12</v>
      </c>
      <c r="M78" t="inlineStr">
        <is>
          <t>17-03 al 23-03</t>
        </is>
      </c>
      <c r="N78" t="n">
        <v>18</v>
      </c>
      <c r="O78" t="n">
        <v>1</v>
      </c>
      <c r="P78" t="n">
        <v>1</v>
      </c>
      <c r="Q78" t="n">
        <v>0</v>
      </c>
      <c r="R78" t="n">
        <v>12</v>
      </c>
      <c r="S78" t="n">
        <v>77</v>
      </c>
    </row>
    <row r="79">
      <c r="A79" t="n">
        <v>20250319</v>
      </c>
      <c r="B79" s="9" t="n">
        <v>45735</v>
      </c>
      <c r="C79" t="inlineStr">
        <is>
          <t>Marzo</t>
        </is>
      </c>
      <c r="D79" t="inlineStr">
        <is>
          <t>Mar</t>
        </is>
      </c>
      <c r="E79" t="n">
        <v>3</v>
      </c>
      <c r="F79" t="n">
        <v>2025</v>
      </c>
      <c r="G79" t="n">
        <v>202503</v>
      </c>
      <c r="H79" s="54" t="inlineStr">
        <is>
          <t>mar-25</t>
        </is>
      </c>
      <c r="I79" s="54" t="inlineStr">
        <is>
          <t>mar-19</t>
        </is>
      </c>
      <c r="J79" t="inlineStr">
        <is>
          <t>miércoles</t>
        </is>
      </c>
      <c r="K79" t="n">
        <v>3</v>
      </c>
      <c r="L79" t="n">
        <v>12</v>
      </c>
      <c r="M79" t="inlineStr">
        <is>
          <t>17-03 al 23-03</t>
        </is>
      </c>
      <c r="N79" t="n">
        <v>19</v>
      </c>
      <c r="O79" t="n">
        <v>1</v>
      </c>
      <c r="P79" t="n">
        <v>1</v>
      </c>
      <c r="Q79" t="n">
        <v>0</v>
      </c>
      <c r="R79" t="n">
        <v>12</v>
      </c>
      <c r="S79" t="n">
        <v>78</v>
      </c>
    </row>
    <row r="80">
      <c r="A80" t="n">
        <v>20250320</v>
      </c>
      <c r="B80" s="9" t="n">
        <v>45736</v>
      </c>
      <c r="C80" t="inlineStr">
        <is>
          <t>Marzo</t>
        </is>
      </c>
      <c r="D80" t="inlineStr">
        <is>
          <t>Mar</t>
        </is>
      </c>
      <c r="E80" t="n">
        <v>3</v>
      </c>
      <c r="F80" t="n">
        <v>2025</v>
      </c>
      <c r="G80" t="n">
        <v>202503</v>
      </c>
      <c r="H80" s="54" t="inlineStr">
        <is>
          <t>mar-25</t>
        </is>
      </c>
      <c r="I80" s="54" t="inlineStr">
        <is>
          <t>mar-20</t>
        </is>
      </c>
      <c r="J80" t="inlineStr">
        <is>
          <t>jueves</t>
        </is>
      </c>
      <c r="K80" t="n">
        <v>4</v>
      </c>
      <c r="L80" t="n">
        <v>12</v>
      </c>
      <c r="M80" t="inlineStr">
        <is>
          <t>17-03 al 23-03</t>
        </is>
      </c>
      <c r="N80" t="n">
        <v>20</v>
      </c>
      <c r="O80" t="n">
        <v>1</v>
      </c>
      <c r="P80" t="n">
        <v>1</v>
      </c>
      <c r="Q80" t="n">
        <v>0</v>
      </c>
      <c r="R80" t="n">
        <v>12</v>
      </c>
      <c r="S80" t="n">
        <v>79</v>
      </c>
    </row>
    <row r="81">
      <c r="A81" t="n">
        <v>20250321</v>
      </c>
      <c r="B81" s="9" t="n">
        <v>45737</v>
      </c>
      <c r="C81" t="inlineStr">
        <is>
          <t>Marzo</t>
        </is>
      </c>
      <c r="D81" t="inlineStr">
        <is>
          <t>Mar</t>
        </is>
      </c>
      <c r="E81" t="n">
        <v>3</v>
      </c>
      <c r="F81" t="n">
        <v>2025</v>
      </c>
      <c r="G81" t="n">
        <v>202503</v>
      </c>
      <c r="H81" s="54" t="inlineStr">
        <is>
          <t>mar-25</t>
        </is>
      </c>
      <c r="I81" s="54" t="inlineStr">
        <is>
          <t>mar-21</t>
        </is>
      </c>
      <c r="J81" t="inlineStr">
        <is>
          <t>viernes</t>
        </is>
      </c>
      <c r="K81" t="n">
        <v>5</v>
      </c>
      <c r="L81" t="n">
        <v>12</v>
      </c>
      <c r="M81" t="inlineStr">
        <is>
          <t>17-03 al 23-03</t>
        </is>
      </c>
      <c r="N81" t="n">
        <v>21</v>
      </c>
      <c r="O81" t="n">
        <v>1</v>
      </c>
      <c r="P81" t="n">
        <v>1</v>
      </c>
      <c r="Q81" t="n">
        <v>0</v>
      </c>
      <c r="R81" t="n">
        <v>12</v>
      </c>
      <c r="S81" t="n">
        <v>80</v>
      </c>
    </row>
    <row r="82">
      <c r="A82" t="n">
        <v>20250322</v>
      </c>
      <c r="B82" s="9" t="n">
        <v>45738</v>
      </c>
      <c r="C82" t="inlineStr">
        <is>
          <t>Marzo</t>
        </is>
      </c>
      <c r="D82" t="inlineStr">
        <is>
          <t>Mar</t>
        </is>
      </c>
      <c r="E82" t="n">
        <v>3</v>
      </c>
      <c r="F82" t="n">
        <v>2025</v>
      </c>
      <c r="G82" t="n">
        <v>202503</v>
      </c>
      <c r="H82" s="54" t="inlineStr">
        <is>
          <t>mar-25</t>
        </is>
      </c>
      <c r="I82" s="54" t="inlineStr">
        <is>
          <t>mar-22</t>
        </is>
      </c>
      <c r="J82" t="inlineStr">
        <is>
          <t>sábado</t>
        </is>
      </c>
      <c r="K82" t="n">
        <v>6</v>
      </c>
      <c r="L82" t="n">
        <v>12</v>
      </c>
      <c r="M82" t="inlineStr">
        <is>
          <t>17-03 al 23-03</t>
        </is>
      </c>
      <c r="N82" t="n">
        <v>22</v>
      </c>
      <c r="O82" t="n">
        <v>1</v>
      </c>
      <c r="P82" t="n">
        <v>1</v>
      </c>
      <c r="Q82" t="n">
        <v>1</v>
      </c>
      <c r="R82" t="n">
        <v>12</v>
      </c>
      <c r="S82" t="n">
        <v>81</v>
      </c>
    </row>
    <row r="83">
      <c r="A83" t="n">
        <v>20250323</v>
      </c>
      <c r="B83" s="9" t="n">
        <v>45739</v>
      </c>
      <c r="C83" t="inlineStr">
        <is>
          <t>Marzo</t>
        </is>
      </c>
      <c r="D83" t="inlineStr">
        <is>
          <t>Mar</t>
        </is>
      </c>
      <c r="E83" t="n">
        <v>3</v>
      </c>
      <c r="F83" t="n">
        <v>2025</v>
      </c>
      <c r="G83" t="n">
        <v>202503</v>
      </c>
      <c r="H83" s="54" t="inlineStr">
        <is>
          <t>mar-25</t>
        </is>
      </c>
      <c r="I83" s="54" t="inlineStr">
        <is>
          <t>mar-23</t>
        </is>
      </c>
      <c r="J83" t="inlineStr">
        <is>
          <t>domingo</t>
        </is>
      </c>
      <c r="K83" t="n">
        <v>7</v>
      </c>
      <c r="L83" t="n">
        <v>12</v>
      </c>
      <c r="M83" t="inlineStr">
        <is>
          <t>17-03 al 23-03</t>
        </is>
      </c>
      <c r="N83" t="n">
        <v>23</v>
      </c>
      <c r="O83" t="n">
        <v>1</v>
      </c>
      <c r="P83" t="n">
        <v>1</v>
      </c>
      <c r="Q83" t="n">
        <v>1</v>
      </c>
      <c r="R83" t="n">
        <v>12</v>
      </c>
      <c r="S83" t="n">
        <v>82</v>
      </c>
    </row>
    <row r="84">
      <c r="A84" t="n">
        <v>20250324</v>
      </c>
      <c r="B84" s="9" t="n">
        <v>45740</v>
      </c>
      <c r="C84" t="inlineStr">
        <is>
          <t>Marzo</t>
        </is>
      </c>
      <c r="D84" t="inlineStr">
        <is>
          <t>Mar</t>
        </is>
      </c>
      <c r="E84" t="n">
        <v>3</v>
      </c>
      <c r="F84" t="n">
        <v>2025</v>
      </c>
      <c r="G84" t="n">
        <v>202503</v>
      </c>
      <c r="H84" s="54" t="inlineStr">
        <is>
          <t>mar-25</t>
        </is>
      </c>
      <c r="I84" s="54" t="inlineStr">
        <is>
          <t>mar-24</t>
        </is>
      </c>
      <c r="J84" t="inlineStr">
        <is>
          <t>lunes</t>
        </is>
      </c>
      <c r="K84" t="n">
        <v>1</v>
      </c>
      <c r="L84" t="n">
        <v>13</v>
      </c>
      <c r="M84" t="inlineStr">
        <is>
          <t>24-03 al 30-03</t>
        </is>
      </c>
      <c r="N84" t="n">
        <v>24</v>
      </c>
      <c r="O84" t="n">
        <v>1</v>
      </c>
      <c r="P84" t="n">
        <v>1</v>
      </c>
      <c r="Q84" t="n">
        <v>0</v>
      </c>
      <c r="R84" t="n">
        <v>13</v>
      </c>
      <c r="S84" t="n">
        <v>83</v>
      </c>
    </row>
    <row r="85">
      <c r="A85" t="n">
        <v>20250325</v>
      </c>
      <c r="B85" s="9" t="n">
        <v>45741</v>
      </c>
      <c r="C85" t="inlineStr">
        <is>
          <t>Marzo</t>
        </is>
      </c>
      <c r="D85" t="inlineStr">
        <is>
          <t>Mar</t>
        </is>
      </c>
      <c r="E85" t="n">
        <v>3</v>
      </c>
      <c r="F85" t="n">
        <v>2025</v>
      </c>
      <c r="G85" t="n">
        <v>202503</v>
      </c>
      <c r="H85" s="54" t="inlineStr">
        <is>
          <t>mar-25</t>
        </is>
      </c>
      <c r="I85" s="54" t="inlineStr">
        <is>
          <t>mar-25</t>
        </is>
      </c>
      <c r="J85" t="inlineStr">
        <is>
          <t>martes</t>
        </is>
      </c>
      <c r="K85" t="n">
        <v>2</v>
      </c>
      <c r="L85" t="n">
        <v>13</v>
      </c>
      <c r="M85" t="inlineStr">
        <is>
          <t>24-03 al 30-03</t>
        </is>
      </c>
      <c r="N85" t="n">
        <v>25</v>
      </c>
      <c r="O85" t="n">
        <v>1</v>
      </c>
      <c r="P85" t="n">
        <v>1</v>
      </c>
      <c r="Q85" t="n">
        <v>0</v>
      </c>
      <c r="R85" t="n">
        <v>13</v>
      </c>
      <c r="S85" t="n">
        <v>84</v>
      </c>
    </row>
    <row r="86">
      <c r="A86" t="n">
        <v>20250326</v>
      </c>
      <c r="B86" s="9" t="n">
        <v>45742</v>
      </c>
      <c r="C86" t="inlineStr">
        <is>
          <t>Marzo</t>
        </is>
      </c>
      <c r="D86" t="inlineStr">
        <is>
          <t>Mar</t>
        </is>
      </c>
      <c r="E86" t="n">
        <v>3</v>
      </c>
      <c r="F86" t="n">
        <v>2025</v>
      </c>
      <c r="G86" t="n">
        <v>202503</v>
      </c>
      <c r="H86" s="54" t="inlineStr">
        <is>
          <t>mar-25</t>
        </is>
      </c>
      <c r="I86" s="54" t="inlineStr">
        <is>
          <t>mar-26</t>
        </is>
      </c>
      <c r="J86" t="inlineStr">
        <is>
          <t>miércoles</t>
        </is>
      </c>
      <c r="K86" t="n">
        <v>3</v>
      </c>
      <c r="L86" t="n">
        <v>13</v>
      </c>
      <c r="M86" t="inlineStr">
        <is>
          <t>24-03 al 30-03</t>
        </is>
      </c>
      <c r="N86" t="n">
        <v>26</v>
      </c>
      <c r="O86" t="n">
        <v>1</v>
      </c>
      <c r="P86" t="n">
        <v>1</v>
      </c>
      <c r="Q86" t="n">
        <v>0</v>
      </c>
      <c r="R86" t="n">
        <v>13</v>
      </c>
      <c r="S86" t="n">
        <v>85</v>
      </c>
    </row>
    <row r="87">
      <c r="A87" t="n">
        <v>20250327</v>
      </c>
      <c r="B87" s="9" t="n">
        <v>45743</v>
      </c>
      <c r="C87" t="inlineStr">
        <is>
          <t>Marzo</t>
        </is>
      </c>
      <c r="D87" t="inlineStr">
        <is>
          <t>Mar</t>
        </is>
      </c>
      <c r="E87" t="n">
        <v>3</v>
      </c>
      <c r="F87" t="n">
        <v>2025</v>
      </c>
      <c r="G87" t="n">
        <v>202503</v>
      </c>
      <c r="H87" s="54" t="inlineStr">
        <is>
          <t>mar-25</t>
        </is>
      </c>
      <c r="I87" s="54" t="inlineStr">
        <is>
          <t>mar-27</t>
        </is>
      </c>
      <c r="J87" t="inlineStr">
        <is>
          <t>jueves</t>
        </is>
      </c>
      <c r="K87" t="n">
        <v>4</v>
      </c>
      <c r="L87" t="n">
        <v>13</v>
      </c>
      <c r="M87" t="inlineStr">
        <is>
          <t>24-03 al 30-03</t>
        </is>
      </c>
      <c r="N87" t="n">
        <v>27</v>
      </c>
      <c r="O87" t="n">
        <v>1</v>
      </c>
      <c r="P87" t="n">
        <v>1</v>
      </c>
      <c r="Q87" t="n">
        <v>0</v>
      </c>
      <c r="R87" t="n">
        <v>13</v>
      </c>
      <c r="S87" t="n">
        <v>86</v>
      </c>
    </row>
    <row r="88">
      <c r="A88" t="n">
        <v>20250328</v>
      </c>
      <c r="B88" s="9" t="n">
        <v>45744</v>
      </c>
      <c r="C88" t="inlineStr">
        <is>
          <t>Marzo</t>
        </is>
      </c>
      <c r="D88" t="inlineStr">
        <is>
          <t>Mar</t>
        </is>
      </c>
      <c r="E88" t="n">
        <v>3</v>
      </c>
      <c r="F88" t="n">
        <v>2025</v>
      </c>
      <c r="G88" t="n">
        <v>202503</v>
      </c>
      <c r="H88" s="54" t="inlineStr">
        <is>
          <t>mar-25</t>
        </is>
      </c>
      <c r="I88" s="54" t="inlineStr">
        <is>
          <t>mar-28</t>
        </is>
      </c>
      <c r="J88" t="inlineStr">
        <is>
          <t>viernes</t>
        </is>
      </c>
      <c r="K88" t="n">
        <v>5</v>
      </c>
      <c r="L88" t="n">
        <v>13</v>
      </c>
      <c r="M88" t="inlineStr">
        <is>
          <t>24-03 al 30-03</t>
        </is>
      </c>
      <c r="N88" t="n">
        <v>28</v>
      </c>
      <c r="O88" t="n">
        <v>1</v>
      </c>
      <c r="P88" t="n">
        <v>1</v>
      </c>
      <c r="Q88" t="n">
        <v>0</v>
      </c>
      <c r="R88" t="n">
        <v>13</v>
      </c>
      <c r="S88" t="n">
        <v>87</v>
      </c>
    </row>
    <row r="89">
      <c r="A89" t="n">
        <v>20250329</v>
      </c>
      <c r="B89" s="9" t="n">
        <v>45745</v>
      </c>
      <c r="C89" t="inlineStr">
        <is>
          <t>Marzo</t>
        </is>
      </c>
      <c r="D89" t="inlineStr">
        <is>
          <t>Mar</t>
        </is>
      </c>
      <c r="E89" t="n">
        <v>3</v>
      </c>
      <c r="F89" t="n">
        <v>2025</v>
      </c>
      <c r="G89" t="n">
        <v>202503</v>
      </c>
      <c r="H89" s="54" t="inlineStr">
        <is>
          <t>mar-25</t>
        </is>
      </c>
      <c r="I89" s="54" t="inlineStr">
        <is>
          <t>mar-29</t>
        </is>
      </c>
      <c r="J89" t="inlineStr">
        <is>
          <t>sábado</t>
        </is>
      </c>
      <c r="K89" t="n">
        <v>6</v>
      </c>
      <c r="L89" t="n">
        <v>13</v>
      </c>
      <c r="M89" t="inlineStr">
        <is>
          <t>24-03 al 30-03</t>
        </is>
      </c>
      <c r="N89" t="n">
        <v>29</v>
      </c>
      <c r="O89" t="n">
        <v>1</v>
      </c>
      <c r="P89" t="n">
        <v>1</v>
      </c>
      <c r="Q89" t="n">
        <v>1</v>
      </c>
      <c r="R89" t="n">
        <v>13</v>
      </c>
      <c r="S89" t="n">
        <v>88</v>
      </c>
    </row>
    <row r="90">
      <c r="A90" t="n">
        <v>20250330</v>
      </c>
      <c r="B90" s="9" t="n">
        <v>45746</v>
      </c>
      <c r="C90" t="inlineStr">
        <is>
          <t>Marzo</t>
        </is>
      </c>
      <c r="D90" t="inlineStr">
        <is>
          <t>Mar</t>
        </is>
      </c>
      <c r="E90" t="n">
        <v>3</v>
      </c>
      <c r="F90" t="n">
        <v>2025</v>
      </c>
      <c r="G90" t="n">
        <v>202503</v>
      </c>
      <c r="H90" s="54" t="inlineStr">
        <is>
          <t>mar-25</t>
        </is>
      </c>
      <c r="I90" s="54" t="inlineStr">
        <is>
          <t>mar-30</t>
        </is>
      </c>
      <c r="J90" t="inlineStr">
        <is>
          <t>domingo</t>
        </is>
      </c>
      <c r="K90" t="n">
        <v>7</v>
      </c>
      <c r="L90" t="n">
        <v>13</v>
      </c>
      <c r="M90" t="inlineStr">
        <is>
          <t>24-03 al 30-03</t>
        </is>
      </c>
      <c r="N90" t="n">
        <v>30</v>
      </c>
      <c r="O90" t="n">
        <v>1</v>
      </c>
      <c r="P90" t="n">
        <v>1</v>
      </c>
      <c r="Q90" t="n">
        <v>1</v>
      </c>
      <c r="R90" t="n">
        <v>13</v>
      </c>
      <c r="S90" t="n">
        <v>89</v>
      </c>
    </row>
    <row r="91">
      <c r="A91" t="n">
        <v>20250331</v>
      </c>
      <c r="B91" s="9" t="n">
        <v>45747</v>
      </c>
      <c r="C91" t="inlineStr">
        <is>
          <t>Marzo</t>
        </is>
      </c>
      <c r="D91" t="inlineStr">
        <is>
          <t>Mar</t>
        </is>
      </c>
      <c r="E91" t="n">
        <v>3</v>
      </c>
      <c r="F91" t="n">
        <v>2025</v>
      </c>
      <c r="G91" t="n">
        <v>202503</v>
      </c>
      <c r="H91" s="54" t="inlineStr">
        <is>
          <t>mar-25</t>
        </is>
      </c>
      <c r="I91" s="54" t="inlineStr">
        <is>
          <t>mar-31</t>
        </is>
      </c>
      <c r="J91" t="inlineStr">
        <is>
          <t>lunes</t>
        </is>
      </c>
      <c r="K91" t="n">
        <v>1</v>
      </c>
      <c r="L91" t="n">
        <v>14</v>
      </c>
      <c r="M91" t="inlineStr">
        <is>
          <t>31-03 al 06-04</t>
        </is>
      </c>
      <c r="N91" t="n">
        <v>31</v>
      </c>
      <c r="O91" t="n">
        <v>1</v>
      </c>
      <c r="P91" t="n">
        <v>1</v>
      </c>
      <c r="Q91" t="n">
        <v>0</v>
      </c>
      <c r="R91" t="n">
        <v>14</v>
      </c>
      <c r="S91" t="n">
        <v>90</v>
      </c>
    </row>
    <row r="92">
      <c r="A92" t="n">
        <v>20250401</v>
      </c>
      <c r="B92" s="9" t="n">
        <v>45748</v>
      </c>
      <c r="C92" t="inlineStr">
        <is>
          <t>Abril</t>
        </is>
      </c>
      <c r="D92" t="inlineStr">
        <is>
          <t>Abr</t>
        </is>
      </c>
      <c r="E92" t="n">
        <v>4</v>
      </c>
      <c r="F92" t="n">
        <v>2025</v>
      </c>
      <c r="G92" t="n">
        <v>202504</v>
      </c>
      <c r="H92" s="54" t="inlineStr">
        <is>
          <t>abr-25</t>
        </is>
      </c>
      <c r="I92" s="54" t="inlineStr">
        <is>
          <t>abr-01</t>
        </is>
      </c>
      <c r="J92" t="inlineStr">
        <is>
          <t>martes</t>
        </is>
      </c>
      <c r="K92" t="n">
        <v>2</v>
      </c>
      <c r="L92" t="n">
        <v>14</v>
      </c>
      <c r="M92" t="inlineStr">
        <is>
          <t>31-03 al 06-04</t>
        </is>
      </c>
      <c r="N92" t="n">
        <v>1</v>
      </c>
      <c r="O92" t="n">
        <v>2</v>
      </c>
      <c r="P92" t="n">
        <v>1</v>
      </c>
      <c r="Q92" t="n">
        <v>0</v>
      </c>
      <c r="R92" t="n">
        <v>14</v>
      </c>
      <c r="S92" t="n">
        <v>91</v>
      </c>
    </row>
    <row r="93">
      <c r="A93" t="n">
        <v>20250402</v>
      </c>
      <c r="B93" s="9" t="n">
        <v>45749</v>
      </c>
      <c r="C93" t="inlineStr">
        <is>
          <t>Abril</t>
        </is>
      </c>
      <c r="D93" t="inlineStr">
        <is>
          <t>Abr</t>
        </is>
      </c>
      <c r="E93" t="n">
        <v>4</v>
      </c>
      <c r="F93" t="n">
        <v>2025</v>
      </c>
      <c r="G93" t="n">
        <v>202504</v>
      </c>
      <c r="H93" s="54" t="inlineStr">
        <is>
          <t>abr-25</t>
        </is>
      </c>
      <c r="I93" s="54" t="inlineStr">
        <is>
          <t>abr-02</t>
        </is>
      </c>
      <c r="J93" t="inlineStr">
        <is>
          <t>miércoles</t>
        </is>
      </c>
      <c r="K93" t="n">
        <v>3</v>
      </c>
      <c r="L93" t="n">
        <v>14</v>
      </c>
      <c r="M93" t="inlineStr">
        <is>
          <t>31-03 al 06-04</t>
        </is>
      </c>
      <c r="N93" t="n">
        <v>2</v>
      </c>
      <c r="O93" t="n">
        <v>2</v>
      </c>
      <c r="P93" t="n">
        <v>1</v>
      </c>
      <c r="Q93" t="n">
        <v>0</v>
      </c>
      <c r="R93" t="n">
        <v>14</v>
      </c>
      <c r="S93" t="n">
        <v>92</v>
      </c>
    </row>
    <row r="94">
      <c r="A94" t="n">
        <v>20250403</v>
      </c>
      <c r="B94" s="9" t="n">
        <v>45750</v>
      </c>
      <c r="C94" t="inlineStr">
        <is>
          <t>Abril</t>
        </is>
      </c>
      <c r="D94" t="inlineStr">
        <is>
          <t>Abr</t>
        </is>
      </c>
      <c r="E94" t="n">
        <v>4</v>
      </c>
      <c r="F94" t="n">
        <v>2025</v>
      </c>
      <c r="G94" t="n">
        <v>202504</v>
      </c>
      <c r="H94" s="54" t="inlineStr">
        <is>
          <t>abr-25</t>
        </is>
      </c>
      <c r="I94" s="54" t="inlineStr">
        <is>
          <t>abr-03</t>
        </is>
      </c>
      <c r="J94" t="inlineStr">
        <is>
          <t>jueves</t>
        </is>
      </c>
      <c r="K94" t="n">
        <v>4</v>
      </c>
      <c r="L94" t="n">
        <v>14</v>
      </c>
      <c r="M94" t="inlineStr">
        <is>
          <t>31-03 al 06-04</t>
        </is>
      </c>
      <c r="N94" t="n">
        <v>3</v>
      </c>
      <c r="O94" t="n">
        <v>2</v>
      </c>
      <c r="P94" t="n">
        <v>1</v>
      </c>
      <c r="Q94" t="n">
        <v>0</v>
      </c>
      <c r="R94" t="n">
        <v>14</v>
      </c>
      <c r="S94" t="n">
        <v>93</v>
      </c>
    </row>
    <row r="95">
      <c r="A95" t="n">
        <v>20250404</v>
      </c>
      <c r="B95" s="9" t="n">
        <v>45751</v>
      </c>
      <c r="C95" t="inlineStr">
        <is>
          <t>Abril</t>
        </is>
      </c>
      <c r="D95" t="inlineStr">
        <is>
          <t>Abr</t>
        </is>
      </c>
      <c r="E95" t="n">
        <v>4</v>
      </c>
      <c r="F95" t="n">
        <v>2025</v>
      </c>
      <c r="G95" t="n">
        <v>202504</v>
      </c>
      <c r="H95" s="54" t="inlineStr">
        <is>
          <t>abr-25</t>
        </is>
      </c>
      <c r="I95" s="54" t="inlineStr">
        <is>
          <t>abr-04</t>
        </is>
      </c>
      <c r="J95" t="inlineStr">
        <is>
          <t>viernes</t>
        </is>
      </c>
      <c r="K95" t="n">
        <v>5</v>
      </c>
      <c r="L95" t="n">
        <v>14</v>
      </c>
      <c r="M95" t="inlineStr">
        <is>
          <t>31-03 al 06-04</t>
        </is>
      </c>
      <c r="N95" t="n">
        <v>4</v>
      </c>
      <c r="O95" t="n">
        <v>2</v>
      </c>
      <c r="P95" t="n">
        <v>1</v>
      </c>
      <c r="Q95" t="n">
        <v>0</v>
      </c>
      <c r="R95" t="n">
        <v>14</v>
      </c>
      <c r="S95" t="n">
        <v>94</v>
      </c>
    </row>
    <row r="96">
      <c r="A96" t="n">
        <v>20250405</v>
      </c>
      <c r="B96" s="9" t="n">
        <v>45752</v>
      </c>
      <c r="C96" t="inlineStr">
        <is>
          <t>Abril</t>
        </is>
      </c>
      <c r="D96" t="inlineStr">
        <is>
          <t>Abr</t>
        </is>
      </c>
      <c r="E96" t="n">
        <v>4</v>
      </c>
      <c r="F96" t="n">
        <v>2025</v>
      </c>
      <c r="G96" t="n">
        <v>202504</v>
      </c>
      <c r="H96" s="54" t="inlineStr">
        <is>
          <t>abr-25</t>
        </is>
      </c>
      <c r="I96" s="54" t="inlineStr">
        <is>
          <t>abr-05</t>
        </is>
      </c>
      <c r="J96" t="inlineStr">
        <is>
          <t>sábado</t>
        </is>
      </c>
      <c r="K96" t="n">
        <v>6</v>
      </c>
      <c r="L96" t="n">
        <v>14</v>
      </c>
      <c r="M96" t="inlineStr">
        <is>
          <t>31-03 al 06-04</t>
        </is>
      </c>
      <c r="N96" t="n">
        <v>5</v>
      </c>
      <c r="O96" t="n">
        <v>2</v>
      </c>
      <c r="P96" t="n">
        <v>1</v>
      </c>
      <c r="Q96" t="n">
        <v>1</v>
      </c>
      <c r="R96" t="n">
        <v>14</v>
      </c>
      <c r="S96" t="n">
        <v>95</v>
      </c>
    </row>
    <row r="97">
      <c r="A97" t="n">
        <v>20250406</v>
      </c>
      <c r="B97" s="9" t="n">
        <v>45753</v>
      </c>
      <c r="C97" t="inlineStr">
        <is>
          <t>Abril</t>
        </is>
      </c>
      <c r="D97" t="inlineStr">
        <is>
          <t>Abr</t>
        </is>
      </c>
      <c r="E97" t="n">
        <v>4</v>
      </c>
      <c r="F97" t="n">
        <v>2025</v>
      </c>
      <c r="G97" t="n">
        <v>202504</v>
      </c>
      <c r="H97" s="54" t="inlineStr">
        <is>
          <t>abr-25</t>
        </is>
      </c>
      <c r="I97" s="54" t="inlineStr">
        <is>
          <t>abr-06</t>
        </is>
      </c>
      <c r="J97" t="inlineStr">
        <is>
          <t>domingo</t>
        </is>
      </c>
      <c r="K97" t="n">
        <v>7</v>
      </c>
      <c r="L97" t="n">
        <v>14</v>
      </c>
      <c r="M97" t="inlineStr">
        <is>
          <t>31-03 al 06-04</t>
        </is>
      </c>
      <c r="N97" t="n">
        <v>6</v>
      </c>
      <c r="O97" t="n">
        <v>2</v>
      </c>
      <c r="P97" t="n">
        <v>1</v>
      </c>
      <c r="Q97" t="n">
        <v>1</v>
      </c>
      <c r="R97" t="n">
        <v>14</v>
      </c>
      <c r="S97" t="n">
        <v>96</v>
      </c>
    </row>
    <row r="98">
      <c r="A98" t="n">
        <v>20250407</v>
      </c>
      <c r="B98" s="9" t="n">
        <v>45754</v>
      </c>
      <c r="C98" t="inlineStr">
        <is>
          <t>Abril</t>
        </is>
      </c>
      <c r="D98" t="inlineStr">
        <is>
          <t>Abr</t>
        </is>
      </c>
      <c r="E98" t="n">
        <v>4</v>
      </c>
      <c r="F98" t="n">
        <v>2025</v>
      </c>
      <c r="G98" t="n">
        <v>202504</v>
      </c>
      <c r="H98" s="54" t="inlineStr">
        <is>
          <t>abr-25</t>
        </is>
      </c>
      <c r="I98" s="54" t="inlineStr">
        <is>
          <t>abr-07</t>
        </is>
      </c>
      <c r="J98" t="inlineStr">
        <is>
          <t>lunes</t>
        </is>
      </c>
      <c r="K98" t="n">
        <v>1</v>
      </c>
      <c r="L98" t="n">
        <v>15</v>
      </c>
      <c r="M98" t="inlineStr">
        <is>
          <t>07-04 al 13-04</t>
        </is>
      </c>
      <c r="N98" t="n">
        <v>7</v>
      </c>
      <c r="O98" t="n">
        <v>2</v>
      </c>
      <c r="P98" t="n">
        <v>1</v>
      </c>
      <c r="Q98" t="n">
        <v>0</v>
      </c>
      <c r="R98" t="n">
        <v>15</v>
      </c>
      <c r="S98" t="n">
        <v>97</v>
      </c>
    </row>
    <row r="99">
      <c r="A99" t="n">
        <v>20250408</v>
      </c>
      <c r="B99" s="9" t="n">
        <v>45755</v>
      </c>
      <c r="C99" t="inlineStr">
        <is>
          <t>Abril</t>
        </is>
      </c>
      <c r="D99" t="inlineStr">
        <is>
          <t>Abr</t>
        </is>
      </c>
      <c r="E99" t="n">
        <v>4</v>
      </c>
      <c r="F99" t="n">
        <v>2025</v>
      </c>
      <c r="G99" t="n">
        <v>202504</v>
      </c>
      <c r="H99" s="54" t="inlineStr">
        <is>
          <t>abr-25</t>
        </is>
      </c>
      <c r="I99" s="54" t="inlineStr">
        <is>
          <t>abr-08</t>
        </is>
      </c>
      <c r="J99" t="inlineStr">
        <is>
          <t>martes</t>
        </is>
      </c>
      <c r="K99" t="n">
        <v>2</v>
      </c>
      <c r="L99" t="n">
        <v>15</v>
      </c>
      <c r="M99" t="inlineStr">
        <is>
          <t>07-04 al 13-04</t>
        </is>
      </c>
      <c r="N99" t="n">
        <v>8</v>
      </c>
      <c r="O99" t="n">
        <v>2</v>
      </c>
      <c r="P99" t="n">
        <v>1</v>
      </c>
      <c r="Q99" t="n">
        <v>0</v>
      </c>
      <c r="R99" t="n">
        <v>15</v>
      </c>
      <c r="S99" t="n">
        <v>98</v>
      </c>
    </row>
    <row r="100">
      <c r="A100" t="n">
        <v>20250409</v>
      </c>
      <c r="B100" s="9" t="n">
        <v>45756</v>
      </c>
      <c r="C100" t="inlineStr">
        <is>
          <t>Abril</t>
        </is>
      </c>
      <c r="D100" t="inlineStr">
        <is>
          <t>Abr</t>
        </is>
      </c>
      <c r="E100" t="n">
        <v>4</v>
      </c>
      <c r="F100" t="n">
        <v>2025</v>
      </c>
      <c r="G100" t="n">
        <v>202504</v>
      </c>
      <c r="H100" s="54" t="inlineStr">
        <is>
          <t>abr-25</t>
        </is>
      </c>
      <c r="I100" s="54" t="inlineStr">
        <is>
          <t>abr-09</t>
        </is>
      </c>
      <c r="J100" t="inlineStr">
        <is>
          <t>miércoles</t>
        </is>
      </c>
      <c r="K100" t="n">
        <v>3</v>
      </c>
      <c r="L100" t="n">
        <v>15</v>
      </c>
      <c r="M100" t="inlineStr">
        <is>
          <t>07-04 al 13-04</t>
        </is>
      </c>
      <c r="N100" t="n">
        <v>9</v>
      </c>
      <c r="O100" t="n">
        <v>2</v>
      </c>
      <c r="P100" t="n">
        <v>1</v>
      </c>
      <c r="Q100" t="n">
        <v>0</v>
      </c>
      <c r="R100" t="n">
        <v>15</v>
      </c>
      <c r="S100" t="n">
        <v>99</v>
      </c>
    </row>
    <row r="101">
      <c r="A101" t="n">
        <v>20250410</v>
      </c>
      <c r="B101" s="9" t="n">
        <v>45757</v>
      </c>
      <c r="C101" t="inlineStr">
        <is>
          <t>Abril</t>
        </is>
      </c>
      <c r="D101" t="inlineStr">
        <is>
          <t>Abr</t>
        </is>
      </c>
      <c r="E101" t="n">
        <v>4</v>
      </c>
      <c r="F101" t="n">
        <v>2025</v>
      </c>
      <c r="G101" t="n">
        <v>202504</v>
      </c>
      <c r="H101" s="54" t="inlineStr">
        <is>
          <t>abr-25</t>
        </is>
      </c>
      <c r="I101" s="54" t="inlineStr">
        <is>
          <t>abr-10</t>
        </is>
      </c>
      <c r="J101" t="inlineStr">
        <is>
          <t>jueves</t>
        </is>
      </c>
      <c r="K101" t="n">
        <v>4</v>
      </c>
      <c r="L101" t="n">
        <v>15</v>
      </c>
      <c r="M101" t="inlineStr">
        <is>
          <t>07-04 al 13-04</t>
        </is>
      </c>
      <c r="N101" t="n">
        <v>10</v>
      </c>
      <c r="O101" t="n">
        <v>2</v>
      </c>
      <c r="P101" t="n">
        <v>1</v>
      </c>
      <c r="Q101" t="n">
        <v>0</v>
      </c>
      <c r="R101" t="n">
        <v>15</v>
      </c>
      <c r="S101" t="n">
        <v>100</v>
      </c>
    </row>
    <row r="102">
      <c r="A102" t="n">
        <v>20250411</v>
      </c>
      <c r="B102" s="9" t="n">
        <v>45758</v>
      </c>
      <c r="C102" t="inlineStr">
        <is>
          <t>Abril</t>
        </is>
      </c>
      <c r="D102" t="inlineStr">
        <is>
          <t>Abr</t>
        </is>
      </c>
      <c r="E102" t="n">
        <v>4</v>
      </c>
      <c r="F102" t="n">
        <v>2025</v>
      </c>
      <c r="G102" t="n">
        <v>202504</v>
      </c>
      <c r="H102" s="54" t="inlineStr">
        <is>
          <t>abr-25</t>
        </is>
      </c>
      <c r="I102" s="54" t="inlineStr">
        <is>
          <t>abr-11</t>
        </is>
      </c>
      <c r="J102" t="inlineStr">
        <is>
          <t>viernes</t>
        </is>
      </c>
      <c r="K102" t="n">
        <v>5</v>
      </c>
      <c r="L102" t="n">
        <v>15</v>
      </c>
      <c r="M102" t="inlineStr">
        <is>
          <t>07-04 al 13-04</t>
        </is>
      </c>
      <c r="N102" t="n">
        <v>11</v>
      </c>
      <c r="O102" t="n">
        <v>2</v>
      </c>
      <c r="P102" t="n">
        <v>1</v>
      </c>
      <c r="Q102" t="n">
        <v>0</v>
      </c>
      <c r="R102" t="n">
        <v>15</v>
      </c>
      <c r="S102" t="n">
        <v>101</v>
      </c>
    </row>
    <row r="103">
      <c r="A103" t="n">
        <v>20250412</v>
      </c>
      <c r="B103" s="9" t="n">
        <v>45759</v>
      </c>
      <c r="C103" t="inlineStr">
        <is>
          <t>Abril</t>
        </is>
      </c>
      <c r="D103" t="inlineStr">
        <is>
          <t>Abr</t>
        </is>
      </c>
      <c r="E103" t="n">
        <v>4</v>
      </c>
      <c r="F103" t="n">
        <v>2025</v>
      </c>
      <c r="G103" t="n">
        <v>202504</v>
      </c>
      <c r="H103" s="54" t="inlineStr">
        <is>
          <t>abr-25</t>
        </is>
      </c>
      <c r="I103" s="54" t="inlineStr">
        <is>
          <t>abr-12</t>
        </is>
      </c>
      <c r="J103" t="inlineStr">
        <is>
          <t>sábado</t>
        </is>
      </c>
      <c r="K103" t="n">
        <v>6</v>
      </c>
      <c r="L103" t="n">
        <v>15</v>
      </c>
      <c r="M103" t="inlineStr">
        <is>
          <t>07-04 al 13-04</t>
        </is>
      </c>
      <c r="N103" t="n">
        <v>12</v>
      </c>
      <c r="O103" t="n">
        <v>2</v>
      </c>
      <c r="P103" t="n">
        <v>1</v>
      </c>
      <c r="Q103" t="n">
        <v>1</v>
      </c>
      <c r="R103" t="n">
        <v>15</v>
      </c>
      <c r="S103" t="n">
        <v>102</v>
      </c>
    </row>
    <row r="104">
      <c r="A104" t="n">
        <v>20250413</v>
      </c>
      <c r="B104" s="9" t="n">
        <v>45760</v>
      </c>
      <c r="C104" t="inlineStr">
        <is>
          <t>Abril</t>
        </is>
      </c>
      <c r="D104" t="inlineStr">
        <is>
          <t>Abr</t>
        </is>
      </c>
      <c r="E104" t="n">
        <v>4</v>
      </c>
      <c r="F104" t="n">
        <v>2025</v>
      </c>
      <c r="G104" t="n">
        <v>202504</v>
      </c>
      <c r="H104" s="54" t="inlineStr">
        <is>
          <t>abr-25</t>
        </is>
      </c>
      <c r="I104" s="54" t="inlineStr">
        <is>
          <t>abr-13</t>
        </is>
      </c>
      <c r="J104" t="inlineStr">
        <is>
          <t>domingo</t>
        </is>
      </c>
      <c r="K104" t="n">
        <v>7</v>
      </c>
      <c r="L104" t="n">
        <v>15</v>
      </c>
      <c r="M104" t="inlineStr">
        <is>
          <t>07-04 al 13-04</t>
        </is>
      </c>
      <c r="N104" t="n">
        <v>13</v>
      </c>
      <c r="O104" t="n">
        <v>2</v>
      </c>
      <c r="P104" t="n">
        <v>1</v>
      </c>
      <c r="Q104" t="n">
        <v>1</v>
      </c>
      <c r="R104" t="n">
        <v>15</v>
      </c>
      <c r="S104" t="n">
        <v>103</v>
      </c>
    </row>
    <row r="105">
      <c r="A105" t="n">
        <v>20250414</v>
      </c>
      <c r="B105" s="9" t="n">
        <v>45761</v>
      </c>
      <c r="C105" t="inlineStr">
        <is>
          <t>Abril</t>
        </is>
      </c>
      <c r="D105" t="inlineStr">
        <is>
          <t>Abr</t>
        </is>
      </c>
      <c r="E105" t="n">
        <v>4</v>
      </c>
      <c r="F105" t="n">
        <v>2025</v>
      </c>
      <c r="G105" t="n">
        <v>202504</v>
      </c>
      <c r="H105" s="54" t="inlineStr">
        <is>
          <t>abr-25</t>
        </is>
      </c>
      <c r="I105" s="54" t="inlineStr">
        <is>
          <t>abr-14</t>
        </is>
      </c>
      <c r="J105" t="inlineStr">
        <is>
          <t>lunes</t>
        </is>
      </c>
      <c r="K105" t="n">
        <v>1</v>
      </c>
      <c r="L105" t="n">
        <v>16</v>
      </c>
      <c r="M105" t="inlineStr">
        <is>
          <t>14-04 al 20-04</t>
        </is>
      </c>
      <c r="N105" t="n">
        <v>14</v>
      </c>
      <c r="O105" t="n">
        <v>2</v>
      </c>
      <c r="P105" t="n">
        <v>1</v>
      </c>
      <c r="Q105" t="n">
        <v>0</v>
      </c>
      <c r="R105" t="n">
        <v>16</v>
      </c>
      <c r="S105" t="n">
        <v>104</v>
      </c>
    </row>
    <row r="106">
      <c r="A106" t="n">
        <v>20250415</v>
      </c>
      <c r="B106" s="9" t="n">
        <v>45762</v>
      </c>
      <c r="C106" t="inlineStr">
        <is>
          <t>Abril</t>
        </is>
      </c>
      <c r="D106" t="inlineStr">
        <is>
          <t>Abr</t>
        </is>
      </c>
      <c r="E106" t="n">
        <v>4</v>
      </c>
      <c r="F106" t="n">
        <v>2025</v>
      </c>
      <c r="G106" t="n">
        <v>202504</v>
      </c>
      <c r="H106" s="54" t="inlineStr">
        <is>
          <t>abr-25</t>
        </is>
      </c>
      <c r="I106" s="54" t="inlineStr">
        <is>
          <t>abr-15</t>
        </is>
      </c>
      <c r="J106" t="inlineStr">
        <is>
          <t>martes</t>
        </is>
      </c>
      <c r="K106" t="n">
        <v>2</v>
      </c>
      <c r="L106" t="n">
        <v>16</v>
      </c>
      <c r="M106" t="inlineStr">
        <is>
          <t>14-04 al 20-04</t>
        </is>
      </c>
      <c r="N106" t="n">
        <v>15</v>
      </c>
      <c r="O106" t="n">
        <v>2</v>
      </c>
      <c r="P106" t="n">
        <v>1</v>
      </c>
      <c r="Q106" t="n">
        <v>0</v>
      </c>
      <c r="R106" t="n">
        <v>16</v>
      </c>
      <c r="S106" t="n">
        <v>105</v>
      </c>
    </row>
    <row r="107">
      <c r="A107" t="n">
        <v>20250416</v>
      </c>
      <c r="B107" s="9" t="n">
        <v>45763</v>
      </c>
      <c r="C107" t="inlineStr">
        <is>
          <t>Abril</t>
        </is>
      </c>
      <c r="D107" t="inlineStr">
        <is>
          <t>Abr</t>
        </is>
      </c>
      <c r="E107" t="n">
        <v>4</v>
      </c>
      <c r="F107" t="n">
        <v>2025</v>
      </c>
      <c r="G107" t="n">
        <v>202504</v>
      </c>
      <c r="H107" s="54" t="inlineStr">
        <is>
          <t>abr-25</t>
        </is>
      </c>
      <c r="I107" s="54" t="inlineStr">
        <is>
          <t>abr-16</t>
        </is>
      </c>
      <c r="J107" t="inlineStr">
        <is>
          <t>miércoles</t>
        </is>
      </c>
      <c r="K107" t="n">
        <v>3</v>
      </c>
      <c r="L107" t="n">
        <v>16</v>
      </c>
      <c r="M107" t="inlineStr">
        <is>
          <t>14-04 al 20-04</t>
        </is>
      </c>
      <c r="N107" t="n">
        <v>16</v>
      </c>
      <c r="O107" t="n">
        <v>2</v>
      </c>
      <c r="P107" t="n">
        <v>1</v>
      </c>
      <c r="Q107" t="n">
        <v>0</v>
      </c>
      <c r="R107" t="n">
        <v>16</v>
      </c>
      <c r="S107" t="n">
        <v>106</v>
      </c>
    </row>
    <row r="108">
      <c r="A108" t="n">
        <v>20250417</v>
      </c>
      <c r="B108" s="9" t="n">
        <v>45764</v>
      </c>
      <c r="C108" t="inlineStr">
        <is>
          <t>Abril</t>
        </is>
      </c>
      <c r="D108" t="inlineStr">
        <is>
          <t>Abr</t>
        </is>
      </c>
      <c r="E108" t="n">
        <v>4</v>
      </c>
      <c r="F108" t="n">
        <v>2025</v>
      </c>
      <c r="G108" t="n">
        <v>202504</v>
      </c>
      <c r="H108" s="54" t="inlineStr">
        <is>
          <t>abr-25</t>
        </is>
      </c>
      <c r="I108" s="54" t="inlineStr">
        <is>
          <t>abr-17</t>
        </is>
      </c>
      <c r="J108" t="inlineStr">
        <is>
          <t>jueves</t>
        </is>
      </c>
      <c r="K108" t="n">
        <v>4</v>
      </c>
      <c r="L108" t="n">
        <v>16</v>
      </c>
      <c r="M108" t="inlineStr">
        <is>
          <t>14-04 al 20-04</t>
        </is>
      </c>
      <c r="N108" t="n">
        <v>17</v>
      </c>
      <c r="O108" t="n">
        <v>2</v>
      </c>
      <c r="P108" t="n">
        <v>1</v>
      </c>
      <c r="Q108" t="n">
        <v>0</v>
      </c>
      <c r="R108" t="n">
        <v>16</v>
      </c>
      <c r="S108" t="n">
        <v>107</v>
      </c>
    </row>
    <row r="109">
      <c r="A109" t="n">
        <v>20250418</v>
      </c>
      <c r="B109" s="9" t="n">
        <v>45765</v>
      </c>
      <c r="C109" t="inlineStr">
        <is>
          <t>Abril</t>
        </is>
      </c>
      <c r="D109" t="inlineStr">
        <is>
          <t>Abr</t>
        </is>
      </c>
      <c r="E109" t="n">
        <v>4</v>
      </c>
      <c r="F109" t="n">
        <v>2025</v>
      </c>
      <c r="G109" t="n">
        <v>202504</v>
      </c>
      <c r="H109" s="54" t="inlineStr">
        <is>
          <t>abr-25</t>
        </is>
      </c>
      <c r="I109" s="54" t="inlineStr">
        <is>
          <t>abr-18</t>
        </is>
      </c>
      <c r="J109" t="inlineStr">
        <is>
          <t>viernes</t>
        </is>
      </c>
      <c r="K109" t="n">
        <v>5</v>
      </c>
      <c r="L109" t="n">
        <v>16</v>
      </c>
      <c r="M109" t="inlineStr">
        <is>
          <t>14-04 al 20-04</t>
        </is>
      </c>
      <c r="N109" t="n">
        <v>18</v>
      </c>
      <c r="O109" t="n">
        <v>2</v>
      </c>
      <c r="P109" t="n">
        <v>1</v>
      </c>
      <c r="Q109" t="n">
        <v>0</v>
      </c>
      <c r="R109" t="n">
        <v>16</v>
      </c>
      <c r="S109" t="n">
        <v>108</v>
      </c>
    </row>
    <row r="110">
      <c r="A110" t="n">
        <v>20250419</v>
      </c>
      <c r="B110" s="9" t="n">
        <v>45766</v>
      </c>
      <c r="C110" t="inlineStr">
        <is>
          <t>Abril</t>
        </is>
      </c>
      <c r="D110" t="inlineStr">
        <is>
          <t>Abr</t>
        </is>
      </c>
      <c r="E110" t="n">
        <v>4</v>
      </c>
      <c r="F110" t="n">
        <v>2025</v>
      </c>
      <c r="G110" t="n">
        <v>202504</v>
      </c>
      <c r="H110" s="54" t="inlineStr">
        <is>
          <t>abr-25</t>
        </is>
      </c>
      <c r="I110" s="54" t="inlineStr">
        <is>
          <t>abr-19</t>
        </is>
      </c>
      <c r="J110" t="inlineStr">
        <is>
          <t>sábado</t>
        </is>
      </c>
      <c r="K110" t="n">
        <v>6</v>
      </c>
      <c r="L110" t="n">
        <v>16</v>
      </c>
      <c r="M110" t="inlineStr">
        <is>
          <t>14-04 al 20-04</t>
        </is>
      </c>
      <c r="N110" t="n">
        <v>19</v>
      </c>
      <c r="O110" t="n">
        <v>2</v>
      </c>
      <c r="P110" t="n">
        <v>1</v>
      </c>
      <c r="Q110" t="n">
        <v>1</v>
      </c>
      <c r="R110" t="n">
        <v>16</v>
      </c>
      <c r="S110" t="n">
        <v>109</v>
      </c>
    </row>
    <row r="111">
      <c r="A111" t="n">
        <v>20250420</v>
      </c>
      <c r="B111" s="9" t="n">
        <v>45767</v>
      </c>
      <c r="C111" t="inlineStr">
        <is>
          <t>Abril</t>
        </is>
      </c>
      <c r="D111" t="inlineStr">
        <is>
          <t>Abr</t>
        </is>
      </c>
      <c r="E111" t="n">
        <v>4</v>
      </c>
      <c r="F111" t="n">
        <v>2025</v>
      </c>
      <c r="G111" t="n">
        <v>202504</v>
      </c>
      <c r="H111" s="54" t="inlineStr">
        <is>
          <t>abr-25</t>
        </is>
      </c>
      <c r="I111" s="54" t="inlineStr">
        <is>
          <t>abr-20</t>
        </is>
      </c>
      <c r="J111" t="inlineStr">
        <is>
          <t>domingo</t>
        </is>
      </c>
      <c r="K111" t="n">
        <v>7</v>
      </c>
      <c r="L111" t="n">
        <v>16</v>
      </c>
      <c r="M111" t="inlineStr">
        <is>
          <t>14-04 al 20-04</t>
        </is>
      </c>
      <c r="N111" t="n">
        <v>20</v>
      </c>
      <c r="O111" t="n">
        <v>2</v>
      </c>
      <c r="P111" t="n">
        <v>1</v>
      </c>
      <c r="Q111" t="n">
        <v>1</v>
      </c>
      <c r="R111" t="n">
        <v>16</v>
      </c>
      <c r="S111" t="n">
        <v>110</v>
      </c>
    </row>
    <row r="112">
      <c r="A112" t="n">
        <v>20250421</v>
      </c>
      <c r="B112" s="9" t="n">
        <v>45768</v>
      </c>
      <c r="C112" t="inlineStr">
        <is>
          <t>Abril</t>
        </is>
      </c>
      <c r="D112" t="inlineStr">
        <is>
          <t>Abr</t>
        </is>
      </c>
      <c r="E112" t="n">
        <v>4</v>
      </c>
      <c r="F112" t="n">
        <v>2025</v>
      </c>
      <c r="G112" t="n">
        <v>202504</v>
      </c>
      <c r="H112" s="54" t="inlineStr">
        <is>
          <t>abr-25</t>
        </is>
      </c>
      <c r="I112" s="54" t="inlineStr">
        <is>
          <t>abr-21</t>
        </is>
      </c>
      <c r="J112" t="inlineStr">
        <is>
          <t>lunes</t>
        </is>
      </c>
      <c r="K112" t="n">
        <v>1</v>
      </c>
      <c r="L112" t="n">
        <v>17</v>
      </c>
      <c r="M112" t="inlineStr">
        <is>
          <t>21-04 al 27-04</t>
        </is>
      </c>
      <c r="N112" t="n">
        <v>21</v>
      </c>
      <c r="O112" t="n">
        <v>2</v>
      </c>
      <c r="P112" t="n">
        <v>1</v>
      </c>
      <c r="Q112" t="n">
        <v>0</v>
      </c>
      <c r="R112" t="n">
        <v>17</v>
      </c>
      <c r="S112" t="n">
        <v>111</v>
      </c>
    </row>
    <row r="113">
      <c r="A113" t="n">
        <v>20250422</v>
      </c>
      <c r="B113" s="9" t="n">
        <v>45769</v>
      </c>
      <c r="C113" t="inlineStr">
        <is>
          <t>Abril</t>
        </is>
      </c>
      <c r="D113" t="inlineStr">
        <is>
          <t>Abr</t>
        </is>
      </c>
      <c r="E113" t="n">
        <v>4</v>
      </c>
      <c r="F113" t="n">
        <v>2025</v>
      </c>
      <c r="G113" t="n">
        <v>202504</v>
      </c>
      <c r="H113" s="54" t="inlineStr">
        <is>
          <t>abr-25</t>
        </is>
      </c>
      <c r="I113" s="54" t="inlineStr">
        <is>
          <t>abr-22</t>
        </is>
      </c>
      <c r="J113" t="inlineStr">
        <is>
          <t>martes</t>
        </is>
      </c>
      <c r="K113" t="n">
        <v>2</v>
      </c>
      <c r="L113" t="n">
        <v>17</v>
      </c>
      <c r="M113" t="inlineStr">
        <is>
          <t>21-04 al 27-04</t>
        </is>
      </c>
      <c r="N113" t="n">
        <v>22</v>
      </c>
      <c r="O113" t="n">
        <v>2</v>
      </c>
      <c r="P113" t="n">
        <v>1</v>
      </c>
      <c r="Q113" t="n">
        <v>0</v>
      </c>
      <c r="R113" t="n">
        <v>17</v>
      </c>
      <c r="S113" t="n">
        <v>112</v>
      </c>
    </row>
    <row r="114">
      <c r="A114" t="n">
        <v>20250423</v>
      </c>
      <c r="B114" s="9" t="n">
        <v>45770</v>
      </c>
      <c r="C114" t="inlineStr">
        <is>
          <t>Abril</t>
        </is>
      </c>
      <c r="D114" t="inlineStr">
        <is>
          <t>Abr</t>
        </is>
      </c>
      <c r="E114" t="n">
        <v>4</v>
      </c>
      <c r="F114" t="n">
        <v>2025</v>
      </c>
      <c r="G114" t="n">
        <v>202504</v>
      </c>
      <c r="H114" s="54" t="inlineStr">
        <is>
          <t>abr-25</t>
        </is>
      </c>
      <c r="I114" s="54" t="inlineStr">
        <is>
          <t>abr-23</t>
        </is>
      </c>
      <c r="J114" t="inlineStr">
        <is>
          <t>miércoles</t>
        </is>
      </c>
      <c r="K114" t="n">
        <v>3</v>
      </c>
      <c r="L114" t="n">
        <v>17</v>
      </c>
      <c r="M114" t="inlineStr">
        <is>
          <t>21-04 al 27-04</t>
        </is>
      </c>
      <c r="N114" t="n">
        <v>23</v>
      </c>
      <c r="O114" t="n">
        <v>2</v>
      </c>
      <c r="P114" t="n">
        <v>1</v>
      </c>
      <c r="Q114" t="n">
        <v>0</v>
      </c>
      <c r="R114" t="n">
        <v>17</v>
      </c>
      <c r="S114" t="n">
        <v>113</v>
      </c>
    </row>
    <row r="115">
      <c r="A115" t="n">
        <v>20250424</v>
      </c>
      <c r="B115" s="9" t="n">
        <v>45771</v>
      </c>
      <c r="C115" t="inlineStr">
        <is>
          <t>Abril</t>
        </is>
      </c>
      <c r="D115" t="inlineStr">
        <is>
          <t>Abr</t>
        </is>
      </c>
      <c r="E115" t="n">
        <v>4</v>
      </c>
      <c r="F115" t="n">
        <v>2025</v>
      </c>
      <c r="G115" t="n">
        <v>202504</v>
      </c>
      <c r="H115" s="54" t="inlineStr">
        <is>
          <t>abr-25</t>
        </is>
      </c>
      <c r="I115" s="54" t="inlineStr">
        <is>
          <t>abr-24</t>
        </is>
      </c>
      <c r="J115" t="inlineStr">
        <is>
          <t>jueves</t>
        </is>
      </c>
      <c r="K115" t="n">
        <v>4</v>
      </c>
      <c r="L115" t="n">
        <v>17</v>
      </c>
      <c r="M115" t="inlineStr">
        <is>
          <t>21-04 al 27-04</t>
        </is>
      </c>
      <c r="N115" t="n">
        <v>24</v>
      </c>
      <c r="O115" t="n">
        <v>2</v>
      </c>
      <c r="P115" t="n">
        <v>1</v>
      </c>
      <c r="Q115" t="n">
        <v>0</v>
      </c>
      <c r="R115" t="n">
        <v>17</v>
      </c>
      <c r="S115" t="n">
        <v>114</v>
      </c>
    </row>
    <row r="116">
      <c r="A116" t="n">
        <v>20250425</v>
      </c>
      <c r="B116" s="9" t="n">
        <v>45772</v>
      </c>
      <c r="C116" t="inlineStr">
        <is>
          <t>Abril</t>
        </is>
      </c>
      <c r="D116" t="inlineStr">
        <is>
          <t>Abr</t>
        </is>
      </c>
      <c r="E116" t="n">
        <v>4</v>
      </c>
      <c r="F116" t="n">
        <v>2025</v>
      </c>
      <c r="G116" t="n">
        <v>202504</v>
      </c>
      <c r="H116" s="54" t="inlineStr">
        <is>
          <t>abr-25</t>
        </is>
      </c>
      <c r="I116" s="54" t="inlineStr">
        <is>
          <t>abr-25</t>
        </is>
      </c>
      <c r="J116" t="inlineStr">
        <is>
          <t>viernes</t>
        </is>
      </c>
      <c r="K116" t="n">
        <v>5</v>
      </c>
      <c r="L116" t="n">
        <v>17</v>
      </c>
      <c r="M116" t="inlineStr">
        <is>
          <t>21-04 al 27-04</t>
        </is>
      </c>
      <c r="N116" t="n">
        <v>25</v>
      </c>
      <c r="O116" t="n">
        <v>2</v>
      </c>
      <c r="P116" t="n">
        <v>1</v>
      </c>
      <c r="Q116" t="n">
        <v>0</v>
      </c>
      <c r="R116" t="n">
        <v>17</v>
      </c>
      <c r="S116" t="n">
        <v>115</v>
      </c>
    </row>
    <row r="117">
      <c r="A117" t="n">
        <v>20250426</v>
      </c>
      <c r="B117" s="9" t="n">
        <v>45773</v>
      </c>
      <c r="C117" t="inlineStr">
        <is>
          <t>Abril</t>
        </is>
      </c>
      <c r="D117" t="inlineStr">
        <is>
          <t>Abr</t>
        </is>
      </c>
      <c r="E117" t="n">
        <v>4</v>
      </c>
      <c r="F117" t="n">
        <v>2025</v>
      </c>
      <c r="G117" t="n">
        <v>202504</v>
      </c>
      <c r="H117" s="54" t="inlineStr">
        <is>
          <t>abr-25</t>
        </is>
      </c>
      <c r="I117" s="54" t="inlineStr">
        <is>
          <t>abr-26</t>
        </is>
      </c>
      <c r="J117" t="inlineStr">
        <is>
          <t>sábado</t>
        </is>
      </c>
      <c r="K117" t="n">
        <v>6</v>
      </c>
      <c r="L117" t="n">
        <v>17</v>
      </c>
      <c r="M117" t="inlineStr">
        <is>
          <t>21-04 al 27-04</t>
        </is>
      </c>
      <c r="N117" t="n">
        <v>26</v>
      </c>
      <c r="O117" t="n">
        <v>2</v>
      </c>
      <c r="P117" t="n">
        <v>1</v>
      </c>
      <c r="Q117" t="n">
        <v>1</v>
      </c>
      <c r="R117" t="n">
        <v>17</v>
      </c>
      <c r="S117" t="n">
        <v>116</v>
      </c>
    </row>
    <row r="118">
      <c r="A118" t="n">
        <v>20250427</v>
      </c>
      <c r="B118" s="9" t="n">
        <v>45774</v>
      </c>
      <c r="C118" t="inlineStr">
        <is>
          <t>Abril</t>
        </is>
      </c>
      <c r="D118" t="inlineStr">
        <is>
          <t>Abr</t>
        </is>
      </c>
      <c r="E118" t="n">
        <v>4</v>
      </c>
      <c r="F118" t="n">
        <v>2025</v>
      </c>
      <c r="G118" t="n">
        <v>202504</v>
      </c>
      <c r="H118" s="54" t="inlineStr">
        <is>
          <t>abr-25</t>
        </is>
      </c>
      <c r="I118" s="54" t="inlineStr">
        <is>
          <t>abr-27</t>
        </is>
      </c>
      <c r="J118" t="inlineStr">
        <is>
          <t>domingo</t>
        </is>
      </c>
      <c r="K118" t="n">
        <v>7</v>
      </c>
      <c r="L118" t="n">
        <v>17</v>
      </c>
      <c r="M118" t="inlineStr">
        <is>
          <t>21-04 al 27-04</t>
        </is>
      </c>
      <c r="N118" t="n">
        <v>27</v>
      </c>
      <c r="O118" t="n">
        <v>2</v>
      </c>
      <c r="P118" t="n">
        <v>1</v>
      </c>
      <c r="Q118" t="n">
        <v>1</v>
      </c>
      <c r="R118" t="n">
        <v>17</v>
      </c>
      <c r="S118" t="n">
        <v>117</v>
      </c>
    </row>
    <row r="119">
      <c r="A119" t="n">
        <v>20250428</v>
      </c>
      <c r="B119" s="9" t="n">
        <v>45775</v>
      </c>
      <c r="C119" t="inlineStr">
        <is>
          <t>Abril</t>
        </is>
      </c>
      <c r="D119" t="inlineStr">
        <is>
          <t>Abr</t>
        </is>
      </c>
      <c r="E119" t="n">
        <v>4</v>
      </c>
      <c r="F119" t="n">
        <v>2025</v>
      </c>
      <c r="G119" t="n">
        <v>202504</v>
      </c>
      <c r="H119" s="54" t="inlineStr">
        <is>
          <t>abr-25</t>
        </is>
      </c>
      <c r="I119" s="54" t="inlineStr">
        <is>
          <t>abr-28</t>
        </is>
      </c>
      <c r="J119" t="inlineStr">
        <is>
          <t>lunes</t>
        </is>
      </c>
      <c r="K119" t="n">
        <v>1</v>
      </c>
      <c r="L119" t="n">
        <v>18</v>
      </c>
      <c r="M119" t="inlineStr">
        <is>
          <t>28-04 al 04-05</t>
        </is>
      </c>
      <c r="N119" t="n">
        <v>28</v>
      </c>
      <c r="O119" t="n">
        <v>2</v>
      </c>
      <c r="P119" t="n">
        <v>1</v>
      </c>
      <c r="Q119" t="n">
        <v>0</v>
      </c>
      <c r="R119" t="n">
        <v>18</v>
      </c>
      <c r="S119" t="n">
        <v>118</v>
      </c>
    </row>
    <row r="120">
      <c r="A120" t="n">
        <v>20250429</v>
      </c>
      <c r="B120" s="9" t="n">
        <v>45776</v>
      </c>
      <c r="C120" t="inlineStr">
        <is>
          <t>Abril</t>
        </is>
      </c>
      <c r="D120" t="inlineStr">
        <is>
          <t>Abr</t>
        </is>
      </c>
      <c r="E120" t="n">
        <v>4</v>
      </c>
      <c r="F120" t="n">
        <v>2025</v>
      </c>
      <c r="G120" t="n">
        <v>202504</v>
      </c>
      <c r="H120" s="54" t="inlineStr">
        <is>
          <t>abr-25</t>
        </is>
      </c>
      <c r="I120" s="54" t="inlineStr">
        <is>
          <t>abr-29</t>
        </is>
      </c>
      <c r="J120" t="inlineStr">
        <is>
          <t>martes</t>
        </is>
      </c>
      <c r="K120" t="n">
        <v>2</v>
      </c>
      <c r="L120" t="n">
        <v>18</v>
      </c>
      <c r="M120" t="inlineStr">
        <is>
          <t>28-04 al 04-05</t>
        </is>
      </c>
      <c r="N120" t="n">
        <v>29</v>
      </c>
      <c r="O120" t="n">
        <v>2</v>
      </c>
      <c r="P120" t="n">
        <v>1</v>
      </c>
      <c r="Q120" t="n">
        <v>0</v>
      </c>
      <c r="R120" t="n">
        <v>18</v>
      </c>
      <c r="S120" t="n">
        <v>119</v>
      </c>
    </row>
    <row r="121">
      <c r="A121" t="n">
        <v>20250430</v>
      </c>
      <c r="B121" s="9" t="n">
        <v>45777</v>
      </c>
      <c r="C121" t="inlineStr">
        <is>
          <t>Abril</t>
        </is>
      </c>
      <c r="D121" t="inlineStr">
        <is>
          <t>Abr</t>
        </is>
      </c>
      <c r="E121" t="n">
        <v>4</v>
      </c>
      <c r="F121" t="n">
        <v>2025</v>
      </c>
      <c r="G121" t="n">
        <v>202504</v>
      </c>
      <c r="H121" s="54" t="inlineStr">
        <is>
          <t>abr-25</t>
        </is>
      </c>
      <c r="I121" s="54" t="inlineStr">
        <is>
          <t>abr-30</t>
        </is>
      </c>
      <c r="J121" t="inlineStr">
        <is>
          <t>miércoles</t>
        </is>
      </c>
      <c r="K121" t="n">
        <v>3</v>
      </c>
      <c r="L121" t="n">
        <v>18</v>
      </c>
      <c r="M121" t="inlineStr">
        <is>
          <t>28-04 al 04-05</t>
        </is>
      </c>
      <c r="N121" t="n">
        <v>30</v>
      </c>
      <c r="O121" t="n">
        <v>2</v>
      </c>
      <c r="P121" t="n">
        <v>1</v>
      </c>
      <c r="Q121" t="n">
        <v>0</v>
      </c>
      <c r="R121" t="n">
        <v>18</v>
      </c>
      <c r="S121" t="n">
        <v>120</v>
      </c>
    </row>
    <row r="122">
      <c r="A122" t="n">
        <v>20250501</v>
      </c>
      <c r="B122" s="9" t="n">
        <v>45778</v>
      </c>
      <c r="C122" t="inlineStr">
        <is>
          <t>Mayo</t>
        </is>
      </c>
      <c r="D122" t="inlineStr">
        <is>
          <t>May</t>
        </is>
      </c>
      <c r="E122" t="n">
        <v>5</v>
      </c>
      <c r="F122" t="n">
        <v>2025</v>
      </c>
      <c r="G122" t="n">
        <v>202505</v>
      </c>
      <c r="H122" s="54" t="inlineStr">
        <is>
          <t>may-25</t>
        </is>
      </c>
      <c r="I122" s="54" t="inlineStr">
        <is>
          <t>may-01</t>
        </is>
      </c>
      <c r="J122" t="inlineStr">
        <is>
          <t>jueves</t>
        </is>
      </c>
      <c r="K122" t="n">
        <v>4</v>
      </c>
      <c r="L122" t="n">
        <v>18</v>
      </c>
      <c r="M122" t="inlineStr">
        <is>
          <t>28-04 al 04-05</t>
        </is>
      </c>
      <c r="N122" t="n">
        <v>1</v>
      </c>
      <c r="O122" t="n">
        <v>2</v>
      </c>
      <c r="P122" t="n">
        <v>1</v>
      </c>
      <c r="Q122" t="n">
        <v>0</v>
      </c>
      <c r="R122" t="n">
        <v>18</v>
      </c>
      <c r="S122" t="n">
        <v>121</v>
      </c>
    </row>
    <row r="123">
      <c r="A123" t="n">
        <v>20250502</v>
      </c>
      <c r="B123" s="9" t="n">
        <v>45779</v>
      </c>
      <c r="C123" t="inlineStr">
        <is>
          <t>Mayo</t>
        </is>
      </c>
      <c r="D123" t="inlineStr">
        <is>
          <t>May</t>
        </is>
      </c>
      <c r="E123" t="n">
        <v>5</v>
      </c>
      <c r="F123" t="n">
        <v>2025</v>
      </c>
      <c r="G123" t="n">
        <v>202505</v>
      </c>
      <c r="H123" s="54" t="inlineStr">
        <is>
          <t>may-25</t>
        </is>
      </c>
      <c r="I123" s="54" t="inlineStr">
        <is>
          <t>may-02</t>
        </is>
      </c>
      <c r="J123" t="inlineStr">
        <is>
          <t>viernes</t>
        </is>
      </c>
      <c r="K123" t="n">
        <v>5</v>
      </c>
      <c r="L123" t="n">
        <v>18</v>
      </c>
      <c r="M123" t="inlineStr">
        <is>
          <t>28-04 al 04-05</t>
        </is>
      </c>
      <c r="N123" t="n">
        <v>2</v>
      </c>
      <c r="O123" t="n">
        <v>2</v>
      </c>
      <c r="P123" t="n">
        <v>1</v>
      </c>
      <c r="Q123" t="n">
        <v>0</v>
      </c>
      <c r="R123" t="n">
        <v>18</v>
      </c>
      <c r="S123" t="n">
        <v>122</v>
      </c>
    </row>
    <row r="124">
      <c r="A124" t="n">
        <v>20250503</v>
      </c>
      <c r="B124" s="9" t="n">
        <v>45780</v>
      </c>
      <c r="C124" t="inlineStr">
        <is>
          <t>Mayo</t>
        </is>
      </c>
      <c r="D124" t="inlineStr">
        <is>
          <t>May</t>
        </is>
      </c>
      <c r="E124" t="n">
        <v>5</v>
      </c>
      <c r="F124" t="n">
        <v>2025</v>
      </c>
      <c r="G124" t="n">
        <v>202505</v>
      </c>
      <c r="H124" s="54" t="inlineStr">
        <is>
          <t>may-25</t>
        </is>
      </c>
      <c r="I124" s="54" t="inlineStr">
        <is>
          <t>may-03</t>
        </is>
      </c>
      <c r="J124" t="inlineStr">
        <is>
          <t>sábado</t>
        </is>
      </c>
      <c r="K124" t="n">
        <v>6</v>
      </c>
      <c r="L124" t="n">
        <v>18</v>
      </c>
      <c r="M124" t="inlineStr">
        <is>
          <t>28-04 al 04-05</t>
        </is>
      </c>
      <c r="N124" t="n">
        <v>3</v>
      </c>
      <c r="O124" t="n">
        <v>2</v>
      </c>
      <c r="P124" t="n">
        <v>1</v>
      </c>
      <c r="Q124" t="n">
        <v>1</v>
      </c>
      <c r="R124" t="n">
        <v>18</v>
      </c>
      <c r="S124" t="n">
        <v>123</v>
      </c>
    </row>
    <row r="125">
      <c r="A125" t="n">
        <v>20250504</v>
      </c>
      <c r="B125" s="9" t="n">
        <v>45781</v>
      </c>
      <c r="C125" t="inlineStr">
        <is>
          <t>Mayo</t>
        </is>
      </c>
      <c r="D125" t="inlineStr">
        <is>
          <t>May</t>
        </is>
      </c>
      <c r="E125" t="n">
        <v>5</v>
      </c>
      <c r="F125" t="n">
        <v>2025</v>
      </c>
      <c r="G125" t="n">
        <v>202505</v>
      </c>
      <c r="H125" s="54" t="inlineStr">
        <is>
          <t>may-25</t>
        </is>
      </c>
      <c r="I125" s="54" t="inlineStr">
        <is>
          <t>may-04</t>
        </is>
      </c>
      <c r="J125" t="inlineStr">
        <is>
          <t>domingo</t>
        </is>
      </c>
      <c r="K125" t="n">
        <v>7</v>
      </c>
      <c r="L125" t="n">
        <v>18</v>
      </c>
      <c r="M125" t="inlineStr">
        <is>
          <t>28-04 al 04-05</t>
        </is>
      </c>
      <c r="N125" t="n">
        <v>4</v>
      </c>
      <c r="O125" t="n">
        <v>2</v>
      </c>
      <c r="P125" t="n">
        <v>1</v>
      </c>
      <c r="Q125" t="n">
        <v>1</v>
      </c>
      <c r="R125" t="n">
        <v>18</v>
      </c>
      <c r="S125" t="n">
        <v>124</v>
      </c>
    </row>
    <row r="126">
      <c r="A126" t="n">
        <v>20250505</v>
      </c>
      <c r="B126" s="9" t="n">
        <v>45782</v>
      </c>
      <c r="C126" t="inlineStr">
        <is>
          <t>Mayo</t>
        </is>
      </c>
      <c r="D126" t="inlineStr">
        <is>
          <t>May</t>
        </is>
      </c>
      <c r="E126" t="n">
        <v>5</v>
      </c>
      <c r="F126" t="n">
        <v>2025</v>
      </c>
      <c r="G126" t="n">
        <v>202505</v>
      </c>
      <c r="H126" s="54" t="inlineStr">
        <is>
          <t>may-25</t>
        </is>
      </c>
      <c r="I126" s="54" t="inlineStr">
        <is>
          <t>may-05</t>
        </is>
      </c>
      <c r="J126" t="inlineStr">
        <is>
          <t>lunes</t>
        </is>
      </c>
      <c r="K126" t="n">
        <v>1</v>
      </c>
      <c r="L126" t="n">
        <v>19</v>
      </c>
      <c r="M126" t="inlineStr">
        <is>
          <t>05-05 al 11-05</t>
        </is>
      </c>
      <c r="N126" t="n">
        <v>5</v>
      </c>
      <c r="O126" t="n">
        <v>2</v>
      </c>
      <c r="P126" t="n">
        <v>1</v>
      </c>
      <c r="Q126" t="n">
        <v>0</v>
      </c>
      <c r="R126" t="n">
        <v>19</v>
      </c>
      <c r="S126" t="n">
        <v>125</v>
      </c>
    </row>
    <row r="127">
      <c r="A127" t="n">
        <v>20250506</v>
      </c>
      <c r="B127" s="9" t="n">
        <v>45783</v>
      </c>
      <c r="C127" t="inlineStr">
        <is>
          <t>Mayo</t>
        </is>
      </c>
      <c r="D127" t="inlineStr">
        <is>
          <t>May</t>
        </is>
      </c>
      <c r="E127" t="n">
        <v>5</v>
      </c>
      <c r="F127" t="n">
        <v>2025</v>
      </c>
      <c r="G127" t="n">
        <v>202505</v>
      </c>
      <c r="H127" s="54" t="inlineStr">
        <is>
          <t>may-25</t>
        </is>
      </c>
      <c r="I127" s="54" t="inlineStr">
        <is>
          <t>may-06</t>
        </is>
      </c>
      <c r="J127" t="inlineStr">
        <is>
          <t>martes</t>
        </is>
      </c>
      <c r="K127" t="n">
        <v>2</v>
      </c>
      <c r="L127" t="n">
        <v>19</v>
      </c>
      <c r="M127" t="inlineStr">
        <is>
          <t>05-05 al 11-05</t>
        </is>
      </c>
      <c r="N127" t="n">
        <v>6</v>
      </c>
      <c r="O127" t="n">
        <v>2</v>
      </c>
      <c r="P127" t="n">
        <v>1</v>
      </c>
      <c r="Q127" t="n">
        <v>0</v>
      </c>
      <c r="R127" t="n">
        <v>19</v>
      </c>
      <c r="S127" t="n">
        <v>126</v>
      </c>
    </row>
    <row r="128">
      <c r="A128" t="n">
        <v>20250507</v>
      </c>
      <c r="B128" s="9" t="n">
        <v>45784</v>
      </c>
      <c r="C128" t="inlineStr">
        <is>
          <t>Mayo</t>
        </is>
      </c>
      <c r="D128" t="inlineStr">
        <is>
          <t>May</t>
        </is>
      </c>
      <c r="E128" t="n">
        <v>5</v>
      </c>
      <c r="F128" t="n">
        <v>2025</v>
      </c>
      <c r="G128" t="n">
        <v>202505</v>
      </c>
      <c r="H128" s="54" t="inlineStr">
        <is>
          <t>may-25</t>
        </is>
      </c>
      <c r="I128" s="54" t="inlineStr">
        <is>
          <t>may-07</t>
        </is>
      </c>
      <c r="J128" t="inlineStr">
        <is>
          <t>miércoles</t>
        </is>
      </c>
      <c r="K128" t="n">
        <v>3</v>
      </c>
      <c r="L128" t="n">
        <v>19</v>
      </c>
      <c r="M128" t="inlineStr">
        <is>
          <t>05-05 al 11-05</t>
        </is>
      </c>
      <c r="N128" t="n">
        <v>7</v>
      </c>
      <c r="O128" t="n">
        <v>2</v>
      </c>
      <c r="P128" t="n">
        <v>1</v>
      </c>
      <c r="Q128" t="n">
        <v>0</v>
      </c>
      <c r="R128" t="n">
        <v>19</v>
      </c>
      <c r="S128" t="n">
        <v>127</v>
      </c>
    </row>
    <row r="129">
      <c r="A129" t="n">
        <v>20250508</v>
      </c>
      <c r="B129" s="9" t="n">
        <v>45785</v>
      </c>
      <c r="C129" t="inlineStr">
        <is>
          <t>Mayo</t>
        </is>
      </c>
      <c r="D129" t="inlineStr">
        <is>
          <t>May</t>
        </is>
      </c>
      <c r="E129" t="n">
        <v>5</v>
      </c>
      <c r="F129" t="n">
        <v>2025</v>
      </c>
      <c r="G129" t="n">
        <v>202505</v>
      </c>
      <c r="H129" s="54" t="inlineStr">
        <is>
          <t>may-25</t>
        </is>
      </c>
      <c r="I129" s="54" t="inlineStr">
        <is>
          <t>may-08</t>
        </is>
      </c>
      <c r="J129" t="inlineStr">
        <is>
          <t>jueves</t>
        </is>
      </c>
      <c r="K129" t="n">
        <v>4</v>
      </c>
      <c r="L129" t="n">
        <v>19</v>
      </c>
      <c r="M129" t="inlineStr">
        <is>
          <t>05-05 al 11-05</t>
        </is>
      </c>
      <c r="N129" t="n">
        <v>8</v>
      </c>
      <c r="O129" t="n">
        <v>2</v>
      </c>
      <c r="P129" t="n">
        <v>1</v>
      </c>
      <c r="Q129" t="n">
        <v>0</v>
      </c>
      <c r="R129" t="n">
        <v>19</v>
      </c>
      <c r="S129" t="n">
        <v>128</v>
      </c>
    </row>
    <row r="130">
      <c r="A130" t="n">
        <v>20250509</v>
      </c>
      <c r="B130" s="9" t="n">
        <v>45786</v>
      </c>
      <c r="C130" t="inlineStr">
        <is>
          <t>Mayo</t>
        </is>
      </c>
      <c r="D130" t="inlineStr">
        <is>
          <t>May</t>
        </is>
      </c>
      <c r="E130" t="n">
        <v>5</v>
      </c>
      <c r="F130" t="n">
        <v>2025</v>
      </c>
      <c r="G130" t="n">
        <v>202505</v>
      </c>
      <c r="H130" s="54" t="inlineStr">
        <is>
          <t>may-25</t>
        </is>
      </c>
      <c r="I130" s="54" t="inlineStr">
        <is>
          <t>may-09</t>
        </is>
      </c>
      <c r="J130" t="inlineStr">
        <is>
          <t>viernes</t>
        </is>
      </c>
      <c r="K130" t="n">
        <v>5</v>
      </c>
      <c r="L130" t="n">
        <v>19</v>
      </c>
      <c r="M130" t="inlineStr">
        <is>
          <t>05-05 al 11-05</t>
        </is>
      </c>
      <c r="N130" t="n">
        <v>9</v>
      </c>
      <c r="O130" t="n">
        <v>2</v>
      </c>
      <c r="P130" t="n">
        <v>1</v>
      </c>
      <c r="Q130" t="n">
        <v>0</v>
      </c>
      <c r="R130" t="n">
        <v>19</v>
      </c>
      <c r="S130" t="n">
        <v>129</v>
      </c>
    </row>
    <row r="131">
      <c r="A131" t="n">
        <v>20250510</v>
      </c>
      <c r="B131" s="9" t="n">
        <v>45787</v>
      </c>
      <c r="C131" t="inlineStr">
        <is>
          <t>Mayo</t>
        </is>
      </c>
      <c r="D131" t="inlineStr">
        <is>
          <t>May</t>
        </is>
      </c>
      <c r="E131" t="n">
        <v>5</v>
      </c>
      <c r="F131" t="n">
        <v>2025</v>
      </c>
      <c r="G131" t="n">
        <v>202505</v>
      </c>
      <c r="H131" s="54" t="inlineStr">
        <is>
          <t>may-25</t>
        </is>
      </c>
      <c r="I131" s="54" t="inlineStr">
        <is>
          <t>may-10</t>
        </is>
      </c>
      <c r="J131" t="inlineStr">
        <is>
          <t>sábado</t>
        </is>
      </c>
      <c r="K131" t="n">
        <v>6</v>
      </c>
      <c r="L131" t="n">
        <v>19</v>
      </c>
      <c r="M131" t="inlineStr">
        <is>
          <t>05-05 al 11-05</t>
        </is>
      </c>
      <c r="N131" t="n">
        <v>10</v>
      </c>
      <c r="O131" t="n">
        <v>2</v>
      </c>
      <c r="P131" t="n">
        <v>1</v>
      </c>
      <c r="Q131" t="n">
        <v>1</v>
      </c>
      <c r="R131" t="n">
        <v>19</v>
      </c>
      <c r="S131" t="n">
        <v>130</v>
      </c>
    </row>
    <row r="132">
      <c r="A132" t="n">
        <v>20250511</v>
      </c>
      <c r="B132" s="9" t="n">
        <v>45788</v>
      </c>
      <c r="C132" t="inlineStr">
        <is>
          <t>Mayo</t>
        </is>
      </c>
      <c r="D132" t="inlineStr">
        <is>
          <t>May</t>
        </is>
      </c>
      <c r="E132" t="n">
        <v>5</v>
      </c>
      <c r="F132" t="n">
        <v>2025</v>
      </c>
      <c r="G132" t="n">
        <v>202505</v>
      </c>
      <c r="H132" s="54" t="inlineStr">
        <is>
          <t>may-25</t>
        </is>
      </c>
      <c r="I132" s="54" t="inlineStr">
        <is>
          <t>may-11</t>
        </is>
      </c>
      <c r="J132" t="inlineStr">
        <is>
          <t>domingo</t>
        </is>
      </c>
      <c r="K132" t="n">
        <v>7</v>
      </c>
      <c r="L132" t="n">
        <v>19</v>
      </c>
      <c r="M132" t="inlineStr">
        <is>
          <t>05-05 al 11-05</t>
        </is>
      </c>
      <c r="N132" t="n">
        <v>11</v>
      </c>
      <c r="O132" t="n">
        <v>2</v>
      </c>
      <c r="P132" t="n">
        <v>1</v>
      </c>
      <c r="Q132" t="n">
        <v>1</v>
      </c>
      <c r="R132" t="n">
        <v>19</v>
      </c>
      <c r="S132" t="n">
        <v>131</v>
      </c>
    </row>
    <row r="133">
      <c r="A133" t="n">
        <v>20250512</v>
      </c>
      <c r="B133" s="9" t="n">
        <v>45789</v>
      </c>
      <c r="C133" t="inlineStr">
        <is>
          <t>Mayo</t>
        </is>
      </c>
      <c r="D133" t="inlineStr">
        <is>
          <t>May</t>
        </is>
      </c>
      <c r="E133" t="n">
        <v>5</v>
      </c>
      <c r="F133" t="n">
        <v>2025</v>
      </c>
      <c r="G133" t="n">
        <v>202505</v>
      </c>
      <c r="H133" s="54" t="inlineStr">
        <is>
          <t>may-25</t>
        </is>
      </c>
      <c r="I133" s="54" t="inlineStr">
        <is>
          <t>may-12</t>
        </is>
      </c>
      <c r="J133" t="inlineStr">
        <is>
          <t>lunes</t>
        </is>
      </c>
      <c r="K133" t="n">
        <v>1</v>
      </c>
      <c r="L133" t="n">
        <v>20</v>
      </c>
      <c r="M133" t="inlineStr">
        <is>
          <t>12-05 al 18-05</t>
        </is>
      </c>
      <c r="N133" t="n">
        <v>12</v>
      </c>
      <c r="O133" t="n">
        <v>2</v>
      </c>
      <c r="P133" t="n">
        <v>1</v>
      </c>
      <c r="Q133" t="n">
        <v>0</v>
      </c>
      <c r="R133" t="n">
        <v>20</v>
      </c>
      <c r="S133" t="n">
        <v>132</v>
      </c>
    </row>
    <row r="134">
      <c r="A134" t="n">
        <v>20250513</v>
      </c>
      <c r="B134" s="9" t="n">
        <v>45790</v>
      </c>
      <c r="C134" t="inlineStr">
        <is>
          <t>Mayo</t>
        </is>
      </c>
      <c r="D134" t="inlineStr">
        <is>
          <t>May</t>
        </is>
      </c>
      <c r="E134" t="n">
        <v>5</v>
      </c>
      <c r="F134" t="n">
        <v>2025</v>
      </c>
      <c r="G134" t="n">
        <v>202505</v>
      </c>
      <c r="H134" s="54" t="inlineStr">
        <is>
          <t>may-25</t>
        </is>
      </c>
      <c r="I134" s="54" t="inlineStr">
        <is>
          <t>may-13</t>
        </is>
      </c>
      <c r="J134" t="inlineStr">
        <is>
          <t>martes</t>
        </is>
      </c>
      <c r="K134" t="n">
        <v>2</v>
      </c>
      <c r="L134" t="n">
        <v>20</v>
      </c>
      <c r="M134" t="inlineStr">
        <is>
          <t>12-05 al 18-05</t>
        </is>
      </c>
      <c r="N134" t="n">
        <v>13</v>
      </c>
      <c r="O134" t="n">
        <v>2</v>
      </c>
      <c r="P134" t="n">
        <v>1</v>
      </c>
      <c r="Q134" t="n">
        <v>0</v>
      </c>
      <c r="R134" t="n">
        <v>20</v>
      </c>
      <c r="S134" t="n">
        <v>133</v>
      </c>
    </row>
    <row r="135">
      <c r="A135" t="n">
        <v>20250514</v>
      </c>
      <c r="B135" s="9" t="n">
        <v>45791</v>
      </c>
      <c r="C135" t="inlineStr">
        <is>
          <t>Mayo</t>
        </is>
      </c>
      <c r="D135" t="inlineStr">
        <is>
          <t>May</t>
        </is>
      </c>
      <c r="E135" t="n">
        <v>5</v>
      </c>
      <c r="F135" t="n">
        <v>2025</v>
      </c>
      <c r="G135" t="n">
        <v>202505</v>
      </c>
      <c r="H135" s="54" t="inlineStr">
        <is>
          <t>may-25</t>
        </is>
      </c>
      <c r="I135" s="54" t="inlineStr">
        <is>
          <t>may-14</t>
        </is>
      </c>
      <c r="J135" t="inlineStr">
        <is>
          <t>miércoles</t>
        </is>
      </c>
      <c r="K135" t="n">
        <v>3</v>
      </c>
      <c r="L135" t="n">
        <v>20</v>
      </c>
      <c r="M135" t="inlineStr">
        <is>
          <t>12-05 al 18-05</t>
        </is>
      </c>
      <c r="N135" t="n">
        <v>14</v>
      </c>
      <c r="O135" t="n">
        <v>2</v>
      </c>
      <c r="P135" t="n">
        <v>1</v>
      </c>
      <c r="Q135" t="n">
        <v>0</v>
      </c>
      <c r="R135" t="n">
        <v>20</v>
      </c>
      <c r="S135" t="n">
        <v>134</v>
      </c>
    </row>
    <row r="136">
      <c r="A136" t="n">
        <v>20250515</v>
      </c>
      <c r="B136" s="9" t="n">
        <v>45792</v>
      </c>
      <c r="C136" t="inlineStr">
        <is>
          <t>Mayo</t>
        </is>
      </c>
      <c r="D136" t="inlineStr">
        <is>
          <t>May</t>
        </is>
      </c>
      <c r="E136" t="n">
        <v>5</v>
      </c>
      <c r="F136" t="n">
        <v>2025</v>
      </c>
      <c r="G136" t="n">
        <v>202505</v>
      </c>
      <c r="H136" s="54" t="inlineStr">
        <is>
          <t>may-25</t>
        </is>
      </c>
      <c r="I136" s="54" t="inlineStr">
        <is>
          <t>may-15</t>
        </is>
      </c>
      <c r="J136" t="inlineStr">
        <is>
          <t>jueves</t>
        </is>
      </c>
      <c r="K136" t="n">
        <v>4</v>
      </c>
      <c r="L136" t="n">
        <v>20</v>
      </c>
      <c r="M136" t="inlineStr">
        <is>
          <t>12-05 al 18-05</t>
        </is>
      </c>
      <c r="N136" t="n">
        <v>15</v>
      </c>
      <c r="O136" t="n">
        <v>2</v>
      </c>
      <c r="P136" t="n">
        <v>1</v>
      </c>
      <c r="Q136" t="n">
        <v>0</v>
      </c>
      <c r="R136" t="n">
        <v>20</v>
      </c>
      <c r="S136" t="n">
        <v>135</v>
      </c>
    </row>
    <row r="137">
      <c r="A137" t="n">
        <v>20250516</v>
      </c>
      <c r="B137" s="9" t="n">
        <v>45793</v>
      </c>
      <c r="C137" t="inlineStr">
        <is>
          <t>Mayo</t>
        </is>
      </c>
      <c r="D137" t="inlineStr">
        <is>
          <t>May</t>
        </is>
      </c>
      <c r="E137" t="n">
        <v>5</v>
      </c>
      <c r="F137" t="n">
        <v>2025</v>
      </c>
      <c r="G137" t="n">
        <v>202505</v>
      </c>
      <c r="H137" s="54" t="inlineStr">
        <is>
          <t>may-25</t>
        </is>
      </c>
      <c r="I137" s="54" t="inlineStr">
        <is>
          <t>may-16</t>
        </is>
      </c>
      <c r="J137" t="inlineStr">
        <is>
          <t>viernes</t>
        </is>
      </c>
      <c r="K137" t="n">
        <v>5</v>
      </c>
      <c r="L137" t="n">
        <v>20</v>
      </c>
      <c r="M137" t="inlineStr">
        <is>
          <t>12-05 al 18-05</t>
        </is>
      </c>
      <c r="N137" t="n">
        <v>16</v>
      </c>
      <c r="O137" t="n">
        <v>2</v>
      </c>
      <c r="P137" t="n">
        <v>1</v>
      </c>
      <c r="Q137" t="n">
        <v>0</v>
      </c>
      <c r="R137" t="n">
        <v>20</v>
      </c>
      <c r="S137" t="n">
        <v>136</v>
      </c>
    </row>
    <row r="138">
      <c r="A138" t="n">
        <v>20250517</v>
      </c>
      <c r="B138" s="9" t="n">
        <v>45794</v>
      </c>
      <c r="C138" t="inlineStr">
        <is>
          <t>Mayo</t>
        </is>
      </c>
      <c r="D138" t="inlineStr">
        <is>
          <t>May</t>
        </is>
      </c>
      <c r="E138" t="n">
        <v>5</v>
      </c>
      <c r="F138" t="n">
        <v>2025</v>
      </c>
      <c r="G138" t="n">
        <v>202505</v>
      </c>
      <c r="H138" s="54" t="inlineStr">
        <is>
          <t>may-25</t>
        </is>
      </c>
      <c r="I138" s="54" t="inlineStr">
        <is>
          <t>may-17</t>
        </is>
      </c>
      <c r="J138" t="inlineStr">
        <is>
          <t>sábado</t>
        </is>
      </c>
      <c r="K138" t="n">
        <v>6</v>
      </c>
      <c r="L138" t="n">
        <v>20</v>
      </c>
      <c r="M138" t="inlineStr">
        <is>
          <t>12-05 al 18-05</t>
        </is>
      </c>
      <c r="N138" t="n">
        <v>17</v>
      </c>
      <c r="O138" t="n">
        <v>2</v>
      </c>
      <c r="P138" t="n">
        <v>1</v>
      </c>
      <c r="Q138" t="n">
        <v>1</v>
      </c>
      <c r="R138" t="n">
        <v>20</v>
      </c>
      <c r="S138" t="n">
        <v>137</v>
      </c>
    </row>
    <row r="139">
      <c r="A139" t="n">
        <v>20250518</v>
      </c>
      <c r="B139" s="9" t="n">
        <v>45795</v>
      </c>
      <c r="C139" t="inlineStr">
        <is>
          <t>Mayo</t>
        </is>
      </c>
      <c r="D139" t="inlineStr">
        <is>
          <t>May</t>
        </is>
      </c>
      <c r="E139" t="n">
        <v>5</v>
      </c>
      <c r="F139" t="n">
        <v>2025</v>
      </c>
      <c r="G139" t="n">
        <v>202505</v>
      </c>
      <c r="H139" s="54" t="inlineStr">
        <is>
          <t>may-25</t>
        </is>
      </c>
      <c r="I139" s="54" t="inlineStr">
        <is>
          <t>may-18</t>
        </is>
      </c>
      <c r="J139" t="inlineStr">
        <is>
          <t>domingo</t>
        </is>
      </c>
      <c r="K139" t="n">
        <v>7</v>
      </c>
      <c r="L139" t="n">
        <v>20</v>
      </c>
      <c r="M139" t="inlineStr">
        <is>
          <t>12-05 al 18-05</t>
        </is>
      </c>
      <c r="N139" t="n">
        <v>18</v>
      </c>
      <c r="O139" t="n">
        <v>2</v>
      </c>
      <c r="P139" t="n">
        <v>1</v>
      </c>
      <c r="Q139" t="n">
        <v>1</v>
      </c>
      <c r="R139" t="n">
        <v>20</v>
      </c>
      <c r="S139" t="n">
        <v>138</v>
      </c>
    </row>
    <row r="140">
      <c r="A140" t="n">
        <v>20250519</v>
      </c>
      <c r="B140" s="9" t="n">
        <v>45796</v>
      </c>
      <c r="C140" t="inlineStr">
        <is>
          <t>Mayo</t>
        </is>
      </c>
      <c r="D140" t="inlineStr">
        <is>
          <t>May</t>
        </is>
      </c>
      <c r="E140" t="n">
        <v>5</v>
      </c>
      <c r="F140" t="n">
        <v>2025</v>
      </c>
      <c r="G140" t="n">
        <v>202505</v>
      </c>
      <c r="H140" s="54" t="inlineStr">
        <is>
          <t>may-25</t>
        </is>
      </c>
      <c r="I140" s="54" t="inlineStr">
        <is>
          <t>may-19</t>
        </is>
      </c>
      <c r="J140" t="inlineStr">
        <is>
          <t>lunes</t>
        </is>
      </c>
      <c r="K140" t="n">
        <v>1</v>
      </c>
      <c r="L140" t="n">
        <v>21</v>
      </c>
      <c r="M140" t="inlineStr">
        <is>
          <t>19-05 al 25-05</t>
        </is>
      </c>
      <c r="N140" t="n">
        <v>19</v>
      </c>
      <c r="O140" t="n">
        <v>2</v>
      </c>
      <c r="P140" t="n">
        <v>1</v>
      </c>
      <c r="Q140" t="n">
        <v>0</v>
      </c>
      <c r="R140" t="n">
        <v>21</v>
      </c>
      <c r="S140" t="n">
        <v>139</v>
      </c>
    </row>
    <row r="141">
      <c r="A141" t="n">
        <v>20250520</v>
      </c>
      <c r="B141" s="9" t="n">
        <v>45797</v>
      </c>
      <c r="C141" t="inlineStr">
        <is>
          <t>Mayo</t>
        </is>
      </c>
      <c r="D141" t="inlineStr">
        <is>
          <t>May</t>
        </is>
      </c>
      <c r="E141" t="n">
        <v>5</v>
      </c>
      <c r="F141" t="n">
        <v>2025</v>
      </c>
      <c r="G141" t="n">
        <v>202505</v>
      </c>
      <c r="H141" s="54" t="inlineStr">
        <is>
          <t>may-25</t>
        </is>
      </c>
      <c r="I141" s="54" t="inlineStr">
        <is>
          <t>may-20</t>
        </is>
      </c>
      <c r="J141" t="inlineStr">
        <is>
          <t>martes</t>
        </is>
      </c>
      <c r="K141" t="n">
        <v>2</v>
      </c>
      <c r="L141" t="n">
        <v>21</v>
      </c>
      <c r="M141" t="inlineStr">
        <is>
          <t>19-05 al 25-05</t>
        </is>
      </c>
      <c r="N141" t="n">
        <v>20</v>
      </c>
      <c r="O141" t="n">
        <v>2</v>
      </c>
      <c r="P141" t="n">
        <v>1</v>
      </c>
      <c r="Q141" t="n">
        <v>0</v>
      </c>
      <c r="R141" t="n">
        <v>21</v>
      </c>
      <c r="S141" t="n">
        <v>140</v>
      </c>
    </row>
    <row r="142">
      <c r="A142" t="n">
        <v>20250521</v>
      </c>
      <c r="B142" s="9" t="n">
        <v>45798</v>
      </c>
      <c r="C142" t="inlineStr">
        <is>
          <t>Mayo</t>
        </is>
      </c>
      <c r="D142" t="inlineStr">
        <is>
          <t>May</t>
        </is>
      </c>
      <c r="E142" t="n">
        <v>5</v>
      </c>
      <c r="F142" t="n">
        <v>2025</v>
      </c>
      <c r="G142" t="n">
        <v>202505</v>
      </c>
      <c r="H142" s="54" t="inlineStr">
        <is>
          <t>may-25</t>
        </is>
      </c>
      <c r="I142" s="54" t="inlineStr">
        <is>
          <t>may-21</t>
        </is>
      </c>
      <c r="J142" t="inlineStr">
        <is>
          <t>miércoles</t>
        </is>
      </c>
      <c r="K142" t="n">
        <v>3</v>
      </c>
      <c r="L142" t="n">
        <v>21</v>
      </c>
      <c r="M142" t="inlineStr">
        <is>
          <t>19-05 al 25-05</t>
        </is>
      </c>
      <c r="N142" t="n">
        <v>21</v>
      </c>
      <c r="O142" t="n">
        <v>2</v>
      </c>
      <c r="P142" t="n">
        <v>1</v>
      </c>
      <c r="Q142" t="n">
        <v>0</v>
      </c>
      <c r="R142" t="n">
        <v>21</v>
      </c>
      <c r="S142" t="n">
        <v>141</v>
      </c>
    </row>
    <row r="143">
      <c r="A143" t="n">
        <v>20250522</v>
      </c>
      <c r="B143" s="9" t="n">
        <v>45799</v>
      </c>
      <c r="C143" t="inlineStr">
        <is>
          <t>Mayo</t>
        </is>
      </c>
      <c r="D143" t="inlineStr">
        <is>
          <t>May</t>
        </is>
      </c>
      <c r="E143" t="n">
        <v>5</v>
      </c>
      <c r="F143" t="n">
        <v>2025</v>
      </c>
      <c r="G143" t="n">
        <v>202505</v>
      </c>
      <c r="H143" s="54" t="inlineStr">
        <is>
          <t>may-25</t>
        </is>
      </c>
      <c r="I143" s="54" t="inlineStr">
        <is>
          <t>may-22</t>
        </is>
      </c>
      <c r="J143" t="inlineStr">
        <is>
          <t>jueves</t>
        </is>
      </c>
      <c r="K143" t="n">
        <v>4</v>
      </c>
      <c r="L143" t="n">
        <v>21</v>
      </c>
      <c r="M143" t="inlineStr">
        <is>
          <t>19-05 al 25-05</t>
        </is>
      </c>
      <c r="N143" t="n">
        <v>22</v>
      </c>
      <c r="O143" t="n">
        <v>2</v>
      </c>
      <c r="P143" t="n">
        <v>1</v>
      </c>
      <c r="Q143" t="n">
        <v>0</v>
      </c>
      <c r="R143" t="n">
        <v>21</v>
      </c>
      <c r="S143" t="n">
        <v>142</v>
      </c>
    </row>
    <row r="144">
      <c r="A144" t="n">
        <v>20250523</v>
      </c>
      <c r="B144" s="9" t="n">
        <v>45800</v>
      </c>
      <c r="C144" t="inlineStr">
        <is>
          <t>Mayo</t>
        </is>
      </c>
      <c r="D144" t="inlineStr">
        <is>
          <t>May</t>
        </is>
      </c>
      <c r="E144" t="n">
        <v>5</v>
      </c>
      <c r="F144" t="n">
        <v>2025</v>
      </c>
      <c r="G144" t="n">
        <v>202505</v>
      </c>
      <c r="H144" s="54" t="inlineStr">
        <is>
          <t>may-25</t>
        </is>
      </c>
      <c r="I144" s="54" t="inlineStr">
        <is>
          <t>may-23</t>
        </is>
      </c>
      <c r="J144" t="inlineStr">
        <is>
          <t>viernes</t>
        </is>
      </c>
      <c r="K144" t="n">
        <v>5</v>
      </c>
      <c r="L144" t="n">
        <v>21</v>
      </c>
      <c r="M144" t="inlineStr">
        <is>
          <t>19-05 al 25-05</t>
        </is>
      </c>
      <c r="N144" t="n">
        <v>23</v>
      </c>
      <c r="O144" t="n">
        <v>2</v>
      </c>
      <c r="P144" t="n">
        <v>1</v>
      </c>
      <c r="Q144" t="n">
        <v>0</v>
      </c>
      <c r="R144" t="n">
        <v>21</v>
      </c>
      <c r="S144" t="n">
        <v>143</v>
      </c>
    </row>
    <row r="145">
      <c r="A145" t="n">
        <v>20250524</v>
      </c>
      <c r="B145" s="9" t="n">
        <v>45801</v>
      </c>
      <c r="C145" t="inlineStr">
        <is>
          <t>Mayo</t>
        </is>
      </c>
      <c r="D145" t="inlineStr">
        <is>
          <t>May</t>
        </is>
      </c>
      <c r="E145" t="n">
        <v>5</v>
      </c>
      <c r="F145" t="n">
        <v>2025</v>
      </c>
      <c r="G145" t="n">
        <v>202505</v>
      </c>
      <c r="H145" s="54" t="inlineStr">
        <is>
          <t>may-25</t>
        </is>
      </c>
      <c r="I145" s="54" t="inlineStr">
        <is>
          <t>may-24</t>
        </is>
      </c>
      <c r="J145" t="inlineStr">
        <is>
          <t>sábado</t>
        </is>
      </c>
      <c r="K145" t="n">
        <v>6</v>
      </c>
      <c r="L145" t="n">
        <v>21</v>
      </c>
      <c r="M145" t="inlineStr">
        <is>
          <t>19-05 al 25-05</t>
        </is>
      </c>
      <c r="N145" t="n">
        <v>24</v>
      </c>
      <c r="O145" t="n">
        <v>2</v>
      </c>
      <c r="P145" t="n">
        <v>1</v>
      </c>
      <c r="Q145" t="n">
        <v>1</v>
      </c>
      <c r="R145" t="n">
        <v>21</v>
      </c>
      <c r="S145" t="n">
        <v>144</v>
      </c>
    </row>
    <row r="146">
      <c r="A146" t="n">
        <v>20250525</v>
      </c>
      <c r="B146" s="9" t="n">
        <v>45802</v>
      </c>
      <c r="C146" t="inlineStr">
        <is>
          <t>Mayo</t>
        </is>
      </c>
      <c r="D146" t="inlineStr">
        <is>
          <t>May</t>
        </is>
      </c>
      <c r="E146" t="n">
        <v>5</v>
      </c>
      <c r="F146" t="n">
        <v>2025</v>
      </c>
      <c r="G146" t="n">
        <v>202505</v>
      </c>
      <c r="H146" s="54" t="inlineStr">
        <is>
          <t>may-25</t>
        </is>
      </c>
      <c r="I146" s="54" t="inlineStr">
        <is>
          <t>may-25</t>
        </is>
      </c>
      <c r="J146" t="inlineStr">
        <is>
          <t>domingo</t>
        </is>
      </c>
      <c r="K146" t="n">
        <v>7</v>
      </c>
      <c r="L146" t="n">
        <v>21</v>
      </c>
      <c r="M146" t="inlineStr">
        <is>
          <t>19-05 al 25-05</t>
        </is>
      </c>
      <c r="N146" t="n">
        <v>25</v>
      </c>
      <c r="O146" t="n">
        <v>2</v>
      </c>
      <c r="P146" t="n">
        <v>1</v>
      </c>
      <c r="Q146" t="n">
        <v>1</v>
      </c>
      <c r="R146" t="n">
        <v>21</v>
      </c>
      <c r="S146" t="n">
        <v>145</v>
      </c>
    </row>
    <row r="147">
      <c r="A147" t="n">
        <v>20250526</v>
      </c>
      <c r="B147" s="9" t="n">
        <v>45803</v>
      </c>
      <c r="C147" t="inlineStr">
        <is>
          <t>Mayo</t>
        </is>
      </c>
      <c r="D147" t="inlineStr">
        <is>
          <t>May</t>
        </is>
      </c>
      <c r="E147" t="n">
        <v>5</v>
      </c>
      <c r="F147" t="n">
        <v>2025</v>
      </c>
      <c r="G147" t="n">
        <v>202505</v>
      </c>
      <c r="H147" s="54" t="inlineStr">
        <is>
          <t>may-25</t>
        </is>
      </c>
      <c r="I147" s="54" t="inlineStr">
        <is>
          <t>may-26</t>
        </is>
      </c>
      <c r="J147" t="inlineStr">
        <is>
          <t>lunes</t>
        </is>
      </c>
      <c r="K147" t="n">
        <v>1</v>
      </c>
      <c r="L147" t="n">
        <v>22</v>
      </c>
      <c r="M147" t="inlineStr">
        <is>
          <t>26-05 al 01-06</t>
        </is>
      </c>
      <c r="N147" t="n">
        <v>26</v>
      </c>
      <c r="O147" t="n">
        <v>2</v>
      </c>
      <c r="P147" t="n">
        <v>1</v>
      </c>
      <c r="Q147" t="n">
        <v>0</v>
      </c>
      <c r="R147" t="n">
        <v>22</v>
      </c>
      <c r="S147" t="n">
        <v>146</v>
      </c>
    </row>
    <row r="148">
      <c r="A148" t="n">
        <v>20250527</v>
      </c>
      <c r="B148" s="9" t="n">
        <v>45804</v>
      </c>
      <c r="C148" t="inlineStr">
        <is>
          <t>Mayo</t>
        </is>
      </c>
      <c r="D148" t="inlineStr">
        <is>
          <t>May</t>
        </is>
      </c>
      <c r="E148" t="n">
        <v>5</v>
      </c>
      <c r="F148" t="n">
        <v>2025</v>
      </c>
      <c r="G148" t="n">
        <v>202505</v>
      </c>
      <c r="H148" s="54" t="inlineStr">
        <is>
          <t>may-25</t>
        </is>
      </c>
      <c r="I148" s="54" t="inlineStr">
        <is>
          <t>may-27</t>
        </is>
      </c>
      <c r="J148" t="inlineStr">
        <is>
          <t>martes</t>
        </is>
      </c>
      <c r="K148" t="n">
        <v>2</v>
      </c>
      <c r="L148" t="n">
        <v>22</v>
      </c>
      <c r="M148" t="inlineStr">
        <is>
          <t>26-05 al 01-06</t>
        </is>
      </c>
      <c r="N148" t="n">
        <v>27</v>
      </c>
      <c r="O148" t="n">
        <v>2</v>
      </c>
      <c r="P148" t="n">
        <v>1</v>
      </c>
      <c r="Q148" t="n">
        <v>0</v>
      </c>
      <c r="R148" t="n">
        <v>22</v>
      </c>
      <c r="S148" t="n">
        <v>147</v>
      </c>
    </row>
    <row r="149">
      <c r="A149" t="n">
        <v>20250528</v>
      </c>
      <c r="B149" s="9" t="n">
        <v>45805</v>
      </c>
      <c r="C149" t="inlineStr">
        <is>
          <t>Mayo</t>
        </is>
      </c>
      <c r="D149" t="inlineStr">
        <is>
          <t>May</t>
        </is>
      </c>
      <c r="E149" t="n">
        <v>5</v>
      </c>
      <c r="F149" t="n">
        <v>2025</v>
      </c>
      <c r="G149" t="n">
        <v>202505</v>
      </c>
      <c r="H149" s="54" t="inlineStr">
        <is>
          <t>may-25</t>
        </is>
      </c>
      <c r="I149" s="54" t="inlineStr">
        <is>
          <t>may-28</t>
        </is>
      </c>
      <c r="J149" t="inlineStr">
        <is>
          <t>miércoles</t>
        </is>
      </c>
      <c r="K149" t="n">
        <v>3</v>
      </c>
      <c r="L149" t="n">
        <v>22</v>
      </c>
      <c r="M149" t="inlineStr">
        <is>
          <t>26-05 al 01-06</t>
        </is>
      </c>
      <c r="N149" t="n">
        <v>28</v>
      </c>
      <c r="O149" t="n">
        <v>2</v>
      </c>
      <c r="P149" t="n">
        <v>1</v>
      </c>
      <c r="Q149" t="n">
        <v>0</v>
      </c>
      <c r="R149" t="n">
        <v>22</v>
      </c>
      <c r="S149" t="n">
        <v>148</v>
      </c>
    </row>
    <row r="150">
      <c r="A150" t="n">
        <v>20250529</v>
      </c>
      <c r="B150" s="9" t="n">
        <v>45806</v>
      </c>
      <c r="C150" t="inlineStr">
        <is>
          <t>Mayo</t>
        </is>
      </c>
      <c r="D150" t="inlineStr">
        <is>
          <t>May</t>
        </is>
      </c>
      <c r="E150" t="n">
        <v>5</v>
      </c>
      <c r="F150" t="n">
        <v>2025</v>
      </c>
      <c r="G150" t="n">
        <v>202505</v>
      </c>
      <c r="H150" s="54" t="inlineStr">
        <is>
          <t>may-25</t>
        </is>
      </c>
      <c r="I150" s="54" t="inlineStr">
        <is>
          <t>may-29</t>
        </is>
      </c>
      <c r="J150" t="inlineStr">
        <is>
          <t>jueves</t>
        </is>
      </c>
      <c r="K150" t="n">
        <v>4</v>
      </c>
      <c r="L150" t="n">
        <v>22</v>
      </c>
      <c r="M150" t="inlineStr">
        <is>
          <t>26-05 al 01-06</t>
        </is>
      </c>
      <c r="N150" t="n">
        <v>29</v>
      </c>
      <c r="O150" t="n">
        <v>2</v>
      </c>
      <c r="P150" t="n">
        <v>1</v>
      </c>
      <c r="Q150" t="n">
        <v>0</v>
      </c>
      <c r="R150" t="n">
        <v>22</v>
      </c>
      <c r="S150" t="n">
        <v>149</v>
      </c>
    </row>
    <row r="151">
      <c r="A151" t="n">
        <v>20250530</v>
      </c>
      <c r="B151" s="9" t="n">
        <v>45807</v>
      </c>
      <c r="C151" t="inlineStr">
        <is>
          <t>Mayo</t>
        </is>
      </c>
      <c r="D151" t="inlineStr">
        <is>
          <t>May</t>
        </is>
      </c>
      <c r="E151" t="n">
        <v>5</v>
      </c>
      <c r="F151" t="n">
        <v>2025</v>
      </c>
      <c r="G151" t="n">
        <v>202505</v>
      </c>
      <c r="H151" s="54" t="inlineStr">
        <is>
          <t>may-25</t>
        </is>
      </c>
      <c r="I151" s="54" t="inlineStr">
        <is>
          <t>may-30</t>
        </is>
      </c>
      <c r="J151" t="inlineStr">
        <is>
          <t>viernes</t>
        </is>
      </c>
      <c r="K151" t="n">
        <v>5</v>
      </c>
      <c r="L151" t="n">
        <v>22</v>
      </c>
      <c r="M151" t="inlineStr">
        <is>
          <t>26-05 al 01-06</t>
        </is>
      </c>
      <c r="N151" t="n">
        <v>30</v>
      </c>
      <c r="O151" t="n">
        <v>2</v>
      </c>
      <c r="P151" t="n">
        <v>1</v>
      </c>
      <c r="Q151" t="n">
        <v>0</v>
      </c>
      <c r="R151" t="n">
        <v>22</v>
      </c>
      <c r="S151" t="n">
        <v>150</v>
      </c>
    </row>
    <row r="152">
      <c r="A152" t="n">
        <v>20250531</v>
      </c>
      <c r="B152" s="9" t="n">
        <v>45808</v>
      </c>
      <c r="C152" t="inlineStr">
        <is>
          <t>Mayo</t>
        </is>
      </c>
      <c r="D152" t="inlineStr">
        <is>
          <t>May</t>
        </is>
      </c>
      <c r="E152" t="n">
        <v>5</v>
      </c>
      <c r="F152" t="n">
        <v>2025</v>
      </c>
      <c r="G152" t="n">
        <v>202505</v>
      </c>
      <c r="H152" s="54" t="inlineStr">
        <is>
          <t>may-25</t>
        </is>
      </c>
      <c r="I152" s="54" t="inlineStr">
        <is>
          <t>may-31</t>
        </is>
      </c>
      <c r="J152" t="inlineStr">
        <is>
          <t>sábado</t>
        </is>
      </c>
      <c r="K152" t="n">
        <v>6</v>
      </c>
      <c r="L152" t="n">
        <v>22</v>
      </c>
      <c r="M152" t="inlineStr">
        <is>
          <t>26-05 al 01-06</t>
        </is>
      </c>
      <c r="N152" t="n">
        <v>31</v>
      </c>
      <c r="O152" t="n">
        <v>2</v>
      </c>
      <c r="P152" t="n">
        <v>1</v>
      </c>
      <c r="Q152" t="n">
        <v>1</v>
      </c>
      <c r="R152" t="n">
        <v>22</v>
      </c>
      <c r="S152" t="n">
        <v>151</v>
      </c>
    </row>
    <row r="153">
      <c r="A153" t="n">
        <v>20250601</v>
      </c>
      <c r="B153" s="9" t="n">
        <v>45809</v>
      </c>
      <c r="C153" t="inlineStr">
        <is>
          <t>Junio</t>
        </is>
      </c>
      <c r="D153" t="inlineStr">
        <is>
          <t>Jun</t>
        </is>
      </c>
      <c r="E153" t="n">
        <v>6</v>
      </c>
      <c r="F153" t="n">
        <v>2025</v>
      </c>
      <c r="G153" t="n">
        <v>202506</v>
      </c>
      <c r="H153" s="54" t="inlineStr">
        <is>
          <t>jun-25</t>
        </is>
      </c>
      <c r="I153" s="54" t="inlineStr">
        <is>
          <t>jun-01</t>
        </is>
      </c>
      <c r="J153" t="inlineStr">
        <is>
          <t>domingo</t>
        </is>
      </c>
      <c r="K153" t="n">
        <v>7</v>
      </c>
      <c r="L153" t="n">
        <v>22</v>
      </c>
      <c r="M153" t="inlineStr">
        <is>
          <t>26-05 al 01-06</t>
        </is>
      </c>
      <c r="N153" t="n">
        <v>1</v>
      </c>
      <c r="O153" t="n">
        <v>2</v>
      </c>
      <c r="P153" t="n">
        <v>1</v>
      </c>
      <c r="Q153" t="n">
        <v>1</v>
      </c>
      <c r="R153" t="n">
        <v>22</v>
      </c>
      <c r="S153" t="n">
        <v>152</v>
      </c>
    </row>
    <row r="154">
      <c r="A154" t="n">
        <v>20250602</v>
      </c>
      <c r="B154" s="9" t="n">
        <v>45810</v>
      </c>
      <c r="C154" t="inlineStr">
        <is>
          <t>Junio</t>
        </is>
      </c>
      <c r="D154" t="inlineStr">
        <is>
          <t>Jun</t>
        </is>
      </c>
      <c r="E154" t="n">
        <v>6</v>
      </c>
      <c r="F154" t="n">
        <v>2025</v>
      </c>
      <c r="G154" t="n">
        <v>202506</v>
      </c>
      <c r="H154" s="54" t="inlineStr">
        <is>
          <t>jun-25</t>
        </is>
      </c>
      <c r="I154" s="54" t="inlineStr">
        <is>
          <t>jun-02</t>
        </is>
      </c>
      <c r="J154" t="inlineStr">
        <is>
          <t>lunes</t>
        </is>
      </c>
      <c r="K154" t="n">
        <v>1</v>
      </c>
      <c r="L154" t="n">
        <v>23</v>
      </c>
      <c r="M154" t="inlineStr">
        <is>
          <t>02-06 al 08-06</t>
        </is>
      </c>
      <c r="N154" t="n">
        <v>2</v>
      </c>
      <c r="O154" t="n">
        <v>2</v>
      </c>
      <c r="P154" t="n">
        <v>1</v>
      </c>
      <c r="Q154" t="n">
        <v>0</v>
      </c>
      <c r="R154" t="n">
        <v>23</v>
      </c>
      <c r="S154" t="n">
        <v>153</v>
      </c>
    </row>
    <row r="155">
      <c r="A155" t="n">
        <v>20250603</v>
      </c>
      <c r="B155" s="9" t="n">
        <v>45811</v>
      </c>
      <c r="C155" t="inlineStr">
        <is>
          <t>Junio</t>
        </is>
      </c>
      <c r="D155" t="inlineStr">
        <is>
          <t>Jun</t>
        </is>
      </c>
      <c r="E155" t="n">
        <v>6</v>
      </c>
      <c r="F155" t="n">
        <v>2025</v>
      </c>
      <c r="G155" t="n">
        <v>202506</v>
      </c>
      <c r="H155" s="54" t="inlineStr">
        <is>
          <t>jun-25</t>
        </is>
      </c>
      <c r="I155" s="54" t="inlineStr">
        <is>
          <t>jun-03</t>
        </is>
      </c>
      <c r="J155" t="inlineStr">
        <is>
          <t>martes</t>
        </is>
      </c>
      <c r="K155" t="n">
        <v>2</v>
      </c>
      <c r="L155" t="n">
        <v>23</v>
      </c>
      <c r="M155" t="inlineStr">
        <is>
          <t>02-06 al 08-06</t>
        </is>
      </c>
      <c r="N155" t="n">
        <v>3</v>
      </c>
      <c r="O155" t="n">
        <v>2</v>
      </c>
      <c r="P155" t="n">
        <v>1</v>
      </c>
      <c r="Q155" t="n">
        <v>0</v>
      </c>
      <c r="R155" t="n">
        <v>23</v>
      </c>
      <c r="S155" t="n">
        <v>154</v>
      </c>
    </row>
    <row r="156">
      <c r="A156" t="n">
        <v>20250604</v>
      </c>
      <c r="B156" s="9" t="n">
        <v>45812</v>
      </c>
      <c r="C156" t="inlineStr">
        <is>
          <t>Junio</t>
        </is>
      </c>
      <c r="D156" t="inlineStr">
        <is>
          <t>Jun</t>
        </is>
      </c>
      <c r="E156" t="n">
        <v>6</v>
      </c>
      <c r="F156" t="n">
        <v>2025</v>
      </c>
      <c r="G156" t="n">
        <v>202506</v>
      </c>
      <c r="H156" s="54" t="inlineStr">
        <is>
          <t>jun-25</t>
        </is>
      </c>
      <c r="I156" s="54" t="inlineStr">
        <is>
          <t>jun-04</t>
        </is>
      </c>
      <c r="J156" t="inlineStr">
        <is>
          <t>miércoles</t>
        </is>
      </c>
      <c r="K156" t="n">
        <v>3</v>
      </c>
      <c r="L156" t="n">
        <v>23</v>
      </c>
      <c r="M156" t="inlineStr">
        <is>
          <t>02-06 al 08-06</t>
        </is>
      </c>
      <c r="N156" t="n">
        <v>4</v>
      </c>
      <c r="O156" t="n">
        <v>2</v>
      </c>
      <c r="P156" t="n">
        <v>1</v>
      </c>
      <c r="Q156" t="n">
        <v>0</v>
      </c>
      <c r="R156" t="n">
        <v>23</v>
      </c>
      <c r="S156" t="n">
        <v>155</v>
      </c>
    </row>
    <row r="157">
      <c r="A157" t="n">
        <v>20250605</v>
      </c>
      <c r="B157" s="9" t="n">
        <v>45813</v>
      </c>
      <c r="C157" t="inlineStr">
        <is>
          <t>Junio</t>
        </is>
      </c>
      <c r="D157" t="inlineStr">
        <is>
          <t>Jun</t>
        </is>
      </c>
      <c r="E157" t="n">
        <v>6</v>
      </c>
      <c r="F157" t="n">
        <v>2025</v>
      </c>
      <c r="G157" t="n">
        <v>202506</v>
      </c>
      <c r="H157" s="54" t="inlineStr">
        <is>
          <t>jun-25</t>
        </is>
      </c>
      <c r="I157" s="54" t="inlineStr">
        <is>
          <t>jun-05</t>
        </is>
      </c>
      <c r="J157" t="inlineStr">
        <is>
          <t>jueves</t>
        </is>
      </c>
      <c r="K157" t="n">
        <v>4</v>
      </c>
      <c r="L157" t="n">
        <v>23</v>
      </c>
      <c r="M157" t="inlineStr">
        <is>
          <t>02-06 al 08-06</t>
        </is>
      </c>
      <c r="N157" t="n">
        <v>5</v>
      </c>
      <c r="O157" t="n">
        <v>2</v>
      </c>
      <c r="P157" t="n">
        <v>1</v>
      </c>
      <c r="Q157" t="n">
        <v>0</v>
      </c>
      <c r="R157" t="n">
        <v>23</v>
      </c>
      <c r="S157" t="n">
        <v>156</v>
      </c>
    </row>
    <row r="158">
      <c r="A158" t="n">
        <v>20250606</v>
      </c>
      <c r="B158" s="9" t="n">
        <v>45814</v>
      </c>
      <c r="C158" t="inlineStr">
        <is>
          <t>Junio</t>
        </is>
      </c>
      <c r="D158" t="inlineStr">
        <is>
          <t>Jun</t>
        </is>
      </c>
      <c r="E158" t="n">
        <v>6</v>
      </c>
      <c r="F158" t="n">
        <v>2025</v>
      </c>
      <c r="G158" t="n">
        <v>202506</v>
      </c>
      <c r="H158" s="54" t="inlineStr">
        <is>
          <t>jun-25</t>
        </is>
      </c>
      <c r="I158" s="54" t="inlineStr">
        <is>
          <t>jun-06</t>
        </is>
      </c>
      <c r="J158" t="inlineStr">
        <is>
          <t>viernes</t>
        </is>
      </c>
      <c r="K158" t="n">
        <v>5</v>
      </c>
      <c r="L158" t="n">
        <v>23</v>
      </c>
      <c r="M158" t="inlineStr">
        <is>
          <t>02-06 al 08-06</t>
        </is>
      </c>
      <c r="N158" t="n">
        <v>6</v>
      </c>
      <c r="O158" t="n">
        <v>2</v>
      </c>
      <c r="P158" t="n">
        <v>1</v>
      </c>
      <c r="Q158" t="n">
        <v>0</v>
      </c>
      <c r="R158" t="n">
        <v>23</v>
      </c>
      <c r="S158" t="n">
        <v>157</v>
      </c>
    </row>
    <row r="159">
      <c r="A159" t="n">
        <v>20250607</v>
      </c>
      <c r="B159" s="9" t="n">
        <v>45815</v>
      </c>
      <c r="C159" t="inlineStr">
        <is>
          <t>Junio</t>
        </is>
      </c>
      <c r="D159" t="inlineStr">
        <is>
          <t>Jun</t>
        </is>
      </c>
      <c r="E159" t="n">
        <v>6</v>
      </c>
      <c r="F159" t="n">
        <v>2025</v>
      </c>
      <c r="G159" t="n">
        <v>202506</v>
      </c>
      <c r="H159" s="54" t="inlineStr">
        <is>
          <t>jun-25</t>
        </is>
      </c>
      <c r="I159" s="54" t="inlineStr">
        <is>
          <t>jun-07</t>
        </is>
      </c>
      <c r="J159" t="inlineStr">
        <is>
          <t>sábado</t>
        </is>
      </c>
      <c r="K159" t="n">
        <v>6</v>
      </c>
      <c r="L159" t="n">
        <v>23</v>
      </c>
      <c r="M159" t="inlineStr">
        <is>
          <t>02-06 al 08-06</t>
        </is>
      </c>
      <c r="N159" t="n">
        <v>7</v>
      </c>
      <c r="O159" t="n">
        <v>2</v>
      </c>
      <c r="P159" t="n">
        <v>1</v>
      </c>
      <c r="Q159" t="n">
        <v>1</v>
      </c>
      <c r="R159" t="n">
        <v>23</v>
      </c>
      <c r="S159" t="n">
        <v>158</v>
      </c>
    </row>
    <row r="160">
      <c r="A160" t="n">
        <v>20250608</v>
      </c>
      <c r="B160" s="9" t="n">
        <v>45816</v>
      </c>
      <c r="C160" t="inlineStr">
        <is>
          <t>Junio</t>
        </is>
      </c>
      <c r="D160" t="inlineStr">
        <is>
          <t>Jun</t>
        </is>
      </c>
      <c r="E160" t="n">
        <v>6</v>
      </c>
      <c r="F160" t="n">
        <v>2025</v>
      </c>
      <c r="G160" t="n">
        <v>202506</v>
      </c>
      <c r="H160" s="54" t="inlineStr">
        <is>
          <t>jun-25</t>
        </is>
      </c>
      <c r="I160" s="54" t="inlineStr">
        <is>
          <t>jun-08</t>
        </is>
      </c>
      <c r="J160" t="inlineStr">
        <is>
          <t>domingo</t>
        </is>
      </c>
      <c r="K160" t="n">
        <v>7</v>
      </c>
      <c r="L160" t="n">
        <v>23</v>
      </c>
      <c r="M160" t="inlineStr">
        <is>
          <t>02-06 al 08-06</t>
        </is>
      </c>
      <c r="N160" t="n">
        <v>8</v>
      </c>
      <c r="O160" t="n">
        <v>2</v>
      </c>
      <c r="P160" t="n">
        <v>1</v>
      </c>
      <c r="Q160" t="n">
        <v>1</v>
      </c>
      <c r="R160" t="n">
        <v>23</v>
      </c>
      <c r="S160" t="n">
        <v>159</v>
      </c>
    </row>
    <row r="161">
      <c r="A161" t="n">
        <v>20250609</v>
      </c>
      <c r="B161" s="9" t="n">
        <v>45817</v>
      </c>
      <c r="C161" t="inlineStr">
        <is>
          <t>Junio</t>
        </is>
      </c>
      <c r="D161" t="inlineStr">
        <is>
          <t>Jun</t>
        </is>
      </c>
      <c r="E161" t="n">
        <v>6</v>
      </c>
      <c r="F161" t="n">
        <v>2025</v>
      </c>
      <c r="G161" t="n">
        <v>202506</v>
      </c>
      <c r="H161" s="54" t="inlineStr">
        <is>
          <t>jun-25</t>
        </is>
      </c>
      <c r="I161" s="54" t="inlineStr">
        <is>
          <t>jun-09</t>
        </is>
      </c>
      <c r="J161" t="inlineStr">
        <is>
          <t>lunes</t>
        </is>
      </c>
      <c r="K161" t="n">
        <v>1</v>
      </c>
      <c r="L161" t="n">
        <v>24</v>
      </c>
      <c r="M161" t="inlineStr">
        <is>
          <t>09-06 al 15-06</t>
        </is>
      </c>
      <c r="N161" t="n">
        <v>9</v>
      </c>
      <c r="O161" t="n">
        <v>2</v>
      </c>
      <c r="P161" t="n">
        <v>1</v>
      </c>
      <c r="Q161" t="n">
        <v>0</v>
      </c>
      <c r="R161" t="n">
        <v>24</v>
      </c>
      <c r="S161" t="n">
        <v>160</v>
      </c>
    </row>
    <row r="162">
      <c r="A162" t="n">
        <v>20250610</v>
      </c>
      <c r="B162" s="9" t="n">
        <v>45818</v>
      </c>
      <c r="C162" t="inlineStr">
        <is>
          <t>Junio</t>
        </is>
      </c>
      <c r="D162" t="inlineStr">
        <is>
          <t>Jun</t>
        </is>
      </c>
      <c r="E162" t="n">
        <v>6</v>
      </c>
      <c r="F162" t="n">
        <v>2025</v>
      </c>
      <c r="G162" t="n">
        <v>202506</v>
      </c>
      <c r="H162" s="54" t="inlineStr">
        <is>
          <t>jun-25</t>
        </is>
      </c>
      <c r="I162" s="54" t="inlineStr">
        <is>
          <t>jun-10</t>
        </is>
      </c>
      <c r="J162" t="inlineStr">
        <is>
          <t>martes</t>
        </is>
      </c>
      <c r="K162" t="n">
        <v>2</v>
      </c>
      <c r="L162" t="n">
        <v>24</v>
      </c>
      <c r="M162" t="inlineStr">
        <is>
          <t>09-06 al 15-06</t>
        </is>
      </c>
      <c r="N162" t="n">
        <v>10</v>
      </c>
      <c r="O162" t="n">
        <v>2</v>
      </c>
      <c r="P162" t="n">
        <v>1</v>
      </c>
      <c r="Q162" t="n">
        <v>0</v>
      </c>
      <c r="R162" t="n">
        <v>24</v>
      </c>
      <c r="S162" t="n">
        <v>161</v>
      </c>
    </row>
    <row r="163">
      <c r="A163" t="n">
        <v>20250611</v>
      </c>
      <c r="B163" s="9" t="n">
        <v>45819</v>
      </c>
      <c r="C163" t="inlineStr">
        <is>
          <t>Junio</t>
        </is>
      </c>
      <c r="D163" t="inlineStr">
        <is>
          <t>Jun</t>
        </is>
      </c>
      <c r="E163" t="n">
        <v>6</v>
      </c>
      <c r="F163" t="n">
        <v>2025</v>
      </c>
      <c r="G163" t="n">
        <v>202506</v>
      </c>
      <c r="H163" s="54" t="inlineStr">
        <is>
          <t>jun-25</t>
        </is>
      </c>
      <c r="I163" s="54" t="inlineStr">
        <is>
          <t>jun-11</t>
        </is>
      </c>
      <c r="J163" t="inlineStr">
        <is>
          <t>miércoles</t>
        </is>
      </c>
      <c r="K163" t="n">
        <v>3</v>
      </c>
      <c r="L163" t="n">
        <v>24</v>
      </c>
      <c r="M163" t="inlineStr">
        <is>
          <t>09-06 al 15-06</t>
        </is>
      </c>
      <c r="N163" t="n">
        <v>11</v>
      </c>
      <c r="O163" t="n">
        <v>2</v>
      </c>
      <c r="P163" t="n">
        <v>1</v>
      </c>
      <c r="Q163" t="n">
        <v>0</v>
      </c>
      <c r="R163" t="n">
        <v>24</v>
      </c>
      <c r="S163" t="n">
        <v>162</v>
      </c>
    </row>
    <row r="164">
      <c r="A164" t="n">
        <v>20250612</v>
      </c>
      <c r="B164" s="9" t="n">
        <v>45820</v>
      </c>
      <c r="C164" t="inlineStr">
        <is>
          <t>Junio</t>
        </is>
      </c>
      <c r="D164" t="inlineStr">
        <is>
          <t>Jun</t>
        </is>
      </c>
      <c r="E164" t="n">
        <v>6</v>
      </c>
      <c r="F164" t="n">
        <v>2025</v>
      </c>
      <c r="G164" t="n">
        <v>202506</v>
      </c>
      <c r="H164" s="54" t="inlineStr">
        <is>
          <t>jun-25</t>
        </is>
      </c>
      <c r="I164" s="54" t="inlineStr">
        <is>
          <t>jun-12</t>
        </is>
      </c>
      <c r="J164" t="inlineStr">
        <is>
          <t>jueves</t>
        </is>
      </c>
      <c r="K164" t="n">
        <v>4</v>
      </c>
      <c r="L164" t="n">
        <v>24</v>
      </c>
      <c r="M164" t="inlineStr">
        <is>
          <t>09-06 al 15-06</t>
        </is>
      </c>
      <c r="N164" t="n">
        <v>12</v>
      </c>
      <c r="O164" t="n">
        <v>2</v>
      </c>
      <c r="P164" t="n">
        <v>1</v>
      </c>
      <c r="Q164" t="n">
        <v>0</v>
      </c>
      <c r="R164" t="n">
        <v>24</v>
      </c>
      <c r="S164" t="n">
        <v>163</v>
      </c>
    </row>
    <row r="165">
      <c r="A165" t="n">
        <v>20250613</v>
      </c>
      <c r="B165" s="9" t="n">
        <v>45821</v>
      </c>
      <c r="C165" t="inlineStr">
        <is>
          <t>Junio</t>
        </is>
      </c>
      <c r="D165" t="inlineStr">
        <is>
          <t>Jun</t>
        </is>
      </c>
      <c r="E165" t="n">
        <v>6</v>
      </c>
      <c r="F165" t="n">
        <v>2025</v>
      </c>
      <c r="G165" t="n">
        <v>202506</v>
      </c>
      <c r="H165" s="54" t="inlineStr">
        <is>
          <t>jun-25</t>
        </is>
      </c>
      <c r="I165" s="54" t="inlineStr">
        <is>
          <t>jun-13</t>
        </is>
      </c>
      <c r="J165" t="inlineStr">
        <is>
          <t>viernes</t>
        </is>
      </c>
      <c r="K165" t="n">
        <v>5</v>
      </c>
      <c r="L165" t="n">
        <v>24</v>
      </c>
      <c r="M165" t="inlineStr">
        <is>
          <t>09-06 al 15-06</t>
        </is>
      </c>
      <c r="N165" t="n">
        <v>13</v>
      </c>
      <c r="O165" t="n">
        <v>2</v>
      </c>
      <c r="P165" t="n">
        <v>1</v>
      </c>
      <c r="Q165" t="n">
        <v>0</v>
      </c>
      <c r="R165" t="n">
        <v>24</v>
      </c>
      <c r="S165" t="n">
        <v>164</v>
      </c>
    </row>
    <row r="166">
      <c r="A166" t="n">
        <v>20250614</v>
      </c>
      <c r="B166" s="9" t="n">
        <v>45822</v>
      </c>
      <c r="C166" t="inlineStr">
        <is>
          <t>Junio</t>
        </is>
      </c>
      <c r="D166" t="inlineStr">
        <is>
          <t>Jun</t>
        </is>
      </c>
      <c r="E166" t="n">
        <v>6</v>
      </c>
      <c r="F166" t="n">
        <v>2025</v>
      </c>
      <c r="G166" t="n">
        <v>202506</v>
      </c>
      <c r="H166" s="54" t="inlineStr">
        <is>
          <t>jun-25</t>
        </is>
      </c>
      <c r="I166" s="54" t="inlineStr">
        <is>
          <t>jun-14</t>
        </is>
      </c>
      <c r="J166" t="inlineStr">
        <is>
          <t>sábado</t>
        </is>
      </c>
      <c r="K166" t="n">
        <v>6</v>
      </c>
      <c r="L166" t="n">
        <v>24</v>
      </c>
      <c r="M166" t="inlineStr">
        <is>
          <t>09-06 al 15-06</t>
        </is>
      </c>
      <c r="N166" t="n">
        <v>14</v>
      </c>
      <c r="O166" t="n">
        <v>2</v>
      </c>
      <c r="P166" t="n">
        <v>1</v>
      </c>
      <c r="Q166" t="n">
        <v>1</v>
      </c>
      <c r="R166" t="n">
        <v>24</v>
      </c>
      <c r="S166" t="n">
        <v>165</v>
      </c>
    </row>
    <row r="167">
      <c r="A167" t="n">
        <v>20250615</v>
      </c>
      <c r="B167" s="9" t="n">
        <v>45823</v>
      </c>
      <c r="C167" t="inlineStr">
        <is>
          <t>Junio</t>
        </is>
      </c>
      <c r="D167" t="inlineStr">
        <is>
          <t>Jun</t>
        </is>
      </c>
      <c r="E167" t="n">
        <v>6</v>
      </c>
      <c r="F167" t="n">
        <v>2025</v>
      </c>
      <c r="G167" t="n">
        <v>202506</v>
      </c>
      <c r="H167" s="54" t="inlineStr">
        <is>
          <t>jun-25</t>
        </is>
      </c>
      <c r="I167" s="54" t="inlineStr">
        <is>
          <t>jun-15</t>
        </is>
      </c>
      <c r="J167" t="inlineStr">
        <is>
          <t>domingo</t>
        </is>
      </c>
      <c r="K167" t="n">
        <v>7</v>
      </c>
      <c r="L167" t="n">
        <v>24</v>
      </c>
      <c r="M167" t="inlineStr">
        <is>
          <t>09-06 al 15-06</t>
        </is>
      </c>
      <c r="N167" t="n">
        <v>15</v>
      </c>
      <c r="O167" t="n">
        <v>2</v>
      </c>
      <c r="P167" t="n">
        <v>1</v>
      </c>
      <c r="Q167" t="n">
        <v>1</v>
      </c>
      <c r="R167" t="n">
        <v>24</v>
      </c>
      <c r="S167" t="n">
        <v>166</v>
      </c>
    </row>
    <row r="168">
      <c r="A168" t="n">
        <v>20250616</v>
      </c>
      <c r="B168" s="9" t="n">
        <v>45824</v>
      </c>
      <c r="C168" t="inlineStr">
        <is>
          <t>Junio</t>
        </is>
      </c>
      <c r="D168" t="inlineStr">
        <is>
          <t>Jun</t>
        </is>
      </c>
      <c r="E168" t="n">
        <v>6</v>
      </c>
      <c r="F168" t="n">
        <v>2025</v>
      </c>
      <c r="G168" t="n">
        <v>202506</v>
      </c>
      <c r="H168" s="54" t="inlineStr">
        <is>
          <t>jun-25</t>
        </is>
      </c>
      <c r="I168" s="54" t="inlineStr">
        <is>
          <t>jun-16</t>
        </is>
      </c>
      <c r="J168" t="inlineStr">
        <is>
          <t>lunes</t>
        </is>
      </c>
      <c r="K168" t="n">
        <v>1</v>
      </c>
      <c r="L168" t="n">
        <v>25</v>
      </c>
      <c r="M168" t="inlineStr">
        <is>
          <t>16-06 al 22-06</t>
        </is>
      </c>
      <c r="N168" t="n">
        <v>16</v>
      </c>
      <c r="O168" t="n">
        <v>2</v>
      </c>
      <c r="P168" t="n">
        <v>1</v>
      </c>
      <c r="Q168" t="n">
        <v>0</v>
      </c>
      <c r="R168" t="n">
        <v>25</v>
      </c>
      <c r="S168" t="n">
        <v>167</v>
      </c>
    </row>
    <row r="169">
      <c r="A169" t="n">
        <v>20250617</v>
      </c>
      <c r="B169" s="9" t="n">
        <v>45825</v>
      </c>
      <c r="C169" t="inlineStr">
        <is>
          <t>Junio</t>
        </is>
      </c>
      <c r="D169" t="inlineStr">
        <is>
          <t>Jun</t>
        </is>
      </c>
      <c r="E169" t="n">
        <v>6</v>
      </c>
      <c r="F169" t="n">
        <v>2025</v>
      </c>
      <c r="G169" t="n">
        <v>202506</v>
      </c>
      <c r="H169" s="54" t="inlineStr">
        <is>
          <t>jun-25</t>
        </is>
      </c>
      <c r="I169" s="54" t="inlineStr">
        <is>
          <t>jun-17</t>
        </is>
      </c>
      <c r="J169" t="inlineStr">
        <is>
          <t>martes</t>
        </is>
      </c>
      <c r="K169" t="n">
        <v>2</v>
      </c>
      <c r="L169" t="n">
        <v>25</v>
      </c>
      <c r="M169" t="inlineStr">
        <is>
          <t>16-06 al 22-06</t>
        </is>
      </c>
      <c r="N169" t="n">
        <v>17</v>
      </c>
      <c r="O169" t="n">
        <v>2</v>
      </c>
      <c r="P169" t="n">
        <v>1</v>
      </c>
      <c r="Q169" t="n">
        <v>0</v>
      </c>
      <c r="R169" t="n">
        <v>25</v>
      </c>
      <c r="S169" t="n">
        <v>168</v>
      </c>
    </row>
    <row r="170">
      <c r="A170" t="n">
        <v>20250618</v>
      </c>
      <c r="B170" s="9" t="n">
        <v>45826</v>
      </c>
      <c r="C170" t="inlineStr">
        <is>
          <t>Junio</t>
        </is>
      </c>
      <c r="D170" t="inlineStr">
        <is>
          <t>Jun</t>
        </is>
      </c>
      <c r="E170" t="n">
        <v>6</v>
      </c>
      <c r="F170" t="n">
        <v>2025</v>
      </c>
      <c r="G170" t="n">
        <v>202506</v>
      </c>
      <c r="H170" s="54" t="inlineStr">
        <is>
          <t>jun-25</t>
        </is>
      </c>
      <c r="I170" s="54" t="inlineStr">
        <is>
          <t>jun-18</t>
        </is>
      </c>
      <c r="J170" t="inlineStr">
        <is>
          <t>miércoles</t>
        </is>
      </c>
      <c r="K170" t="n">
        <v>3</v>
      </c>
      <c r="L170" t="n">
        <v>25</v>
      </c>
      <c r="M170" t="inlineStr">
        <is>
          <t>16-06 al 22-06</t>
        </is>
      </c>
      <c r="N170" t="n">
        <v>18</v>
      </c>
      <c r="O170" t="n">
        <v>2</v>
      </c>
      <c r="P170" t="n">
        <v>1</v>
      </c>
      <c r="Q170" t="n">
        <v>0</v>
      </c>
      <c r="R170" t="n">
        <v>25</v>
      </c>
      <c r="S170" t="n">
        <v>169</v>
      </c>
    </row>
    <row r="171">
      <c r="A171" t="n">
        <v>20250619</v>
      </c>
      <c r="B171" s="9" t="n">
        <v>45827</v>
      </c>
      <c r="C171" t="inlineStr">
        <is>
          <t>Junio</t>
        </is>
      </c>
      <c r="D171" t="inlineStr">
        <is>
          <t>Jun</t>
        </is>
      </c>
      <c r="E171" t="n">
        <v>6</v>
      </c>
      <c r="F171" t="n">
        <v>2025</v>
      </c>
      <c r="G171" t="n">
        <v>202506</v>
      </c>
      <c r="H171" s="54" t="inlineStr">
        <is>
          <t>jun-25</t>
        </is>
      </c>
      <c r="I171" s="54" t="inlineStr">
        <is>
          <t>jun-19</t>
        </is>
      </c>
      <c r="J171" t="inlineStr">
        <is>
          <t>jueves</t>
        </is>
      </c>
      <c r="K171" t="n">
        <v>4</v>
      </c>
      <c r="L171" t="n">
        <v>25</v>
      </c>
      <c r="M171" t="inlineStr">
        <is>
          <t>16-06 al 22-06</t>
        </is>
      </c>
      <c r="N171" t="n">
        <v>19</v>
      </c>
      <c r="O171" t="n">
        <v>2</v>
      </c>
      <c r="P171" t="n">
        <v>1</v>
      </c>
      <c r="Q171" t="n">
        <v>0</v>
      </c>
      <c r="R171" t="n">
        <v>25</v>
      </c>
      <c r="S171" t="n">
        <v>170</v>
      </c>
    </row>
    <row r="172">
      <c r="A172" t="n">
        <v>20250620</v>
      </c>
      <c r="B172" s="9" t="n">
        <v>45828</v>
      </c>
      <c r="C172" t="inlineStr">
        <is>
          <t>Junio</t>
        </is>
      </c>
      <c r="D172" t="inlineStr">
        <is>
          <t>Jun</t>
        </is>
      </c>
      <c r="E172" t="n">
        <v>6</v>
      </c>
      <c r="F172" t="n">
        <v>2025</v>
      </c>
      <c r="G172" t="n">
        <v>202506</v>
      </c>
      <c r="H172" s="54" t="inlineStr">
        <is>
          <t>jun-25</t>
        </is>
      </c>
      <c r="I172" s="54" t="inlineStr">
        <is>
          <t>jun-20</t>
        </is>
      </c>
      <c r="J172" t="inlineStr">
        <is>
          <t>viernes</t>
        </is>
      </c>
      <c r="K172" t="n">
        <v>5</v>
      </c>
      <c r="L172" t="n">
        <v>25</v>
      </c>
      <c r="M172" t="inlineStr">
        <is>
          <t>16-06 al 22-06</t>
        </is>
      </c>
      <c r="N172" t="n">
        <v>20</v>
      </c>
      <c r="O172" t="n">
        <v>2</v>
      </c>
      <c r="P172" t="n">
        <v>1</v>
      </c>
      <c r="Q172" t="n">
        <v>0</v>
      </c>
      <c r="R172" t="n">
        <v>25</v>
      </c>
      <c r="S172" t="n">
        <v>171</v>
      </c>
    </row>
    <row r="173">
      <c r="A173" t="n">
        <v>20250621</v>
      </c>
      <c r="B173" s="9" t="n">
        <v>45829</v>
      </c>
      <c r="C173" t="inlineStr">
        <is>
          <t>Junio</t>
        </is>
      </c>
      <c r="D173" t="inlineStr">
        <is>
          <t>Jun</t>
        </is>
      </c>
      <c r="E173" t="n">
        <v>6</v>
      </c>
      <c r="F173" t="n">
        <v>2025</v>
      </c>
      <c r="G173" t="n">
        <v>202506</v>
      </c>
      <c r="H173" s="54" t="inlineStr">
        <is>
          <t>jun-25</t>
        </is>
      </c>
      <c r="I173" s="54" t="inlineStr">
        <is>
          <t>jun-21</t>
        </is>
      </c>
      <c r="J173" t="inlineStr">
        <is>
          <t>sábado</t>
        </is>
      </c>
      <c r="K173" t="n">
        <v>6</v>
      </c>
      <c r="L173" t="n">
        <v>25</v>
      </c>
      <c r="M173" t="inlineStr">
        <is>
          <t>16-06 al 22-06</t>
        </is>
      </c>
      <c r="N173" t="n">
        <v>21</v>
      </c>
      <c r="O173" t="n">
        <v>2</v>
      </c>
      <c r="P173" t="n">
        <v>1</v>
      </c>
      <c r="Q173" t="n">
        <v>1</v>
      </c>
      <c r="R173" t="n">
        <v>25</v>
      </c>
      <c r="S173" t="n">
        <v>172</v>
      </c>
    </row>
    <row r="174">
      <c r="A174" t="n">
        <v>20250622</v>
      </c>
      <c r="B174" s="9" t="n">
        <v>45830</v>
      </c>
      <c r="C174" t="inlineStr">
        <is>
          <t>Junio</t>
        </is>
      </c>
      <c r="D174" t="inlineStr">
        <is>
          <t>Jun</t>
        </is>
      </c>
      <c r="E174" t="n">
        <v>6</v>
      </c>
      <c r="F174" t="n">
        <v>2025</v>
      </c>
      <c r="G174" t="n">
        <v>202506</v>
      </c>
      <c r="H174" s="54" t="inlineStr">
        <is>
          <t>jun-25</t>
        </is>
      </c>
      <c r="I174" s="54" t="inlineStr">
        <is>
          <t>jun-22</t>
        </is>
      </c>
      <c r="J174" t="inlineStr">
        <is>
          <t>domingo</t>
        </is>
      </c>
      <c r="K174" t="n">
        <v>7</v>
      </c>
      <c r="L174" t="n">
        <v>25</v>
      </c>
      <c r="M174" t="inlineStr">
        <is>
          <t>16-06 al 22-06</t>
        </is>
      </c>
      <c r="N174" t="n">
        <v>22</v>
      </c>
      <c r="O174" t="n">
        <v>2</v>
      </c>
      <c r="P174" t="n">
        <v>1</v>
      </c>
      <c r="Q174" t="n">
        <v>1</v>
      </c>
      <c r="R174" t="n">
        <v>25</v>
      </c>
      <c r="S174" t="n">
        <v>173</v>
      </c>
    </row>
    <row r="175">
      <c r="A175" t="n">
        <v>20250623</v>
      </c>
      <c r="B175" s="9" t="n">
        <v>45831</v>
      </c>
      <c r="C175" t="inlineStr">
        <is>
          <t>Junio</t>
        </is>
      </c>
      <c r="D175" t="inlineStr">
        <is>
          <t>Jun</t>
        </is>
      </c>
      <c r="E175" t="n">
        <v>6</v>
      </c>
      <c r="F175" t="n">
        <v>2025</v>
      </c>
      <c r="G175" t="n">
        <v>202506</v>
      </c>
      <c r="H175" s="54" t="inlineStr">
        <is>
          <t>jun-25</t>
        </is>
      </c>
      <c r="I175" s="54" t="inlineStr">
        <is>
          <t>jun-23</t>
        </is>
      </c>
      <c r="J175" t="inlineStr">
        <is>
          <t>lunes</t>
        </is>
      </c>
      <c r="K175" t="n">
        <v>1</v>
      </c>
      <c r="L175" t="n">
        <v>26</v>
      </c>
      <c r="M175" t="inlineStr">
        <is>
          <t>23-06 al 29-06</t>
        </is>
      </c>
      <c r="N175" t="n">
        <v>23</v>
      </c>
      <c r="O175" t="n">
        <v>2</v>
      </c>
      <c r="P175" t="n">
        <v>1</v>
      </c>
      <c r="Q175" t="n">
        <v>0</v>
      </c>
      <c r="R175" t="n">
        <v>26</v>
      </c>
      <c r="S175" t="n">
        <v>174</v>
      </c>
    </row>
    <row r="176">
      <c r="A176" t="n">
        <v>20250624</v>
      </c>
      <c r="B176" s="9" t="n">
        <v>45832</v>
      </c>
      <c r="C176" t="inlineStr">
        <is>
          <t>Junio</t>
        </is>
      </c>
      <c r="D176" t="inlineStr">
        <is>
          <t>Jun</t>
        </is>
      </c>
      <c r="E176" t="n">
        <v>6</v>
      </c>
      <c r="F176" t="n">
        <v>2025</v>
      </c>
      <c r="G176" t="n">
        <v>202506</v>
      </c>
      <c r="H176" s="54" t="inlineStr">
        <is>
          <t>jun-25</t>
        </is>
      </c>
      <c r="I176" s="54" t="inlineStr">
        <is>
          <t>jun-24</t>
        </is>
      </c>
      <c r="J176" t="inlineStr">
        <is>
          <t>martes</t>
        </is>
      </c>
      <c r="K176" t="n">
        <v>2</v>
      </c>
      <c r="L176" t="n">
        <v>26</v>
      </c>
      <c r="M176" t="inlineStr">
        <is>
          <t>23-06 al 29-06</t>
        </is>
      </c>
      <c r="N176" t="n">
        <v>24</v>
      </c>
      <c r="O176" t="n">
        <v>2</v>
      </c>
      <c r="P176" t="n">
        <v>1</v>
      </c>
      <c r="Q176" t="n">
        <v>0</v>
      </c>
      <c r="R176" t="n">
        <v>26</v>
      </c>
      <c r="S176" t="n">
        <v>175</v>
      </c>
    </row>
    <row r="177">
      <c r="A177" t="n">
        <v>20250625</v>
      </c>
      <c r="B177" s="9" t="n">
        <v>45833</v>
      </c>
      <c r="C177" t="inlineStr">
        <is>
          <t>Junio</t>
        </is>
      </c>
      <c r="D177" t="inlineStr">
        <is>
          <t>Jun</t>
        </is>
      </c>
      <c r="E177" t="n">
        <v>6</v>
      </c>
      <c r="F177" t="n">
        <v>2025</v>
      </c>
      <c r="G177" t="n">
        <v>202506</v>
      </c>
      <c r="H177" s="54" t="inlineStr">
        <is>
          <t>jun-25</t>
        </is>
      </c>
      <c r="I177" s="54" t="inlineStr">
        <is>
          <t>jun-25</t>
        </is>
      </c>
      <c r="J177" t="inlineStr">
        <is>
          <t>miércoles</t>
        </is>
      </c>
      <c r="K177" t="n">
        <v>3</v>
      </c>
      <c r="L177" t="n">
        <v>26</v>
      </c>
      <c r="M177" t="inlineStr">
        <is>
          <t>23-06 al 29-06</t>
        </is>
      </c>
      <c r="N177" t="n">
        <v>25</v>
      </c>
      <c r="O177" t="n">
        <v>2</v>
      </c>
      <c r="P177" t="n">
        <v>1</v>
      </c>
      <c r="Q177" t="n">
        <v>0</v>
      </c>
      <c r="R177" t="n">
        <v>26</v>
      </c>
      <c r="S177" t="n">
        <v>176</v>
      </c>
    </row>
    <row r="178">
      <c r="A178" t="n">
        <v>20250626</v>
      </c>
      <c r="B178" s="9" t="n">
        <v>45834</v>
      </c>
      <c r="C178" t="inlineStr">
        <is>
          <t>Junio</t>
        </is>
      </c>
      <c r="D178" t="inlineStr">
        <is>
          <t>Jun</t>
        </is>
      </c>
      <c r="E178" t="n">
        <v>6</v>
      </c>
      <c r="F178" t="n">
        <v>2025</v>
      </c>
      <c r="G178" t="n">
        <v>202506</v>
      </c>
      <c r="H178" s="54" t="inlineStr">
        <is>
          <t>jun-25</t>
        </is>
      </c>
      <c r="I178" s="54" t="inlineStr">
        <is>
          <t>jun-26</t>
        </is>
      </c>
      <c r="J178" t="inlineStr">
        <is>
          <t>jueves</t>
        </is>
      </c>
      <c r="K178" t="n">
        <v>4</v>
      </c>
      <c r="L178" t="n">
        <v>26</v>
      </c>
      <c r="M178" t="inlineStr">
        <is>
          <t>23-06 al 29-06</t>
        </is>
      </c>
      <c r="N178" t="n">
        <v>26</v>
      </c>
      <c r="O178" t="n">
        <v>2</v>
      </c>
      <c r="P178" t="n">
        <v>1</v>
      </c>
      <c r="Q178" t="n">
        <v>0</v>
      </c>
      <c r="R178" t="n">
        <v>26</v>
      </c>
      <c r="S178" t="n">
        <v>177</v>
      </c>
    </row>
    <row r="179">
      <c r="A179" t="n">
        <v>20250627</v>
      </c>
      <c r="B179" s="9" t="n">
        <v>45835</v>
      </c>
      <c r="C179" t="inlineStr">
        <is>
          <t>Junio</t>
        </is>
      </c>
      <c r="D179" t="inlineStr">
        <is>
          <t>Jun</t>
        </is>
      </c>
      <c r="E179" t="n">
        <v>6</v>
      </c>
      <c r="F179" t="n">
        <v>2025</v>
      </c>
      <c r="G179" t="n">
        <v>202506</v>
      </c>
      <c r="H179" s="54" t="inlineStr">
        <is>
          <t>jun-25</t>
        </is>
      </c>
      <c r="I179" s="54" t="inlineStr">
        <is>
          <t>jun-27</t>
        </is>
      </c>
      <c r="J179" t="inlineStr">
        <is>
          <t>viernes</t>
        </is>
      </c>
      <c r="K179" t="n">
        <v>5</v>
      </c>
      <c r="L179" t="n">
        <v>26</v>
      </c>
      <c r="M179" t="inlineStr">
        <is>
          <t>23-06 al 29-06</t>
        </is>
      </c>
      <c r="N179" t="n">
        <v>27</v>
      </c>
      <c r="O179" t="n">
        <v>2</v>
      </c>
      <c r="P179" t="n">
        <v>1</v>
      </c>
      <c r="Q179" t="n">
        <v>0</v>
      </c>
      <c r="R179" t="n">
        <v>26</v>
      </c>
      <c r="S179" t="n">
        <v>178</v>
      </c>
    </row>
    <row r="180">
      <c r="A180" t="n">
        <v>20250628</v>
      </c>
      <c r="B180" s="9" t="n">
        <v>45836</v>
      </c>
      <c r="C180" t="inlineStr">
        <is>
          <t>Junio</t>
        </is>
      </c>
      <c r="D180" t="inlineStr">
        <is>
          <t>Jun</t>
        </is>
      </c>
      <c r="E180" t="n">
        <v>6</v>
      </c>
      <c r="F180" t="n">
        <v>2025</v>
      </c>
      <c r="G180" t="n">
        <v>202506</v>
      </c>
      <c r="H180" s="54" t="inlineStr">
        <is>
          <t>jun-25</t>
        </is>
      </c>
      <c r="I180" s="54" t="inlineStr">
        <is>
          <t>jun-28</t>
        </is>
      </c>
      <c r="J180" t="inlineStr">
        <is>
          <t>sábado</t>
        </is>
      </c>
      <c r="K180" t="n">
        <v>6</v>
      </c>
      <c r="L180" t="n">
        <v>26</v>
      </c>
      <c r="M180" t="inlineStr">
        <is>
          <t>23-06 al 29-06</t>
        </is>
      </c>
      <c r="N180" t="n">
        <v>28</v>
      </c>
      <c r="O180" t="n">
        <v>2</v>
      </c>
      <c r="P180" t="n">
        <v>1</v>
      </c>
      <c r="Q180" t="n">
        <v>1</v>
      </c>
      <c r="R180" t="n">
        <v>26</v>
      </c>
      <c r="S180" t="n">
        <v>179</v>
      </c>
    </row>
    <row r="181">
      <c r="A181" t="n">
        <v>20250629</v>
      </c>
      <c r="B181" s="9" t="n">
        <v>45837</v>
      </c>
      <c r="C181" t="inlineStr">
        <is>
          <t>Junio</t>
        </is>
      </c>
      <c r="D181" t="inlineStr">
        <is>
          <t>Jun</t>
        </is>
      </c>
      <c r="E181" t="n">
        <v>6</v>
      </c>
      <c r="F181" t="n">
        <v>2025</v>
      </c>
      <c r="G181" t="n">
        <v>202506</v>
      </c>
      <c r="H181" s="54" t="inlineStr">
        <is>
          <t>jun-25</t>
        </is>
      </c>
      <c r="I181" s="54" t="inlineStr">
        <is>
          <t>jun-29</t>
        </is>
      </c>
      <c r="J181" t="inlineStr">
        <is>
          <t>domingo</t>
        </is>
      </c>
      <c r="K181" t="n">
        <v>7</v>
      </c>
      <c r="L181" t="n">
        <v>26</v>
      </c>
      <c r="M181" t="inlineStr">
        <is>
          <t>23-06 al 29-06</t>
        </is>
      </c>
      <c r="N181" t="n">
        <v>29</v>
      </c>
      <c r="O181" t="n">
        <v>2</v>
      </c>
      <c r="P181" t="n">
        <v>1</v>
      </c>
      <c r="Q181" t="n">
        <v>1</v>
      </c>
      <c r="R181" t="n">
        <v>26</v>
      </c>
      <c r="S181" t="n">
        <v>180</v>
      </c>
    </row>
    <row r="182">
      <c r="A182" t="n">
        <v>20250630</v>
      </c>
      <c r="B182" s="9" t="n">
        <v>45838</v>
      </c>
      <c r="C182" t="inlineStr">
        <is>
          <t>Junio</t>
        </is>
      </c>
      <c r="D182" t="inlineStr">
        <is>
          <t>Jun</t>
        </is>
      </c>
      <c r="E182" t="n">
        <v>6</v>
      </c>
      <c r="F182" t="n">
        <v>2025</v>
      </c>
      <c r="G182" t="n">
        <v>202506</v>
      </c>
      <c r="H182" s="54" t="inlineStr">
        <is>
          <t>jun-25</t>
        </is>
      </c>
      <c r="I182" s="54" t="inlineStr">
        <is>
          <t>jun-30</t>
        </is>
      </c>
      <c r="J182" t="inlineStr">
        <is>
          <t>lunes</t>
        </is>
      </c>
      <c r="K182" t="n">
        <v>1</v>
      </c>
      <c r="L182" t="n">
        <v>27</v>
      </c>
      <c r="M182" t="inlineStr">
        <is>
          <t>30-06 al 06-07</t>
        </is>
      </c>
      <c r="N182" t="n">
        <v>30</v>
      </c>
      <c r="O182" t="n">
        <v>2</v>
      </c>
      <c r="P182" t="n">
        <v>1</v>
      </c>
      <c r="Q182" t="n">
        <v>0</v>
      </c>
      <c r="R182" t="n">
        <v>27</v>
      </c>
      <c r="S182" t="n">
        <v>181</v>
      </c>
    </row>
    <row r="183">
      <c r="A183" t="n">
        <v>20250701</v>
      </c>
      <c r="B183" s="9" t="n">
        <v>45839</v>
      </c>
      <c r="C183" t="inlineStr">
        <is>
          <t>Julio</t>
        </is>
      </c>
      <c r="D183" t="inlineStr">
        <is>
          <t>Jul</t>
        </is>
      </c>
      <c r="E183" t="n">
        <v>7</v>
      </c>
      <c r="F183" t="n">
        <v>2025</v>
      </c>
      <c r="G183" t="n">
        <v>202507</v>
      </c>
      <c r="H183" s="54" t="inlineStr">
        <is>
          <t>jul-25</t>
        </is>
      </c>
      <c r="I183" s="54" t="inlineStr">
        <is>
          <t>jul-01</t>
        </is>
      </c>
      <c r="J183" t="inlineStr">
        <is>
          <t>martes</t>
        </is>
      </c>
      <c r="K183" t="n">
        <v>2</v>
      </c>
      <c r="L183" t="n">
        <v>27</v>
      </c>
      <c r="M183" t="inlineStr">
        <is>
          <t>30-06 al 06-07</t>
        </is>
      </c>
      <c r="N183" t="n">
        <v>1</v>
      </c>
      <c r="O183" t="n">
        <v>3</v>
      </c>
      <c r="P183" t="n">
        <v>2</v>
      </c>
      <c r="Q183" t="n">
        <v>0</v>
      </c>
      <c r="R183" t="n">
        <v>27</v>
      </c>
      <c r="S183" t="n">
        <v>182</v>
      </c>
    </row>
    <row r="184">
      <c r="A184" t="n">
        <v>20250702</v>
      </c>
      <c r="B184" s="9" t="n">
        <v>45840</v>
      </c>
      <c r="C184" t="inlineStr">
        <is>
          <t>Julio</t>
        </is>
      </c>
      <c r="D184" t="inlineStr">
        <is>
          <t>Jul</t>
        </is>
      </c>
      <c r="E184" t="n">
        <v>7</v>
      </c>
      <c r="F184" t="n">
        <v>2025</v>
      </c>
      <c r="G184" t="n">
        <v>202507</v>
      </c>
      <c r="H184" s="54" t="inlineStr">
        <is>
          <t>jul-25</t>
        </is>
      </c>
      <c r="I184" s="54" t="inlineStr">
        <is>
          <t>jul-02</t>
        </is>
      </c>
      <c r="J184" t="inlineStr">
        <is>
          <t>miércoles</t>
        </is>
      </c>
      <c r="K184" t="n">
        <v>3</v>
      </c>
      <c r="L184" t="n">
        <v>27</v>
      </c>
      <c r="M184" t="inlineStr">
        <is>
          <t>30-06 al 06-07</t>
        </is>
      </c>
      <c r="N184" t="n">
        <v>2</v>
      </c>
      <c r="O184" t="n">
        <v>3</v>
      </c>
      <c r="P184" t="n">
        <v>2</v>
      </c>
      <c r="Q184" t="n">
        <v>0</v>
      </c>
      <c r="R184" t="n">
        <v>27</v>
      </c>
      <c r="S184" t="n">
        <v>183</v>
      </c>
    </row>
    <row r="185">
      <c r="A185" t="n">
        <v>20250703</v>
      </c>
      <c r="B185" s="9" t="n">
        <v>45841</v>
      </c>
      <c r="C185" t="inlineStr">
        <is>
          <t>Julio</t>
        </is>
      </c>
      <c r="D185" t="inlineStr">
        <is>
          <t>Jul</t>
        </is>
      </c>
      <c r="E185" t="n">
        <v>7</v>
      </c>
      <c r="F185" t="n">
        <v>2025</v>
      </c>
      <c r="G185" t="n">
        <v>202507</v>
      </c>
      <c r="H185" s="54" t="inlineStr">
        <is>
          <t>jul-25</t>
        </is>
      </c>
      <c r="I185" s="54" t="inlineStr">
        <is>
          <t>jul-03</t>
        </is>
      </c>
      <c r="J185" t="inlineStr">
        <is>
          <t>jueves</t>
        </is>
      </c>
      <c r="K185" t="n">
        <v>4</v>
      </c>
      <c r="L185" t="n">
        <v>27</v>
      </c>
      <c r="M185" t="inlineStr">
        <is>
          <t>30-06 al 06-07</t>
        </is>
      </c>
      <c r="N185" t="n">
        <v>3</v>
      </c>
      <c r="O185" t="n">
        <v>3</v>
      </c>
      <c r="P185" t="n">
        <v>2</v>
      </c>
      <c r="Q185" t="n">
        <v>0</v>
      </c>
      <c r="R185" t="n">
        <v>27</v>
      </c>
      <c r="S185" t="n">
        <v>184</v>
      </c>
    </row>
    <row r="186">
      <c r="A186" t="n">
        <v>20250704</v>
      </c>
      <c r="B186" s="9" t="n">
        <v>45842</v>
      </c>
      <c r="C186" t="inlineStr">
        <is>
          <t>Julio</t>
        </is>
      </c>
      <c r="D186" t="inlineStr">
        <is>
          <t>Jul</t>
        </is>
      </c>
      <c r="E186" t="n">
        <v>7</v>
      </c>
      <c r="F186" t="n">
        <v>2025</v>
      </c>
      <c r="G186" t="n">
        <v>202507</v>
      </c>
      <c r="H186" s="54" t="inlineStr">
        <is>
          <t>jul-25</t>
        </is>
      </c>
      <c r="I186" s="54" t="inlineStr">
        <is>
          <t>jul-04</t>
        </is>
      </c>
      <c r="J186" t="inlineStr">
        <is>
          <t>viernes</t>
        </is>
      </c>
      <c r="K186" t="n">
        <v>5</v>
      </c>
      <c r="L186" t="n">
        <v>27</v>
      </c>
      <c r="M186" t="inlineStr">
        <is>
          <t>30-06 al 06-07</t>
        </is>
      </c>
      <c r="N186" t="n">
        <v>4</v>
      </c>
      <c r="O186" t="n">
        <v>3</v>
      </c>
      <c r="P186" t="n">
        <v>2</v>
      </c>
      <c r="Q186" t="n">
        <v>0</v>
      </c>
      <c r="R186" t="n">
        <v>27</v>
      </c>
      <c r="S186" t="n">
        <v>185</v>
      </c>
    </row>
    <row r="187">
      <c r="A187" t="n">
        <v>20250705</v>
      </c>
      <c r="B187" s="9" t="n">
        <v>45843</v>
      </c>
      <c r="C187" t="inlineStr">
        <is>
          <t>Julio</t>
        </is>
      </c>
      <c r="D187" t="inlineStr">
        <is>
          <t>Jul</t>
        </is>
      </c>
      <c r="E187" t="n">
        <v>7</v>
      </c>
      <c r="F187" t="n">
        <v>2025</v>
      </c>
      <c r="G187" t="n">
        <v>202507</v>
      </c>
      <c r="H187" s="54" t="inlineStr">
        <is>
          <t>jul-25</t>
        </is>
      </c>
      <c r="I187" s="54" t="inlineStr">
        <is>
          <t>jul-05</t>
        </is>
      </c>
      <c r="J187" t="inlineStr">
        <is>
          <t>sábado</t>
        </is>
      </c>
      <c r="K187" t="n">
        <v>6</v>
      </c>
      <c r="L187" t="n">
        <v>27</v>
      </c>
      <c r="M187" t="inlineStr">
        <is>
          <t>30-06 al 06-07</t>
        </is>
      </c>
      <c r="N187" t="n">
        <v>5</v>
      </c>
      <c r="O187" t="n">
        <v>3</v>
      </c>
      <c r="P187" t="n">
        <v>2</v>
      </c>
      <c r="Q187" t="n">
        <v>1</v>
      </c>
      <c r="R187" t="n">
        <v>27</v>
      </c>
      <c r="S187" t="n">
        <v>186</v>
      </c>
    </row>
    <row r="188">
      <c r="A188" t="n">
        <v>20250706</v>
      </c>
      <c r="B188" s="9" t="n">
        <v>45844</v>
      </c>
      <c r="C188" t="inlineStr">
        <is>
          <t>Julio</t>
        </is>
      </c>
      <c r="D188" t="inlineStr">
        <is>
          <t>Jul</t>
        </is>
      </c>
      <c r="E188" t="n">
        <v>7</v>
      </c>
      <c r="F188" t="n">
        <v>2025</v>
      </c>
      <c r="G188" t="n">
        <v>202507</v>
      </c>
      <c r="H188" s="54" t="inlineStr">
        <is>
          <t>jul-25</t>
        </is>
      </c>
      <c r="I188" s="54" t="inlineStr">
        <is>
          <t>jul-06</t>
        </is>
      </c>
      <c r="J188" t="inlineStr">
        <is>
          <t>domingo</t>
        </is>
      </c>
      <c r="K188" t="n">
        <v>7</v>
      </c>
      <c r="L188" t="n">
        <v>27</v>
      </c>
      <c r="M188" t="inlineStr">
        <is>
          <t>30-06 al 06-07</t>
        </is>
      </c>
      <c r="N188" t="n">
        <v>6</v>
      </c>
      <c r="O188" t="n">
        <v>3</v>
      </c>
      <c r="P188" t="n">
        <v>2</v>
      </c>
      <c r="Q188" t="n">
        <v>1</v>
      </c>
      <c r="R188" t="n">
        <v>27</v>
      </c>
      <c r="S188" t="n">
        <v>187</v>
      </c>
    </row>
    <row r="189">
      <c r="A189" t="n">
        <v>20250707</v>
      </c>
      <c r="B189" s="9" t="n">
        <v>45845</v>
      </c>
      <c r="C189" t="inlineStr">
        <is>
          <t>Julio</t>
        </is>
      </c>
      <c r="D189" t="inlineStr">
        <is>
          <t>Jul</t>
        </is>
      </c>
      <c r="E189" t="n">
        <v>7</v>
      </c>
      <c r="F189" t="n">
        <v>2025</v>
      </c>
      <c r="G189" t="n">
        <v>202507</v>
      </c>
      <c r="H189" s="54" t="inlineStr">
        <is>
          <t>jul-25</t>
        </is>
      </c>
      <c r="I189" s="54" t="inlineStr">
        <is>
          <t>jul-07</t>
        </is>
      </c>
      <c r="J189" t="inlineStr">
        <is>
          <t>lunes</t>
        </is>
      </c>
      <c r="K189" t="n">
        <v>1</v>
      </c>
      <c r="L189" t="n">
        <v>28</v>
      </c>
      <c r="M189" t="inlineStr">
        <is>
          <t>07-07 al 13-07</t>
        </is>
      </c>
      <c r="N189" t="n">
        <v>7</v>
      </c>
      <c r="O189" t="n">
        <v>3</v>
      </c>
      <c r="P189" t="n">
        <v>2</v>
      </c>
      <c r="Q189" t="n">
        <v>0</v>
      </c>
      <c r="R189" t="n">
        <v>28</v>
      </c>
      <c r="S189" t="n">
        <v>188</v>
      </c>
    </row>
    <row r="190">
      <c r="A190" t="n">
        <v>20250708</v>
      </c>
      <c r="B190" s="9" t="n">
        <v>45846</v>
      </c>
      <c r="C190" t="inlineStr">
        <is>
          <t>Julio</t>
        </is>
      </c>
      <c r="D190" t="inlineStr">
        <is>
          <t>Jul</t>
        </is>
      </c>
      <c r="E190" t="n">
        <v>7</v>
      </c>
      <c r="F190" t="n">
        <v>2025</v>
      </c>
      <c r="G190" t="n">
        <v>202507</v>
      </c>
      <c r="H190" s="54" t="inlineStr">
        <is>
          <t>jul-25</t>
        </is>
      </c>
      <c r="I190" s="54" t="inlineStr">
        <is>
          <t>jul-08</t>
        </is>
      </c>
      <c r="J190" t="inlineStr">
        <is>
          <t>martes</t>
        </is>
      </c>
      <c r="K190" t="n">
        <v>2</v>
      </c>
      <c r="L190" t="n">
        <v>28</v>
      </c>
      <c r="M190" t="inlineStr">
        <is>
          <t>07-07 al 13-07</t>
        </is>
      </c>
      <c r="N190" t="n">
        <v>8</v>
      </c>
      <c r="O190" t="n">
        <v>3</v>
      </c>
      <c r="P190" t="n">
        <v>2</v>
      </c>
      <c r="Q190" t="n">
        <v>0</v>
      </c>
      <c r="R190" t="n">
        <v>28</v>
      </c>
      <c r="S190" t="n">
        <v>189</v>
      </c>
    </row>
    <row r="191">
      <c r="A191" t="n">
        <v>20250709</v>
      </c>
      <c r="B191" s="9" t="n">
        <v>45847</v>
      </c>
      <c r="C191" t="inlineStr">
        <is>
          <t>Julio</t>
        </is>
      </c>
      <c r="D191" t="inlineStr">
        <is>
          <t>Jul</t>
        </is>
      </c>
      <c r="E191" t="n">
        <v>7</v>
      </c>
      <c r="F191" t="n">
        <v>2025</v>
      </c>
      <c r="G191" t="n">
        <v>202507</v>
      </c>
      <c r="H191" s="54" t="inlineStr">
        <is>
          <t>jul-25</t>
        </is>
      </c>
      <c r="I191" s="54" t="inlineStr">
        <is>
          <t>jul-09</t>
        </is>
      </c>
      <c r="J191" t="inlineStr">
        <is>
          <t>miércoles</t>
        </is>
      </c>
      <c r="K191" t="n">
        <v>3</v>
      </c>
      <c r="L191" t="n">
        <v>28</v>
      </c>
      <c r="M191" t="inlineStr">
        <is>
          <t>07-07 al 13-07</t>
        </is>
      </c>
      <c r="N191" t="n">
        <v>9</v>
      </c>
      <c r="O191" t="n">
        <v>3</v>
      </c>
      <c r="P191" t="n">
        <v>2</v>
      </c>
      <c r="Q191" t="n">
        <v>0</v>
      </c>
      <c r="R191" t="n">
        <v>28</v>
      </c>
      <c r="S191" t="n">
        <v>190</v>
      </c>
    </row>
    <row r="192">
      <c r="A192" t="n">
        <v>20250710</v>
      </c>
      <c r="B192" s="9" t="n">
        <v>45848</v>
      </c>
      <c r="C192" t="inlineStr">
        <is>
          <t>Julio</t>
        </is>
      </c>
      <c r="D192" t="inlineStr">
        <is>
          <t>Jul</t>
        </is>
      </c>
      <c r="E192" t="n">
        <v>7</v>
      </c>
      <c r="F192" t="n">
        <v>2025</v>
      </c>
      <c r="G192" t="n">
        <v>202507</v>
      </c>
      <c r="H192" s="54" t="inlineStr">
        <is>
          <t>jul-25</t>
        </is>
      </c>
      <c r="I192" s="54" t="inlineStr">
        <is>
          <t>jul-10</t>
        </is>
      </c>
      <c r="J192" t="inlineStr">
        <is>
          <t>jueves</t>
        </is>
      </c>
      <c r="K192" t="n">
        <v>4</v>
      </c>
      <c r="L192" t="n">
        <v>28</v>
      </c>
      <c r="M192" t="inlineStr">
        <is>
          <t>07-07 al 13-07</t>
        </is>
      </c>
      <c r="N192" t="n">
        <v>10</v>
      </c>
      <c r="O192" t="n">
        <v>3</v>
      </c>
      <c r="P192" t="n">
        <v>2</v>
      </c>
      <c r="Q192" t="n">
        <v>0</v>
      </c>
      <c r="R192" t="n">
        <v>28</v>
      </c>
      <c r="S192" t="n">
        <v>191</v>
      </c>
    </row>
    <row r="193">
      <c r="A193" t="n">
        <v>20250711</v>
      </c>
      <c r="B193" s="9" t="n">
        <v>45849</v>
      </c>
      <c r="C193" t="inlineStr">
        <is>
          <t>Julio</t>
        </is>
      </c>
      <c r="D193" t="inlineStr">
        <is>
          <t>Jul</t>
        </is>
      </c>
      <c r="E193" t="n">
        <v>7</v>
      </c>
      <c r="F193" t="n">
        <v>2025</v>
      </c>
      <c r="G193" t="n">
        <v>202507</v>
      </c>
      <c r="H193" s="54" t="inlineStr">
        <is>
          <t>jul-25</t>
        </is>
      </c>
      <c r="I193" s="54" t="inlineStr">
        <is>
          <t>jul-11</t>
        </is>
      </c>
      <c r="J193" t="inlineStr">
        <is>
          <t>viernes</t>
        </is>
      </c>
      <c r="K193" t="n">
        <v>5</v>
      </c>
      <c r="L193" t="n">
        <v>28</v>
      </c>
      <c r="M193" t="inlineStr">
        <is>
          <t>07-07 al 13-07</t>
        </is>
      </c>
      <c r="N193" t="n">
        <v>11</v>
      </c>
      <c r="O193" t="n">
        <v>3</v>
      </c>
      <c r="P193" t="n">
        <v>2</v>
      </c>
      <c r="Q193" t="n">
        <v>0</v>
      </c>
      <c r="R193" t="n">
        <v>28</v>
      </c>
      <c r="S193" t="n">
        <v>192</v>
      </c>
    </row>
    <row r="194">
      <c r="A194" t="n">
        <v>20250712</v>
      </c>
      <c r="B194" s="9" t="n">
        <v>45850</v>
      </c>
      <c r="C194" t="inlineStr">
        <is>
          <t>Julio</t>
        </is>
      </c>
      <c r="D194" t="inlineStr">
        <is>
          <t>Jul</t>
        </is>
      </c>
      <c r="E194" t="n">
        <v>7</v>
      </c>
      <c r="F194" t="n">
        <v>2025</v>
      </c>
      <c r="G194" t="n">
        <v>202507</v>
      </c>
      <c r="H194" s="54" t="inlineStr">
        <is>
          <t>jul-25</t>
        </is>
      </c>
      <c r="I194" s="54" t="inlineStr">
        <is>
          <t>jul-12</t>
        </is>
      </c>
      <c r="J194" t="inlineStr">
        <is>
          <t>sábado</t>
        </is>
      </c>
      <c r="K194" t="n">
        <v>6</v>
      </c>
      <c r="L194" t="n">
        <v>28</v>
      </c>
      <c r="M194" t="inlineStr">
        <is>
          <t>07-07 al 13-07</t>
        </is>
      </c>
      <c r="N194" t="n">
        <v>12</v>
      </c>
      <c r="O194" t="n">
        <v>3</v>
      </c>
      <c r="P194" t="n">
        <v>2</v>
      </c>
      <c r="Q194" t="n">
        <v>1</v>
      </c>
      <c r="R194" t="n">
        <v>28</v>
      </c>
      <c r="S194" t="n">
        <v>193</v>
      </c>
    </row>
    <row r="195">
      <c r="A195" t="n">
        <v>20250713</v>
      </c>
      <c r="B195" s="9" t="n">
        <v>45851</v>
      </c>
      <c r="C195" t="inlineStr">
        <is>
          <t>Julio</t>
        </is>
      </c>
      <c r="D195" t="inlineStr">
        <is>
          <t>Jul</t>
        </is>
      </c>
      <c r="E195" t="n">
        <v>7</v>
      </c>
      <c r="F195" t="n">
        <v>2025</v>
      </c>
      <c r="G195" t="n">
        <v>202507</v>
      </c>
      <c r="H195" s="54" t="inlineStr">
        <is>
          <t>jul-25</t>
        </is>
      </c>
      <c r="I195" s="54" t="inlineStr">
        <is>
          <t>jul-13</t>
        </is>
      </c>
      <c r="J195" t="inlineStr">
        <is>
          <t>domingo</t>
        </is>
      </c>
      <c r="K195" t="n">
        <v>7</v>
      </c>
      <c r="L195" t="n">
        <v>28</v>
      </c>
      <c r="M195" t="inlineStr">
        <is>
          <t>07-07 al 13-07</t>
        </is>
      </c>
      <c r="N195" t="n">
        <v>13</v>
      </c>
      <c r="O195" t="n">
        <v>3</v>
      </c>
      <c r="P195" t="n">
        <v>2</v>
      </c>
      <c r="Q195" t="n">
        <v>1</v>
      </c>
      <c r="R195" t="n">
        <v>28</v>
      </c>
      <c r="S195" t="n">
        <v>194</v>
      </c>
    </row>
    <row r="196">
      <c r="A196" t="n">
        <v>20250714</v>
      </c>
      <c r="B196" s="9" t="n">
        <v>45852</v>
      </c>
      <c r="C196" t="inlineStr">
        <is>
          <t>Julio</t>
        </is>
      </c>
      <c r="D196" t="inlineStr">
        <is>
          <t>Jul</t>
        </is>
      </c>
      <c r="E196" t="n">
        <v>7</v>
      </c>
      <c r="F196" t="n">
        <v>2025</v>
      </c>
      <c r="G196" t="n">
        <v>202507</v>
      </c>
      <c r="H196" s="54" t="inlineStr">
        <is>
          <t>jul-25</t>
        </is>
      </c>
      <c r="I196" s="54" t="inlineStr">
        <is>
          <t>jul-14</t>
        </is>
      </c>
      <c r="J196" t="inlineStr">
        <is>
          <t>lunes</t>
        </is>
      </c>
      <c r="K196" t="n">
        <v>1</v>
      </c>
      <c r="L196" t="n">
        <v>29</v>
      </c>
      <c r="M196" t="inlineStr">
        <is>
          <t>14-07 al 20-07</t>
        </is>
      </c>
      <c r="N196" t="n">
        <v>14</v>
      </c>
      <c r="O196" t="n">
        <v>3</v>
      </c>
      <c r="P196" t="n">
        <v>2</v>
      </c>
      <c r="Q196" t="n">
        <v>0</v>
      </c>
      <c r="R196" t="n">
        <v>29</v>
      </c>
      <c r="S196" t="n">
        <v>195</v>
      </c>
    </row>
    <row r="197">
      <c r="A197" t="n">
        <v>20250715</v>
      </c>
      <c r="B197" s="9" t="n">
        <v>45853</v>
      </c>
      <c r="C197" t="inlineStr">
        <is>
          <t>Julio</t>
        </is>
      </c>
      <c r="D197" t="inlineStr">
        <is>
          <t>Jul</t>
        </is>
      </c>
      <c r="E197" t="n">
        <v>7</v>
      </c>
      <c r="F197" t="n">
        <v>2025</v>
      </c>
      <c r="G197" t="n">
        <v>202507</v>
      </c>
      <c r="H197" s="54" t="inlineStr">
        <is>
          <t>jul-25</t>
        </is>
      </c>
      <c r="I197" s="54" t="inlineStr">
        <is>
          <t>jul-15</t>
        </is>
      </c>
      <c r="J197" t="inlineStr">
        <is>
          <t>martes</t>
        </is>
      </c>
      <c r="K197" t="n">
        <v>2</v>
      </c>
      <c r="L197" t="n">
        <v>29</v>
      </c>
      <c r="M197" t="inlineStr">
        <is>
          <t>14-07 al 20-07</t>
        </is>
      </c>
      <c r="N197" t="n">
        <v>15</v>
      </c>
      <c r="O197" t="n">
        <v>3</v>
      </c>
      <c r="P197" t="n">
        <v>2</v>
      </c>
      <c r="Q197" t="n">
        <v>0</v>
      </c>
      <c r="R197" t="n">
        <v>29</v>
      </c>
      <c r="S197" t="n">
        <v>196</v>
      </c>
    </row>
    <row r="198">
      <c r="A198" t="n">
        <v>20250716</v>
      </c>
      <c r="B198" s="9" t="n">
        <v>45854</v>
      </c>
      <c r="C198" t="inlineStr">
        <is>
          <t>Julio</t>
        </is>
      </c>
      <c r="D198" t="inlineStr">
        <is>
          <t>Jul</t>
        </is>
      </c>
      <c r="E198" t="n">
        <v>7</v>
      </c>
      <c r="F198" t="n">
        <v>2025</v>
      </c>
      <c r="G198" t="n">
        <v>202507</v>
      </c>
      <c r="H198" s="54" t="inlineStr">
        <is>
          <t>jul-25</t>
        </is>
      </c>
      <c r="I198" s="54" t="inlineStr">
        <is>
          <t>jul-16</t>
        </is>
      </c>
      <c r="J198" t="inlineStr">
        <is>
          <t>miércoles</t>
        </is>
      </c>
      <c r="K198" t="n">
        <v>3</v>
      </c>
      <c r="L198" t="n">
        <v>29</v>
      </c>
      <c r="M198" t="inlineStr">
        <is>
          <t>14-07 al 20-07</t>
        </is>
      </c>
      <c r="N198" t="n">
        <v>16</v>
      </c>
      <c r="O198" t="n">
        <v>3</v>
      </c>
      <c r="P198" t="n">
        <v>2</v>
      </c>
      <c r="Q198" t="n">
        <v>0</v>
      </c>
      <c r="R198" t="n">
        <v>29</v>
      </c>
      <c r="S198" t="n">
        <v>197</v>
      </c>
    </row>
    <row r="199">
      <c r="A199" t="n">
        <v>20250717</v>
      </c>
      <c r="B199" s="9" t="n">
        <v>45855</v>
      </c>
      <c r="C199" t="inlineStr">
        <is>
          <t>Julio</t>
        </is>
      </c>
      <c r="D199" t="inlineStr">
        <is>
          <t>Jul</t>
        </is>
      </c>
      <c r="E199" t="n">
        <v>7</v>
      </c>
      <c r="F199" t="n">
        <v>2025</v>
      </c>
      <c r="G199" t="n">
        <v>202507</v>
      </c>
      <c r="H199" s="54" t="inlineStr">
        <is>
          <t>jul-25</t>
        </is>
      </c>
      <c r="I199" s="54" t="inlineStr">
        <is>
          <t>jul-17</t>
        </is>
      </c>
      <c r="J199" t="inlineStr">
        <is>
          <t>jueves</t>
        </is>
      </c>
      <c r="K199" t="n">
        <v>4</v>
      </c>
      <c r="L199" t="n">
        <v>29</v>
      </c>
      <c r="M199" t="inlineStr">
        <is>
          <t>14-07 al 20-07</t>
        </is>
      </c>
      <c r="N199" t="n">
        <v>17</v>
      </c>
      <c r="O199" t="n">
        <v>3</v>
      </c>
      <c r="P199" t="n">
        <v>2</v>
      </c>
      <c r="Q199" t="n">
        <v>0</v>
      </c>
      <c r="R199" t="n">
        <v>29</v>
      </c>
      <c r="S199" t="n">
        <v>198</v>
      </c>
    </row>
    <row r="200">
      <c r="A200" t="n">
        <v>20250718</v>
      </c>
      <c r="B200" s="9" t="n">
        <v>45856</v>
      </c>
      <c r="C200" t="inlineStr">
        <is>
          <t>Julio</t>
        </is>
      </c>
      <c r="D200" t="inlineStr">
        <is>
          <t>Jul</t>
        </is>
      </c>
      <c r="E200" t="n">
        <v>7</v>
      </c>
      <c r="F200" t="n">
        <v>2025</v>
      </c>
      <c r="G200" t="n">
        <v>202507</v>
      </c>
      <c r="H200" s="54" t="inlineStr">
        <is>
          <t>jul-25</t>
        </is>
      </c>
      <c r="I200" s="54" t="inlineStr">
        <is>
          <t>jul-18</t>
        </is>
      </c>
      <c r="J200" t="inlineStr">
        <is>
          <t>viernes</t>
        </is>
      </c>
      <c r="K200" t="n">
        <v>5</v>
      </c>
      <c r="L200" t="n">
        <v>29</v>
      </c>
      <c r="M200" t="inlineStr">
        <is>
          <t>14-07 al 20-07</t>
        </is>
      </c>
      <c r="N200" t="n">
        <v>18</v>
      </c>
      <c r="O200" t="n">
        <v>3</v>
      </c>
      <c r="P200" t="n">
        <v>2</v>
      </c>
      <c r="Q200" t="n">
        <v>0</v>
      </c>
      <c r="R200" t="n">
        <v>29</v>
      </c>
      <c r="S200" t="n">
        <v>199</v>
      </c>
    </row>
    <row r="201">
      <c r="A201" t="n">
        <v>20250719</v>
      </c>
      <c r="B201" s="9" t="n">
        <v>45857</v>
      </c>
      <c r="C201" t="inlineStr">
        <is>
          <t>Julio</t>
        </is>
      </c>
      <c r="D201" t="inlineStr">
        <is>
          <t>Jul</t>
        </is>
      </c>
      <c r="E201" t="n">
        <v>7</v>
      </c>
      <c r="F201" t="n">
        <v>2025</v>
      </c>
      <c r="G201" t="n">
        <v>202507</v>
      </c>
      <c r="H201" s="54" t="inlineStr">
        <is>
          <t>jul-25</t>
        </is>
      </c>
      <c r="I201" s="54" t="inlineStr">
        <is>
          <t>jul-19</t>
        </is>
      </c>
      <c r="J201" t="inlineStr">
        <is>
          <t>sábado</t>
        </is>
      </c>
      <c r="K201" t="n">
        <v>6</v>
      </c>
      <c r="L201" t="n">
        <v>29</v>
      </c>
      <c r="M201" t="inlineStr">
        <is>
          <t>14-07 al 20-07</t>
        </is>
      </c>
      <c r="N201" t="n">
        <v>19</v>
      </c>
      <c r="O201" t="n">
        <v>3</v>
      </c>
      <c r="P201" t="n">
        <v>2</v>
      </c>
      <c r="Q201" t="n">
        <v>1</v>
      </c>
      <c r="R201" t="n">
        <v>29</v>
      </c>
      <c r="S201" t="n">
        <v>200</v>
      </c>
    </row>
    <row r="202">
      <c r="A202" t="n">
        <v>20250720</v>
      </c>
      <c r="B202" s="9" t="n">
        <v>45858</v>
      </c>
      <c r="C202" t="inlineStr">
        <is>
          <t>Julio</t>
        </is>
      </c>
      <c r="D202" t="inlineStr">
        <is>
          <t>Jul</t>
        </is>
      </c>
      <c r="E202" t="n">
        <v>7</v>
      </c>
      <c r="F202" t="n">
        <v>2025</v>
      </c>
      <c r="G202" t="n">
        <v>202507</v>
      </c>
      <c r="H202" s="54" t="inlineStr">
        <is>
          <t>jul-25</t>
        </is>
      </c>
      <c r="I202" s="54" t="inlineStr">
        <is>
          <t>jul-20</t>
        </is>
      </c>
      <c r="J202" t="inlineStr">
        <is>
          <t>domingo</t>
        </is>
      </c>
      <c r="K202" t="n">
        <v>7</v>
      </c>
      <c r="L202" t="n">
        <v>29</v>
      </c>
      <c r="M202" t="inlineStr">
        <is>
          <t>14-07 al 20-07</t>
        </is>
      </c>
      <c r="N202" t="n">
        <v>20</v>
      </c>
      <c r="O202" t="n">
        <v>3</v>
      </c>
      <c r="P202" t="n">
        <v>2</v>
      </c>
      <c r="Q202" t="n">
        <v>1</v>
      </c>
      <c r="R202" t="n">
        <v>29</v>
      </c>
      <c r="S202" t="n">
        <v>201</v>
      </c>
    </row>
    <row r="203">
      <c r="A203" t="n">
        <v>20250721</v>
      </c>
      <c r="B203" s="9" t="n">
        <v>45859</v>
      </c>
      <c r="C203" t="inlineStr">
        <is>
          <t>Julio</t>
        </is>
      </c>
      <c r="D203" t="inlineStr">
        <is>
          <t>Jul</t>
        </is>
      </c>
      <c r="E203" t="n">
        <v>7</v>
      </c>
      <c r="F203" t="n">
        <v>2025</v>
      </c>
      <c r="G203" t="n">
        <v>202507</v>
      </c>
      <c r="H203" s="54" t="inlineStr">
        <is>
          <t>jul-25</t>
        </is>
      </c>
      <c r="I203" s="54" t="inlineStr">
        <is>
          <t>jul-21</t>
        </is>
      </c>
      <c r="J203" t="inlineStr">
        <is>
          <t>lunes</t>
        </is>
      </c>
      <c r="K203" t="n">
        <v>1</v>
      </c>
      <c r="L203" t="n">
        <v>30</v>
      </c>
      <c r="M203" t="inlineStr">
        <is>
          <t>21-07 al 27-07</t>
        </is>
      </c>
      <c r="N203" t="n">
        <v>21</v>
      </c>
      <c r="O203" t="n">
        <v>3</v>
      </c>
      <c r="P203" t="n">
        <v>2</v>
      </c>
      <c r="Q203" t="n">
        <v>0</v>
      </c>
      <c r="R203" t="n">
        <v>30</v>
      </c>
      <c r="S203" t="n">
        <v>202</v>
      </c>
    </row>
    <row r="204">
      <c r="A204" t="n">
        <v>20250722</v>
      </c>
      <c r="B204" s="9" t="n">
        <v>45860</v>
      </c>
      <c r="C204" t="inlineStr">
        <is>
          <t>Julio</t>
        </is>
      </c>
      <c r="D204" t="inlineStr">
        <is>
          <t>Jul</t>
        </is>
      </c>
      <c r="E204" t="n">
        <v>7</v>
      </c>
      <c r="F204" t="n">
        <v>2025</v>
      </c>
      <c r="G204" t="n">
        <v>202507</v>
      </c>
      <c r="H204" s="54" t="inlineStr">
        <is>
          <t>jul-25</t>
        </is>
      </c>
      <c r="I204" s="54" t="inlineStr">
        <is>
          <t>jul-22</t>
        </is>
      </c>
      <c r="J204" t="inlineStr">
        <is>
          <t>martes</t>
        </is>
      </c>
      <c r="K204" t="n">
        <v>2</v>
      </c>
      <c r="L204" t="n">
        <v>30</v>
      </c>
      <c r="M204" t="inlineStr">
        <is>
          <t>21-07 al 27-07</t>
        </is>
      </c>
      <c r="N204" t="n">
        <v>22</v>
      </c>
      <c r="O204" t="n">
        <v>3</v>
      </c>
      <c r="P204" t="n">
        <v>2</v>
      </c>
      <c r="Q204" t="n">
        <v>0</v>
      </c>
      <c r="R204" t="n">
        <v>30</v>
      </c>
      <c r="S204" t="n">
        <v>203</v>
      </c>
    </row>
    <row r="205">
      <c r="A205" t="n">
        <v>20250723</v>
      </c>
      <c r="B205" s="9" t="n">
        <v>45861</v>
      </c>
      <c r="C205" t="inlineStr">
        <is>
          <t>Julio</t>
        </is>
      </c>
      <c r="D205" t="inlineStr">
        <is>
          <t>Jul</t>
        </is>
      </c>
      <c r="E205" t="n">
        <v>7</v>
      </c>
      <c r="F205" t="n">
        <v>2025</v>
      </c>
      <c r="G205" t="n">
        <v>202507</v>
      </c>
      <c r="H205" s="54" t="inlineStr">
        <is>
          <t>jul-25</t>
        </is>
      </c>
      <c r="I205" s="54" t="inlineStr">
        <is>
          <t>jul-23</t>
        </is>
      </c>
      <c r="J205" t="inlineStr">
        <is>
          <t>miércoles</t>
        </is>
      </c>
      <c r="K205" t="n">
        <v>3</v>
      </c>
      <c r="L205" t="n">
        <v>30</v>
      </c>
      <c r="M205" t="inlineStr">
        <is>
          <t>21-07 al 27-07</t>
        </is>
      </c>
      <c r="N205" t="n">
        <v>23</v>
      </c>
      <c r="O205" t="n">
        <v>3</v>
      </c>
      <c r="P205" t="n">
        <v>2</v>
      </c>
      <c r="Q205" t="n">
        <v>0</v>
      </c>
      <c r="R205" t="n">
        <v>30</v>
      </c>
      <c r="S205" t="n">
        <v>204</v>
      </c>
    </row>
    <row r="206">
      <c r="A206" t="n">
        <v>20250724</v>
      </c>
      <c r="B206" s="9" t="n">
        <v>45862</v>
      </c>
      <c r="C206" t="inlineStr">
        <is>
          <t>Julio</t>
        </is>
      </c>
      <c r="D206" t="inlineStr">
        <is>
          <t>Jul</t>
        </is>
      </c>
      <c r="E206" t="n">
        <v>7</v>
      </c>
      <c r="F206" t="n">
        <v>2025</v>
      </c>
      <c r="G206" t="n">
        <v>202507</v>
      </c>
      <c r="H206" s="54" t="inlineStr">
        <is>
          <t>jul-25</t>
        </is>
      </c>
      <c r="I206" s="54" t="inlineStr">
        <is>
          <t>jul-24</t>
        </is>
      </c>
      <c r="J206" t="inlineStr">
        <is>
          <t>jueves</t>
        </is>
      </c>
      <c r="K206" t="n">
        <v>4</v>
      </c>
      <c r="L206" t="n">
        <v>30</v>
      </c>
      <c r="M206" t="inlineStr">
        <is>
          <t>21-07 al 27-07</t>
        </is>
      </c>
      <c r="N206" t="n">
        <v>24</v>
      </c>
      <c r="O206" t="n">
        <v>3</v>
      </c>
      <c r="P206" t="n">
        <v>2</v>
      </c>
      <c r="Q206" t="n">
        <v>0</v>
      </c>
      <c r="R206" t="n">
        <v>30</v>
      </c>
      <c r="S206" t="n">
        <v>205</v>
      </c>
    </row>
    <row r="207">
      <c r="A207" t="n">
        <v>20250725</v>
      </c>
      <c r="B207" s="9" t="n">
        <v>45863</v>
      </c>
      <c r="C207" t="inlineStr">
        <is>
          <t>Julio</t>
        </is>
      </c>
      <c r="D207" t="inlineStr">
        <is>
          <t>Jul</t>
        </is>
      </c>
      <c r="E207" t="n">
        <v>7</v>
      </c>
      <c r="F207" t="n">
        <v>2025</v>
      </c>
      <c r="G207" t="n">
        <v>202507</v>
      </c>
      <c r="H207" s="54" t="inlineStr">
        <is>
          <t>jul-25</t>
        </is>
      </c>
      <c r="I207" s="54" t="inlineStr">
        <is>
          <t>jul-25</t>
        </is>
      </c>
      <c r="J207" t="inlineStr">
        <is>
          <t>viernes</t>
        </is>
      </c>
      <c r="K207" t="n">
        <v>5</v>
      </c>
      <c r="L207" t="n">
        <v>30</v>
      </c>
      <c r="M207" t="inlineStr">
        <is>
          <t>21-07 al 27-07</t>
        </is>
      </c>
      <c r="N207" t="n">
        <v>25</v>
      </c>
      <c r="O207" t="n">
        <v>3</v>
      </c>
      <c r="P207" t="n">
        <v>2</v>
      </c>
      <c r="Q207" t="n">
        <v>0</v>
      </c>
      <c r="R207" t="n">
        <v>30</v>
      </c>
      <c r="S207" t="n">
        <v>206</v>
      </c>
    </row>
    <row r="208">
      <c r="A208" t="n">
        <v>20250726</v>
      </c>
      <c r="B208" s="9" t="n">
        <v>45864</v>
      </c>
      <c r="C208" t="inlineStr">
        <is>
          <t>Julio</t>
        </is>
      </c>
      <c r="D208" t="inlineStr">
        <is>
          <t>Jul</t>
        </is>
      </c>
      <c r="E208" t="n">
        <v>7</v>
      </c>
      <c r="F208" t="n">
        <v>2025</v>
      </c>
      <c r="G208" t="n">
        <v>202507</v>
      </c>
      <c r="H208" s="54" t="inlineStr">
        <is>
          <t>jul-25</t>
        </is>
      </c>
      <c r="I208" s="54" t="inlineStr">
        <is>
          <t>jul-26</t>
        </is>
      </c>
      <c r="J208" t="inlineStr">
        <is>
          <t>sábado</t>
        </is>
      </c>
      <c r="K208" t="n">
        <v>6</v>
      </c>
      <c r="L208" t="n">
        <v>30</v>
      </c>
      <c r="M208" t="inlineStr">
        <is>
          <t>21-07 al 27-07</t>
        </is>
      </c>
      <c r="N208" t="n">
        <v>26</v>
      </c>
      <c r="O208" t="n">
        <v>3</v>
      </c>
      <c r="P208" t="n">
        <v>2</v>
      </c>
      <c r="Q208" t="n">
        <v>1</v>
      </c>
      <c r="R208" t="n">
        <v>30</v>
      </c>
      <c r="S208" t="n">
        <v>207</v>
      </c>
    </row>
    <row r="209">
      <c r="A209" t="n">
        <v>20250727</v>
      </c>
      <c r="B209" s="9" t="n">
        <v>45865</v>
      </c>
      <c r="C209" t="inlineStr">
        <is>
          <t>Julio</t>
        </is>
      </c>
      <c r="D209" t="inlineStr">
        <is>
          <t>Jul</t>
        </is>
      </c>
      <c r="E209" t="n">
        <v>7</v>
      </c>
      <c r="F209" t="n">
        <v>2025</v>
      </c>
      <c r="G209" t="n">
        <v>202507</v>
      </c>
      <c r="H209" s="54" t="inlineStr">
        <is>
          <t>jul-25</t>
        </is>
      </c>
      <c r="I209" s="54" t="inlineStr">
        <is>
          <t>jul-27</t>
        </is>
      </c>
      <c r="J209" t="inlineStr">
        <is>
          <t>domingo</t>
        </is>
      </c>
      <c r="K209" t="n">
        <v>7</v>
      </c>
      <c r="L209" t="n">
        <v>30</v>
      </c>
      <c r="M209" t="inlineStr">
        <is>
          <t>21-07 al 27-07</t>
        </is>
      </c>
      <c r="N209" t="n">
        <v>27</v>
      </c>
      <c r="O209" t="n">
        <v>3</v>
      </c>
      <c r="P209" t="n">
        <v>2</v>
      </c>
      <c r="Q209" t="n">
        <v>1</v>
      </c>
      <c r="R209" t="n">
        <v>30</v>
      </c>
      <c r="S209" t="n">
        <v>208</v>
      </c>
    </row>
    <row r="210">
      <c r="A210" t="n">
        <v>20250728</v>
      </c>
      <c r="B210" s="9" t="n">
        <v>45866</v>
      </c>
      <c r="C210" t="inlineStr">
        <is>
          <t>Julio</t>
        </is>
      </c>
      <c r="D210" t="inlineStr">
        <is>
          <t>Jul</t>
        </is>
      </c>
      <c r="E210" t="n">
        <v>7</v>
      </c>
      <c r="F210" t="n">
        <v>2025</v>
      </c>
      <c r="G210" t="n">
        <v>202507</v>
      </c>
      <c r="H210" s="54" t="inlineStr">
        <is>
          <t>jul-25</t>
        </is>
      </c>
      <c r="I210" s="54" t="inlineStr">
        <is>
          <t>jul-28</t>
        </is>
      </c>
      <c r="J210" t="inlineStr">
        <is>
          <t>lunes</t>
        </is>
      </c>
      <c r="K210" t="n">
        <v>1</v>
      </c>
      <c r="L210" t="n">
        <v>31</v>
      </c>
      <c r="M210" t="inlineStr">
        <is>
          <t>28-07 al 03-08</t>
        </is>
      </c>
      <c r="N210" t="n">
        <v>28</v>
      </c>
      <c r="O210" t="n">
        <v>3</v>
      </c>
      <c r="P210" t="n">
        <v>2</v>
      </c>
      <c r="Q210" t="n">
        <v>0</v>
      </c>
      <c r="R210" t="n">
        <v>31</v>
      </c>
      <c r="S210" t="n">
        <v>209</v>
      </c>
    </row>
    <row r="211">
      <c r="A211" t="n">
        <v>20250729</v>
      </c>
      <c r="B211" s="9" t="n">
        <v>45867</v>
      </c>
      <c r="C211" t="inlineStr">
        <is>
          <t>Julio</t>
        </is>
      </c>
      <c r="D211" t="inlineStr">
        <is>
          <t>Jul</t>
        </is>
      </c>
      <c r="E211" t="n">
        <v>7</v>
      </c>
      <c r="F211" t="n">
        <v>2025</v>
      </c>
      <c r="G211" t="n">
        <v>202507</v>
      </c>
      <c r="H211" s="54" t="inlineStr">
        <is>
          <t>jul-25</t>
        </is>
      </c>
      <c r="I211" s="54" t="inlineStr">
        <is>
          <t>jul-29</t>
        </is>
      </c>
      <c r="J211" t="inlineStr">
        <is>
          <t>martes</t>
        </is>
      </c>
      <c r="K211" t="n">
        <v>2</v>
      </c>
      <c r="L211" t="n">
        <v>31</v>
      </c>
      <c r="M211" t="inlineStr">
        <is>
          <t>28-07 al 03-08</t>
        </is>
      </c>
      <c r="N211" t="n">
        <v>29</v>
      </c>
      <c r="O211" t="n">
        <v>3</v>
      </c>
      <c r="P211" t="n">
        <v>2</v>
      </c>
      <c r="Q211" t="n">
        <v>0</v>
      </c>
      <c r="R211" t="n">
        <v>31</v>
      </c>
      <c r="S211" t="n">
        <v>210</v>
      </c>
    </row>
    <row r="212">
      <c r="A212" t="n">
        <v>20250730</v>
      </c>
      <c r="B212" s="9" t="n">
        <v>45868</v>
      </c>
      <c r="C212" t="inlineStr">
        <is>
          <t>Julio</t>
        </is>
      </c>
      <c r="D212" t="inlineStr">
        <is>
          <t>Jul</t>
        </is>
      </c>
      <c r="E212" t="n">
        <v>7</v>
      </c>
      <c r="F212" t="n">
        <v>2025</v>
      </c>
      <c r="G212" t="n">
        <v>202507</v>
      </c>
      <c r="H212" s="54" t="inlineStr">
        <is>
          <t>jul-25</t>
        </is>
      </c>
      <c r="I212" s="54" t="inlineStr">
        <is>
          <t>jul-30</t>
        </is>
      </c>
      <c r="J212" t="inlineStr">
        <is>
          <t>miércoles</t>
        </is>
      </c>
      <c r="K212" t="n">
        <v>3</v>
      </c>
      <c r="L212" t="n">
        <v>31</v>
      </c>
      <c r="M212" t="inlineStr">
        <is>
          <t>28-07 al 03-08</t>
        </is>
      </c>
      <c r="N212" t="n">
        <v>30</v>
      </c>
      <c r="O212" t="n">
        <v>3</v>
      </c>
      <c r="P212" t="n">
        <v>2</v>
      </c>
      <c r="Q212" t="n">
        <v>0</v>
      </c>
      <c r="R212" t="n">
        <v>31</v>
      </c>
      <c r="S212" t="n">
        <v>211</v>
      </c>
    </row>
    <row r="213">
      <c r="A213" t="n">
        <v>20250731</v>
      </c>
      <c r="B213" s="9" t="n">
        <v>45869</v>
      </c>
      <c r="C213" t="inlineStr">
        <is>
          <t>Julio</t>
        </is>
      </c>
      <c r="D213" t="inlineStr">
        <is>
          <t>Jul</t>
        </is>
      </c>
      <c r="E213" t="n">
        <v>7</v>
      </c>
      <c r="F213" t="n">
        <v>2025</v>
      </c>
      <c r="G213" t="n">
        <v>202507</v>
      </c>
      <c r="H213" s="54" t="inlineStr">
        <is>
          <t>jul-25</t>
        </is>
      </c>
      <c r="I213" s="54" t="inlineStr">
        <is>
          <t>jul-31</t>
        </is>
      </c>
      <c r="J213" t="inlineStr">
        <is>
          <t>jueves</t>
        </is>
      </c>
      <c r="K213" t="n">
        <v>4</v>
      </c>
      <c r="L213" t="n">
        <v>31</v>
      </c>
      <c r="M213" t="inlineStr">
        <is>
          <t>28-07 al 03-08</t>
        </is>
      </c>
      <c r="N213" t="n">
        <v>31</v>
      </c>
      <c r="O213" t="n">
        <v>3</v>
      </c>
      <c r="P213" t="n">
        <v>2</v>
      </c>
      <c r="Q213" t="n">
        <v>0</v>
      </c>
      <c r="R213" t="n">
        <v>31</v>
      </c>
      <c r="S213" t="n">
        <v>212</v>
      </c>
    </row>
    <row r="214">
      <c r="A214" t="n">
        <v>20250801</v>
      </c>
      <c r="B214" s="9" t="n">
        <v>45870</v>
      </c>
      <c r="C214" t="inlineStr">
        <is>
          <t>Agosto</t>
        </is>
      </c>
      <c r="D214" t="inlineStr">
        <is>
          <t>Ago</t>
        </is>
      </c>
      <c r="E214" t="n">
        <v>8</v>
      </c>
      <c r="F214" t="n">
        <v>2025</v>
      </c>
      <c r="G214" t="n">
        <v>202508</v>
      </c>
      <c r="H214" s="54" t="inlineStr">
        <is>
          <t>ago-25</t>
        </is>
      </c>
      <c r="I214" s="54" t="inlineStr">
        <is>
          <t>ago-01</t>
        </is>
      </c>
      <c r="J214" t="inlineStr">
        <is>
          <t>viernes</t>
        </is>
      </c>
      <c r="K214" t="n">
        <v>5</v>
      </c>
      <c r="L214" t="n">
        <v>31</v>
      </c>
      <c r="M214" t="inlineStr">
        <is>
          <t>28-07 al 03-08</t>
        </is>
      </c>
      <c r="N214" t="n">
        <v>1</v>
      </c>
      <c r="O214" t="n">
        <v>3</v>
      </c>
      <c r="P214" t="n">
        <v>2</v>
      </c>
      <c r="Q214" t="n">
        <v>0</v>
      </c>
      <c r="R214" t="n">
        <v>31</v>
      </c>
      <c r="S214" t="n">
        <v>213</v>
      </c>
    </row>
    <row r="215">
      <c r="A215" t="n">
        <v>20250802</v>
      </c>
      <c r="B215" s="9" t="n">
        <v>45871</v>
      </c>
      <c r="C215" t="inlineStr">
        <is>
          <t>Agosto</t>
        </is>
      </c>
      <c r="D215" t="inlineStr">
        <is>
          <t>Ago</t>
        </is>
      </c>
      <c r="E215" t="n">
        <v>8</v>
      </c>
      <c r="F215" t="n">
        <v>2025</v>
      </c>
      <c r="G215" t="n">
        <v>202508</v>
      </c>
      <c r="H215" s="54" t="inlineStr">
        <is>
          <t>ago-25</t>
        </is>
      </c>
      <c r="I215" s="54" t="inlineStr">
        <is>
          <t>ago-02</t>
        </is>
      </c>
      <c r="J215" t="inlineStr">
        <is>
          <t>sábado</t>
        </is>
      </c>
      <c r="K215" t="n">
        <v>6</v>
      </c>
      <c r="L215" t="n">
        <v>31</v>
      </c>
      <c r="M215" t="inlineStr">
        <is>
          <t>28-07 al 03-08</t>
        </is>
      </c>
      <c r="N215" t="n">
        <v>2</v>
      </c>
      <c r="O215" t="n">
        <v>3</v>
      </c>
      <c r="P215" t="n">
        <v>2</v>
      </c>
      <c r="Q215" t="n">
        <v>1</v>
      </c>
      <c r="R215" t="n">
        <v>31</v>
      </c>
      <c r="S215" t="n">
        <v>214</v>
      </c>
    </row>
    <row r="216">
      <c r="A216" t="n">
        <v>20250803</v>
      </c>
      <c r="B216" s="9" t="n">
        <v>45872</v>
      </c>
      <c r="C216" t="inlineStr">
        <is>
          <t>Agosto</t>
        </is>
      </c>
      <c r="D216" t="inlineStr">
        <is>
          <t>Ago</t>
        </is>
      </c>
      <c r="E216" t="n">
        <v>8</v>
      </c>
      <c r="F216" t="n">
        <v>2025</v>
      </c>
      <c r="G216" t="n">
        <v>202508</v>
      </c>
      <c r="H216" s="54" t="inlineStr">
        <is>
          <t>ago-25</t>
        </is>
      </c>
      <c r="I216" s="54" t="inlineStr">
        <is>
          <t>ago-03</t>
        </is>
      </c>
      <c r="J216" t="inlineStr">
        <is>
          <t>domingo</t>
        </is>
      </c>
      <c r="K216" t="n">
        <v>7</v>
      </c>
      <c r="L216" t="n">
        <v>31</v>
      </c>
      <c r="M216" t="inlineStr">
        <is>
          <t>28-07 al 03-08</t>
        </is>
      </c>
      <c r="N216" t="n">
        <v>3</v>
      </c>
      <c r="O216" t="n">
        <v>3</v>
      </c>
      <c r="P216" t="n">
        <v>2</v>
      </c>
      <c r="Q216" t="n">
        <v>1</v>
      </c>
      <c r="R216" t="n">
        <v>31</v>
      </c>
      <c r="S216" t="n">
        <v>215</v>
      </c>
    </row>
    <row r="217">
      <c r="A217" t="n">
        <v>20250804</v>
      </c>
      <c r="B217" s="9" t="n">
        <v>45873</v>
      </c>
      <c r="C217" t="inlineStr">
        <is>
          <t>Agosto</t>
        </is>
      </c>
      <c r="D217" t="inlineStr">
        <is>
          <t>Ago</t>
        </is>
      </c>
      <c r="E217" t="n">
        <v>8</v>
      </c>
      <c r="F217" t="n">
        <v>2025</v>
      </c>
      <c r="G217" t="n">
        <v>202508</v>
      </c>
      <c r="H217" s="54" t="inlineStr">
        <is>
          <t>ago-25</t>
        </is>
      </c>
      <c r="I217" s="54" t="inlineStr">
        <is>
          <t>ago-04</t>
        </is>
      </c>
      <c r="J217" t="inlineStr">
        <is>
          <t>lunes</t>
        </is>
      </c>
      <c r="K217" t="n">
        <v>1</v>
      </c>
      <c r="L217" t="n">
        <v>32</v>
      </c>
      <c r="M217" t="inlineStr">
        <is>
          <t>04-08 al 10-08</t>
        </is>
      </c>
      <c r="N217" t="n">
        <v>4</v>
      </c>
      <c r="O217" t="n">
        <v>3</v>
      </c>
      <c r="P217" t="n">
        <v>2</v>
      </c>
      <c r="Q217" t="n">
        <v>0</v>
      </c>
      <c r="R217" t="n">
        <v>32</v>
      </c>
      <c r="S217" t="n">
        <v>216</v>
      </c>
    </row>
    <row r="218">
      <c r="A218" t="n">
        <v>20250805</v>
      </c>
      <c r="B218" s="9" t="n">
        <v>45874</v>
      </c>
      <c r="C218" t="inlineStr">
        <is>
          <t>Agosto</t>
        </is>
      </c>
      <c r="D218" t="inlineStr">
        <is>
          <t>Ago</t>
        </is>
      </c>
      <c r="E218" t="n">
        <v>8</v>
      </c>
      <c r="F218" t="n">
        <v>2025</v>
      </c>
      <c r="G218" t="n">
        <v>202508</v>
      </c>
      <c r="H218" s="54" t="inlineStr">
        <is>
          <t>ago-25</t>
        </is>
      </c>
      <c r="I218" s="54" t="inlineStr">
        <is>
          <t>ago-05</t>
        </is>
      </c>
      <c r="J218" t="inlineStr">
        <is>
          <t>martes</t>
        </is>
      </c>
      <c r="K218" t="n">
        <v>2</v>
      </c>
      <c r="L218" t="n">
        <v>32</v>
      </c>
      <c r="M218" t="inlineStr">
        <is>
          <t>04-08 al 10-08</t>
        </is>
      </c>
      <c r="N218" t="n">
        <v>5</v>
      </c>
      <c r="O218" t="n">
        <v>3</v>
      </c>
      <c r="P218" t="n">
        <v>2</v>
      </c>
      <c r="Q218" t="n">
        <v>0</v>
      </c>
      <c r="R218" t="n">
        <v>32</v>
      </c>
      <c r="S218" t="n">
        <v>217</v>
      </c>
    </row>
    <row r="219">
      <c r="A219" t="n">
        <v>20250806</v>
      </c>
      <c r="B219" s="9" t="n">
        <v>45875</v>
      </c>
      <c r="C219" t="inlineStr">
        <is>
          <t>Agosto</t>
        </is>
      </c>
      <c r="D219" t="inlineStr">
        <is>
          <t>Ago</t>
        </is>
      </c>
      <c r="E219" t="n">
        <v>8</v>
      </c>
      <c r="F219" t="n">
        <v>2025</v>
      </c>
      <c r="G219" t="n">
        <v>202508</v>
      </c>
      <c r="H219" s="54" t="inlineStr">
        <is>
          <t>ago-25</t>
        </is>
      </c>
      <c r="I219" s="54" t="inlineStr">
        <is>
          <t>ago-06</t>
        </is>
      </c>
      <c r="J219" t="inlineStr">
        <is>
          <t>miércoles</t>
        </is>
      </c>
      <c r="K219" t="n">
        <v>3</v>
      </c>
      <c r="L219" t="n">
        <v>32</v>
      </c>
      <c r="M219" t="inlineStr">
        <is>
          <t>04-08 al 10-08</t>
        </is>
      </c>
      <c r="N219" t="n">
        <v>6</v>
      </c>
      <c r="O219" t="n">
        <v>3</v>
      </c>
      <c r="P219" t="n">
        <v>2</v>
      </c>
      <c r="Q219" t="n">
        <v>0</v>
      </c>
      <c r="R219" t="n">
        <v>32</v>
      </c>
      <c r="S219" t="n">
        <v>218</v>
      </c>
    </row>
    <row r="220">
      <c r="A220" t="n">
        <v>20250807</v>
      </c>
      <c r="B220" s="9" t="n">
        <v>45876</v>
      </c>
      <c r="C220" t="inlineStr">
        <is>
          <t>Agosto</t>
        </is>
      </c>
      <c r="D220" t="inlineStr">
        <is>
          <t>Ago</t>
        </is>
      </c>
      <c r="E220" t="n">
        <v>8</v>
      </c>
      <c r="F220" t="n">
        <v>2025</v>
      </c>
      <c r="G220" t="n">
        <v>202508</v>
      </c>
      <c r="H220" s="54" t="inlineStr">
        <is>
          <t>ago-25</t>
        </is>
      </c>
      <c r="I220" s="54" t="inlineStr">
        <is>
          <t>ago-07</t>
        </is>
      </c>
      <c r="J220" t="inlineStr">
        <is>
          <t>jueves</t>
        </is>
      </c>
      <c r="K220" t="n">
        <v>4</v>
      </c>
      <c r="L220" t="n">
        <v>32</v>
      </c>
      <c r="M220" t="inlineStr">
        <is>
          <t>04-08 al 10-08</t>
        </is>
      </c>
      <c r="N220" t="n">
        <v>7</v>
      </c>
      <c r="O220" t="n">
        <v>3</v>
      </c>
      <c r="P220" t="n">
        <v>2</v>
      </c>
      <c r="Q220" t="n">
        <v>0</v>
      </c>
      <c r="R220" t="n">
        <v>32</v>
      </c>
      <c r="S220" t="n">
        <v>219</v>
      </c>
    </row>
    <row r="221">
      <c r="A221" t="n">
        <v>20250808</v>
      </c>
      <c r="B221" s="9" t="n">
        <v>45877</v>
      </c>
      <c r="C221" t="inlineStr">
        <is>
          <t>Agosto</t>
        </is>
      </c>
      <c r="D221" t="inlineStr">
        <is>
          <t>Ago</t>
        </is>
      </c>
      <c r="E221" t="n">
        <v>8</v>
      </c>
      <c r="F221" t="n">
        <v>2025</v>
      </c>
      <c r="G221" t="n">
        <v>202508</v>
      </c>
      <c r="H221" s="54" t="inlineStr">
        <is>
          <t>ago-25</t>
        </is>
      </c>
      <c r="I221" s="54" t="inlineStr">
        <is>
          <t>ago-08</t>
        </is>
      </c>
      <c r="J221" t="inlineStr">
        <is>
          <t>viernes</t>
        </is>
      </c>
      <c r="K221" t="n">
        <v>5</v>
      </c>
      <c r="L221" t="n">
        <v>32</v>
      </c>
      <c r="M221" t="inlineStr">
        <is>
          <t>04-08 al 10-08</t>
        </is>
      </c>
      <c r="N221" t="n">
        <v>8</v>
      </c>
      <c r="O221" t="n">
        <v>3</v>
      </c>
      <c r="P221" t="n">
        <v>2</v>
      </c>
      <c r="Q221" t="n">
        <v>0</v>
      </c>
      <c r="R221" t="n">
        <v>32</v>
      </c>
      <c r="S221" t="n">
        <v>220</v>
      </c>
    </row>
    <row r="222">
      <c r="A222" t="n">
        <v>20250809</v>
      </c>
      <c r="B222" s="9" t="n">
        <v>45878</v>
      </c>
      <c r="C222" t="inlineStr">
        <is>
          <t>Agosto</t>
        </is>
      </c>
      <c r="D222" t="inlineStr">
        <is>
          <t>Ago</t>
        </is>
      </c>
      <c r="E222" t="n">
        <v>8</v>
      </c>
      <c r="F222" t="n">
        <v>2025</v>
      </c>
      <c r="G222" t="n">
        <v>202508</v>
      </c>
      <c r="H222" s="54" t="inlineStr">
        <is>
          <t>ago-25</t>
        </is>
      </c>
      <c r="I222" s="54" t="inlineStr">
        <is>
          <t>ago-09</t>
        </is>
      </c>
      <c r="J222" t="inlineStr">
        <is>
          <t>sábado</t>
        </is>
      </c>
      <c r="K222" t="n">
        <v>6</v>
      </c>
      <c r="L222" t="n">
        <v>32</v>
      </c>
      <c r="M222" t="inlineStr">
        <is>
          <t>04-08 al 10-08</t>
        </is>
      </c>
      <c r="N222" t="n">
        <v>9</v>
      </c>
      <c r="O222" t="n">
        <v>3</v>
      </c>
      <c r="P222" t="n">
        <v>2</v>
      </c>
      <c r="Q222" t="n">
        <v>1</v>
      </c>
      <c r="R222" t="n">
        <v>32</v>
      </c>
      <c r="S222" t="n">
        <v>221</v>
      </c>
    </row>
    <row r="223">
      <c r="A223" t="n">
        <v>20250810</v>
      </c>
      <c r="B223" s="9" t="n">
        <v>45879</v>
      </c>
      <c r="C223" t="inlineStr">
        <is>
          <t>Agosto</t>
        </is>
      </c>
      <c r="D223" t="inlineStr">
        <is>
          <t>Ago</t>
        </is>
      </c>
      <c r="E223" t="n">
        <v>8</v>
      </c>
      <c r="F223" t="n">
        <v>2025</v>
      </c>
      <c r="G223" t="n">
        <v>202508</v>
      </c>
      <c r="H223" s="54" t="inlineStr">
        <is>
          <t>ago-25</t>
        </is>
      </c>
      <c r="I223" s="54" t="inlineStr">
        <is>
          <t>ago-10</t>
        </is>
      </c>
      <c r="J223" t="inlineStr">
        <is>
          <t>domingo</t>
        </is>
      </c>
      <c r="K223" t="n">
        <v>7</v>
      </c>
      <c r="L223" t="n">
        <v>32</v>
      </c>
      <c r="M223" t="inlineStr">
        <is>
          <t>04-08 al 10-08</t>
        </is>
      </c>
      <c r="N223" t="n">
        <v>10</v>
      </c>
      <c r="O223" t="n">
        <v>3</v>
      </c>
      <c r="P223" t="n">
        <v>2</v>
      </c>
      <c r="Q223" t="n">
        <v>1</v>
      </c>
      <c r="R223" t="n">
        <v>32</v>
      </c>
      <c r="S223" t="n">
        <v>222</v>
      </c>
    </row>
    <row r="224">
      <c r="A224" t="n">
        <v>20250811</v>
      </c>
      <c r="B224" s="9" t="n">
        <v>45880</v>
      </c>
      <c r="C224" t="inlineStr">
        <is>
          <t>Agosto</t>
        </is>
      </c>
      <c r="D224" t="inlineStr">
        <is>
          <t>Ago</t>
        </is>
      </c>
      <c r="E224" t="n">
        <v>8</v>
      </c>
      <c r="F224" t="n">
        <v>2025</v>
      </c>
      <c r="G224" t="n">
        <v>202508</v>
      </c>
      <c r="H224" s="54" t="inlineStr">
        <is>
          <t>ago-25</t>
        </is>
      </c>
      <c r="I224" s="54" t="inlineStr">
        <is>
          <t>ago-11</t>
        </is>
      </c>
      <c r="J224" t="inlineStr">
        <is>
          <t>lunes</t>
        </is>
      </c>
      <c r="K224" t="n">
        <v>1</v>
      </c>
      <c r="L224" t="n">
        <v>33</v>
      </c>
      <c r="M224" t="inlineStr">
        <is>
          <t>11-08 al 17-08</t>
        </is>
      </c>
      <c r="N224" t="n">
        <v>11</v>
      </c>
      <c r="O224" t="n">
        <v>3</v>
      </c>
      <c r="P224" t="n">
        <v>2</v>
      </c>
      <c r="Q224" t="n">
        <v>0</v>
      </c>
      <c r="R224" t="n">
        <v>33</v>
      </c>
      <c r="S224" t="n">
        <v>223</v>
      </c>
    </row>
    <row r="225">
      <c r="A225" t="n">
        <v>20250812</v>
      </c>
      <c r="B225" s="9" t="n">
        <v>45881</v>
      </c>
      <c r="C225" t="inlineStr">
        <is>
          <t>Agosto</t>
        </is>
      </c>
      <c r="D225" t="inlineStr">
        <is>
          <t>Ago</t>
        </is>
      </c>
      <c r="E225" t="n">
        <v>8</v>
      </c>
      <c r="F225" t="n">
        <v>2025</v>
      </c>
      <c r="G225" t="n">
        <v>202508</v>
      </c>
      <c r="H225" s="54" t="inlineStr">
        <is>
          <t>ago-25</t>
        </is>
      </c>
      <c r="I225" s="54" t="inlineStr">
        <is>
          <t>ago-12</t>
        </is>
      </c>
      <c r="J225" t="inlineStr">
        <is>
          <t>martes</t>
        </is>
      </c>
      <c r="K225" t="n">
        <v>2</v>
      </c>
      <c r="L225" t="n">
        <v>33</v>
      </c>
      <c r="M225" t="inlineStr">
        <is>
          <t>11-08 al 17-08</t>
        </is>
      </c>
      <c r="N225" t="n">
        <v>12</v>
      </c>
      <c r="O225" t="n">
        <v>3</v>
      </c>
      <c r="P225" t="n">
        <v>2</v>
      </c>
      <c r="Q225" t="n">
        <v>0</v>
      </c>
      <c r="R225" t="n">
        <v>33</v>
      </c>
      <c r="S225" t="n">
        <v>224</v>
      </c>
    </row>
    <row r="226">
      <c r="A226" t="n">
        <v>20250813</v>
      </c>
      <c r="B226" s="9" t="n">
        <v>45882</v>
      </c>
      <c r="C226" t="inlineStr">
        <is>
          <t>Agosto</t>
        </is>
      </c>
      <c r="D226" t="inlineStr">
        <is>
          <t>Ago</t>
        </is>
      </c>
      <c r="E226" t="n">
        <v>8</v>
      </c>
      <c r="F226" t="n">
        <v>2025</v>
      </c>
      <c r="G226" t="n">
        <v>202508</v>
      </c>
      <c r="H226" s="54" t="inlineStr">
        <is>
          <t>ago-25</t>
        </is>
      </c>
      <c r="I226" s="54" t="inlineStr">
        <is>
          <t>ago-13</t>
        </is>
      </c>
      <c r="J226" t="inlineStr">
        <is>
          <t>miércoles</t>
        </is>
      </c>
      <c r="K226" t="n">
        <v>3</v>
      </c>
      <c r="L226" t="n">
        <v>33</v>
      </c>
      <c r="M226" t="inlineStr">
        <is>
          <t>11-08 al 17-08</t>
        </is>
      </c>
      <c r="N226" t="n">
        <v>13</v>
      </c>
      <c r="O226" t="n">
        <v>3</v>
      </c>
      <c r="P226" t="n">
        <v>2</v>
      </c>
      <c r="Q226" t="n">
        <v>0</v>
      </c>
      <c r="R226" t="n">
        <v>33</v>
      </c>
      <c r="S226" t="n">
        <v>225</v>
      </c>
    </row>
    <row r="227">
      <c r="A227" t="n">
        <v>20250814</v>
      </c>
      <c r="B227" s="9" t="n">
        <v>45883</v>
      </c>
      <c r="C227" t="inlineStr">
        <is>
          <t>Agosto</t>
        </is>
      </c>
      <c r="D227" t="inlineStr">
        <is>
          <t>Ago</t>
        </is>
      </c>
      <c r="E227" t="n">
        <v>8</v>
      </c>
      <c r="F227" t="n">
        <v>2025</v>
      </c>
      <c r="G227" t="n">
        <v>202508</v>
      </c>
      <c r="H227" s="54" t="inlineStr">
        <is>
          <t>ago-25</t>
        </is>
      </c>
      <c r="I227" s="54" t="inlineStr">
        <is>
          <t>ago-14</t>
        </is>
      </c>
      <c r="J227" t="inlineStr">
        <is>
          <t>jueves</t>
        </is>
      </c>
      <c r="K227" t="n">
        <v>4</v>
      </c>
      <c r="L227" t="n">
        <v>33</v>
      </c>
      <c r="M227" t="inlineStr">
        <is>
          <t>11-08 al 17-08</t>
        </is>
      </c>
      <c r="N227" t="n">
        <v>14</v>
      </c>
      <c r="O227" t="n">
        <v>3</v>
      </c>
      <c r="P227" t="n">
        <v>2</v>
      </c>
      <c r="Q227" t="n">
        <v>0</v>
      </c>
      <c r="R227" t="n">
        <v>33</v>
      </c>
      <c r="S227" t="n">
        <v>226</v>
      </c>
    </row>
    <row r="228">
      <c r="A228" t="n">
        <v>20250815</v>
      </c>
      <c r="B228" s="9" t="n">
        <v>45884</v>
      </c>
      <c r="C228" t="inlineStr">
        <is>
          <t>Agosto</t>
        </is>
      </c>
      <c r="D228" t="inlineStr">
        <is>
          <t>Ago</t>
        </is>
      </c>
      <c r="E228" t="n">
        <v>8</v>
      </c>
      <c r="F228" t="n">
        <v>2025</v>
      </c>
      <c r="G228" t="n">
        <v>202508</v>
      </c>
      <c r="H228" s="54" t="inlineStr">
        <is>
          <t>ago-25</t>
        </is>
      </c>
      <c r="I228" s="54" t="inlineStr">
        <is>
          <t>ago-15</t>
        </is>
      </c>
      <c r="J228" t="inlineStr">
        <is>
          <t>viernes</t>
        </is>
      </c>
      <c r="K228" t="n">
        <v>5</v>
      </c>
      <c r="L228" t="n">
        <v>33</v>
      </c>
      <c r="M228" t="inlineStr">
        <is>
          <t>11-08 al 17-08</t>
        </is>
      </c>
      <c r="N228" t="n">
        <v>15</v>
      </c>
      <c r="O228" t="n">
        <v>3</v>
      </c>
      <c r="P228" t="n">
        <v>2</v>
      </c>
      <c r="Q228" t="n">
        <v>0</v>
      </c>
      <c r="R228" t="n">
        <v>33</v>
      </c>
      <c r="S228" t="n">
        <v>227</v>
      </c>
    </row>
    <row r="229">
      <c r="A229" t="n">
        <v>20250816</v>
      </c>
      <c r="B229" s="9" t="n">
        <v>45885</v>
      </c>
      <c r="C229" t="inlineStr">
        <is>
          <t>Agosto</t>
        </is>
      </c>
      <c r="D229" t="inlineStr">
        <is>
          <t>Ago</t>
        </is>
      </c>
      <c r="E229" t="n">
        <v>8</v>
      </c>
      <c r="F229" t="n">
        <v>2025</v>
      </c>
      <c r="G229" t="n">
        <v>202508</v>
      </c>
      <c r="H229" s="54" t="inlineStr">
        <is>
          <t>ago-25</t>
        </is>
      </c>
      <c r="I229" s="54" t="inlineStr">
        <is>
          <t>ago-16</t>
        </is>
      </c>
      <c r="J229" t="inlineStr">
        <is>
          <t>sábado</t>
        </is>
      </c>
      <c r="K229" t="n">
        <v>6</v>
      </c>
      <c r="L229" t="n">
        <v>33</v>
      </c>
      <c r="M229" t="inlineStr">
        <is>
          <t>11-08 al 17-08</t>
        </is>
      </c>
      <c r="N229" t="n">
        <v>16</v>
      </c>
      <c r="O229" t="n">
        <v>3</v>
      </c>
      <c r="P229" t="n">
        <v>2</v>
      </c>
      <c r="Q229" t="n">
        <v>1</v>
      </c>
      <c r="R229" t="n">
        <v>33</v>
      </c>
      <c r="S229" t="n">
        <v>228</v>
      </c>
    </row>
    <row r="230">
      <c r="A230" t="n">
        <v>20250817</v>
      </c>
      <c r="B230" s="9" t="n">
        <v>45886</v>
      </c>
      <c r="C230" t="inlineStr">
        <is>
          <t>Agosto</t>
        </is>
      </c>
      <c r="D230" t="inlineStr">
        <is>
          <t>Ago</t>
        </is>
      </c>
      <c r="E230" t="n">
        <v>8</v>
      </c>
      <c r="F230" t="n">
        <v>2025</v>
      </c>
      <c r="G230" t="n">
        <v>202508</v>
      </c>
      <c r="H230" s="54" t="inlineStr">
        <is>
          <t>ago-25</t>
        </is>
      </c>
      <c r="I230" s="54" t="inlineStr">
        <is>
          <t>ago-17</t>
        </is>
      </c>
      <c r="J230" t="inlineStr">
        <is>
          <t>domingo</t>
        </is>
      </c>
      <c r="K230" t="n">
        <v>7</v>
      </c>
      <c r="L230" t="n">
        <v>33</v>
      </c>
      <c r="M230" t="inlineStr">
        <is>
          <t>11-08 al 17-08</t>
        </is>
      </c>
      <c r="N230" t="n">
        <v>17</v>
      </c>
      <c r="O230" t="n">
        <v>3</v>
      </c>
      <c r="P230" t="n">
        <v>2</v>
      </c>
      <c r="Q230" t="n">
        <v>1</v>
      </c>
      <c r="R230" t="n">
        <v>33</v>
      </c>
      <c r="S230" t="n">
        <v>229</v>
      </c>
    </row>
    <row r="231">
      <c r="A231" t="n">
        <v>20250818</v>
      </c>
      <c r="B231" s="9" t="n">
        <v>45887</v>
      </c>
      <c r="C231" t="inlineStr">
        <is>
          <t>Agosto</t>
        </is>
      </c>
      <c r="D231" t="inlineStr">
        <is>
          <t>Ago</t>
        </is>
      </c>
      <c r="E231" t="n">
        <v>8</v>
      </c>
      <c r="F231" t="n">
        <v>2025</v>
      </c>
      <c r="G231" t="n">
        <v>202508</v>
      </c>
      <c r="H231" s="54" t="inlineStr">
        <is>
          <t>ago-25</t>
        </is>
      </c>
      <c r="I231" s="54" t="inlineStr">
        <is>
          <t>ago-18</t>
        </is>
      </c>
      <c r="J231" t="inlineStr">
        <is>
          <t>lunes</t>
        </is>
      </c>
      <c r="K231" t="n">
        <v>1</v>
      </c>
      <c r="L231" t="n">
        <v>34</v>
      </c>
      <c r="M231" t="inlineStr">
        <is>
          <t>18-08 al 24-08</t>
        </is>
      </c>
      <c r="N231" t="n">
        <v>18</v>
      </c>
      <c r="O231" t="n">
        <v>3</v>
      </c>
      <c r="P231" t="n">
        <v>2</v>
      </c>
      <c r="Q231" t="n">
        <v>0</v>
      </c>
      <c r="R231" t="n">
        <v>34</v>
      </c>
      <c r="S231" t="n">
        <v>230</v>
      </c>
    </row>
    <row r="232">
      <c r="A232" t="n">
        <v>20250819</v>
      </c>
      <c r="B232" s="9" t="n">
        <v>45888</v>
      </c>
      <c r="C232" t="inlineStr">
        <is>
          <t>Agosto</t>
        </is>
      </c>
      <c r="D232" t="inlineStr">
        <is>
          <t>Ago</t>
        </is>
      </c>
      <c r="E232" t="n">
        <v>8</v>
      </c>
      <c r="F232" t="n">
        <v>2025</v>
      </c>
      <c r="G232" t="n">
        <v>202508</v>
      </c>
      <c r="H232" s="54" t="inlineStr">
        <is>
          <t>ago-25</t>
        </is>
      </c>
      <c r="I232" s="54" t="inlineStr">
        <is>
          <t>ago-19</t>
        </is>
      </c>
      <c r="J232" t="inlineStr">
        <is>
          <t>martes</t>
        </is>
      </c>
      <c r="K232" t="n">
        <v>2</v>
      </c>
      <c r="L232" t="n">
        <v>34</v>
      </c>
      <c r="M232" t="inlineStr">
        <is>
          <t>18-08 al 24-08</t>
        </is>
      </c>
      <c r="N232" t="n">
        <v>19</v>
      </c>
      <c r="O232" t="n">
        <v>3</v>
      </c>
      <c r="P232" t="n">
        <v>2</v>
      </c>
      <c r="Q232" t="n">
        <v>0</v>
      </c>
      <c r="R232" t="n">
        <v>34</v>
      </c>
      <c r="S232" t="n">
        <v>231</v>
      </c>
    </row>
    <row r="233">
      <c r="A233" t="n">
        <v>20250820</v>
      </c>
      <c r="B233" s="9" t="n">
        <v>45889</v>
      </c>
      <c r="C233" t="inlineStr">
        <is>
          <t>Agosto</t>
        </is>
      </c>
      <c r="D233" t="inlineStr">
        <is>
          <t>Ago</t>
        </is>
      </c>
      <c r="E233" t="n">
        <v>8</v>
      </c>
      <c r="F233" t="n">
        <v>2025</v>
      </c>
      <c r="G233" t="n">
        <v>202508</v>
      </c>
      <c r="H233" s="54" t="inlineStr">
        <is>
          <t>ago-25</t>
        </is>
      </c>
      <c r="I233" s="54" t="inlineStr">
        <is>
          <t>ago-20</t>
        </is>
      </c>
      <c r="J233" t="inlineStr">
        <is>
          <t>miércoles</t>
        </is>
      </c>
      <c r="K233" t="n">
        <v>3</v>
      </c>
      <c r="L233" t="n">
        <v>34</v>
      </c>
      <c r="M233" t="inlineStr">
        <is>
          <t>18-08 al 24-08</t>
        </is>
      </c>
      <c r="N233" t="n">
        <v>20</v>
      </c>
      <c r="O233" t="n">
        <v>3</v>
      </c>
      <c r="P233" t="n">
        <v>2</v>
      </c>
      <c r="Q233" t="n">
        <v>0</v>
      </c>
      <c r="R233" t="n">
        <v>34</v>
      </c>
      <c r="S233" t="n">
        <v>232</v>
      </c>
    </row>
    <row r="234">
      <c r="A234" t="n">
        <v>20250821</v>
      </c>
      <c r="B234" s="9" t="n">
        <v>45890</v>
      </c>
      <c r="C234" t="inlineStr">
        <is>
          <t>Agosto</t>
        </is>
      </c>
      <c r="D234" t="inlineStr">
        <is>
          <t>Ago</t>
        </is>
      </c>
      <c r="E234" t="n">
        <v>8</v>
      </c>
      <c r="F234" t="n">
        <v>2025</v>
      </c>
      <c r="G234" t="n">
        <v>202508</v>
      </c>
      <c r="H234" s="54" t="inlineStr">
        <is>
          <t>ago-25</t>
        </is>
      </c>
      <c r="I234" s="54" t="inlineStr">
        <is>
          <t>ago-21</t>
        </is>
      </c>
      <c r="J234" t="inlineStr">
        <is>
          <t>jueves</t>
        </is>
      </c>
      <c r="K234" t="n">
        <v>4</v>
      </c>
      <c r="L234" t="n">
        <v>34</v>
      </c>
      <c r="M234" t="inlineStr">
        <is>
          <t>18-08 al 24-08</t>
        </is>
      </c>
      <c r="N234" t="n">
        <v>21</v>
      </c>
      <c r="O234" t="n">
        <v>3</v>
      </c>
      <c r="P234" t="n">
        <v>2</v>
      </c>
      <c r="Q234" t="n">
        <v>0</v>
      </c>
      <c r="R234" t="n">
        <v>34</v>
      </c>
      <c r="S234" t="n">
        <v>233</v>
      </c>
    </row>
    <row r="235">
      <c r="A235" t="n">
        <v>20250822</v>
      </c>
      <c r="B235" s="9" t="n">
        <v>45891</v>
      </c>
      <c r="C235" t="inlineStr">
        <is>
          <t>Agosto</t>
        </is>
      </c>
      <c r="D235" t="inlineStr">
        <is>
          <t>Ago</t>
        </is>
      </c>
      <c r="E235" t="n">
        <v>8</v>
      </c>
      <c r="F235" t="n">
        <v>2025</v>
      </c>
      <c r="G235" t="n">
        <v>202508</v>
      </c>
      <c r="H235" s="54" t="inlineStr">
        <is>
          <t>ago-25</t>
        </is>
      </c>
      <c r="I235" s="54" t="inlineStr">
        <is>
          <t>ago-22</t>
        </is>
      </c>
      <c r="J235" t="inlineStr">
        <is>
          <t>viernes</t>
        </is>
      </c>
      <c r="K235" t="n">
        <v>5</v>
      </c>
      <c r="L235" t="n">
        <v>34</v>
      </c>
      <c r="M235" t="inlineStr">
        <is>
          <t>18-08 al 24-08</t>
        </is>
      </c>
      <c r="N235" t="n">
        <v>22</v>
      </c>
      <c r="O235" t="n">
        <v>3</v>
      </c>
      <c r="P235" t="n">
        <v>2</v>
      </c>
      <c r="Q235" t="n">
        <v>0</v>
      </c>
      <c r="R235" t="n">
        <v>34</v>
      </c>
      <c r="S235" t="n">
        <v>234</v>
      </c>
    </row>
    <row r="236">
      <c r="A236" t="n">
        <v>20250823</v>
      </c>
      <c r="B236" s="9" t="n">
        <v>45892</v>
      </c>
      <c r="C236" t="inlineStr">
        <is>
          <t>Agosto</t>
        </is>
      </c>
      <c r="D236" t="inlineStr">
        <is>
          <t>Ago</t>
        </is>
      </c>
      <c r="E236" t="n">
        <v>8</v>
      </c>
      <c r="F236" t="n">
        <v>2025</v>
      </c>
      <c r="G236" t="n">
        <v>202508</v>
      </c>
      <c r="H236" s="54" t="inlineStr">
        <is>
          <t>ago-25</t>
        </is>
      </c>
      <c r="I236" s="54" t="inlineStr">
        <is>
          <t>ago-23</t>
        </is>
      </c>
      <c r="J236" t="inlineStr">
        <is>
          <t>sábado</t>
        </is>
      </c>
      <c r="K236" t="n">
        <v>6</v>
      </c>
      <c r="L236" t="n">
        <v>34</v>
      </c>
      <c r="M236" t="inlineStr">
        <is>
          <t>18-08 al 24-08</t>
        </is>
      </c>
      <c r="N236" t="n">
        <v>23</v>
      </c>
      <c r="O236" t="n">
        <v>3</v>
      </c>
      <c r="P236" t="n">
        <v>2</v>
      </c>
      <c r="Q236" t="n">
        <v>1</v>
      </c>
      <c r="R236" t="n">
        <v>34</v>
      </c>
      <c r="S236" t="n">
        <v>235</v>
      </c>
    </row>
    <row r="237">
      <c r="A237" t="n">
        <v>20250824</v>
      </c>
      <c r="B237" s="9" t="n">
        <v>45893</v>
      </c>
      <c r="C237" t="inlineStr">
        <is>
          <t>Agosto</t>
        </is>
      </c>
      <c r="D237" t="inlineStr">
        <is>
          <t>Ago</t>
        </is>
      </c>
      <c r="E237" t="n">
        <v>8</v>
      </c>
      <c r="F237" t="n">
        <v>2025</v>
      </c>
      <c r="G237" t="n">
        <v>202508</v>
      </c>
      <c r="H237" s="54" t="inlineStr">
        <is>
          <t>ago-25</t>
        </is>
      </c>
      <c r="I237" s="54" t="inlineStr">
        <is>
          <t>ago-24</t>
        </is>
      </c>
      <c r="J237" t="inlineStr">
        <is>
          <t>domingo</t>
        </is>
      </c>
      <c r="K237" t="n">
        <v>7</v>
      </c>
      <c r="L237" t="n">
        <v>34</v>
      </c>
      <c r="M237" t="inlineStr">
        <is>
          <t>18-08 al 24-08</t>
        </is>
      </c>
      <c r="N237" t="n">
        <v>24</v>
      </c>
      <c r="O237" t="n">
        <v>3</v>
      </c>
      <c r="P237" t="n">
        <v>2</v>
      </c>
      <c r="Q237" t="n">
        <v>1</v>
      </c>
      <c r="R237" t="n">
        <v>34</v>
      </c>
      <c r="S237" t="n">
        <v>236</v>
      </c>
    </row>
    <row r="238">
      <c r="A238" t="n">
        <v>20250825</v>
      </c>
      <c r="B238" s="9" t="n">
        <v>45894</v>
      </c>
      <c r="C238" t="inlineStr">
        <is>
          <t>Agosto</t>
        </is>
      </c>
      <c r="D238" t="inlineStr">
        <is>
          <t>Ago</t>
        </is>
      </c>
      <c r="E238" t="n">
        <v>8</v>
      </c>
      <c r="F238" t="n">
        <v>2025</v>
      </c>
      <c r="G238" t="n">
        <v>202508</v>
      </c>
      <c r="H238" s="54" t="inlineStr">
        <is>
          <t>ago-25</t>
        </is>
      </c>
      <c r="I238" s="54" t="inlineStr">
        <is>
          <t>ago-25</t>
        </is>
      </c>
      <c r="J238" t="inlineStr">
        <is>
          <t>lunes</t>
        </is>
      </c>
      <c r="K238" t="n">
        <v>1</v>
      </c>
      <c r="L238" t="n">
        <v>35</v>
      </c>
      <c r="M238" t="inlineStr">
        <is>
          <t>25-08 al 31-08</t>
        </is>
      </c>
      <c r="N238" t="n">
        <v>25</v>
      </c>
      <c r="O238" t="n">
        <v>3</v>
      </c>
      <c r="P238" t="n">
        <v>2</v>
      </c>
      <c r="Q238" t="n">
        <v>0</v>
      </c>
      <c r="R238" t="n">
        <v>35</v>
      </c>
      <c r="S238" t="n">
        <v>237</v>
      </c>
    </row>
    <row r="239">
      <c r="A239" t="n">
        <v>20250826</v>
      </c>
      <c r="B239" s="9" t="n">
        <v>45895</v>
      </c>
      <c r="C239" t="inlineStr">
        <is>
          <t>Agosto</t>
        </is>
      </c>
      <c r="D239" t="inlineStr">
        <is>
          <t>Ago</t>
        </is>
      </c>
      <c r="E239" t="n">
        <v>8</v>
      </c>
      <c r="F239" t="n">
        <v>2025</v>
      </c>
      <c r="G239" t="n">
        <v>202508</v>
      </c>
      <c r="H239" s="54" t="inlineStr">
        <is>
          <t>ago-25</t>
        </is>
      </c>
      <c r="I239" s="54" t="inlineStr">
        <is>
          <t>ago-26</t>
        </is>
      </c>
      <c r="J239" t="inlineStr">
        <is>
          <t>martes</t>
        </is>
      </c>
      <c r="K239" t="n">
        <v>2</v>
      </c>
      <c r="L239" t="n">
        <v>35</v>
      </c>
      <c r="M239" t="inlineStr">
        <is>
          <t>25-08 al 31-08</t>
        </is>
      </c>
      <c r="N239" t="n">
        <v>26</v>
      </c>
      <c r="O239" t="n">
        <v>3</v>
      </c>
      <c r="P239" t="n">
        <v>2</v>
      </c>
      <c r="Q239" t="n">
        <v>0</v>
      </c>
      <c r="R239" t="n">
        <v>35</v>
      </c>
      <c r="S239" t="n">
        <v>238</v>
      </c>
    </row>
    <row r="240">
      <c r="A240" t="n">
        <v>20250827</v>
      </c>
      <c r="B240" s="9" t="n">
        <v>45896</v>
      </c>
      <c r="C240" t="inlineStr">
        <is>
          <t>Agosto</t>
        </is>
      </c>
      <c r="D240" t="inlineStr">
        <is>
          <t>Ago</t>
        </is>
      </c>
      <c r="E240" t="n">
        <v>8</v>
      </c>
      <c r="F240" t="n">
        <v>2025</v>
      </c>
      <c r="G240" t="n">
        <v>202508</v>
      </c>
      <c r="H240" s="54" t="inlineStr">
        <is>
          <t>ago-25</t>
        </is>
      </c>
      <c r="I240" s="54" t="inlineStr">
        <is>
          <t>ago-27</t>
        </is>
      </c>
      <c r="J240" t="inlineStr">
        <is>
          <t>miércoles</t>
        </is>
      </c>
      <c r="K240" t="n">
        <v>3</v>
      </c>
      <c r="L240" t="n">
        <v>35</v>
      </c>
      <c r="M240" t="inlineStr">
        <is>
          <t>25-08 al 31-08</t>
        </is>
      </c>
      <c r="N240" t="n">
        <v>27</v>
      </c>
      <c r="O240" t="n">
        <v>3</v>
      </c>
      <c r="P240" t="n">
        <v>2</v>
      </c>
      <c r="Q240" t="n">
        <v>0</v>
      </c>
      <c r="R240" t="n">
        <v>35</v>
      </c>
      <c r="S240" t="n">
        <v>239</v>
      </c>
    </row>
    <row r="241">
      <c r="A241" t="n">
        <v>20250828</v>
      </c>
      <c r="B241" s="9" t="n">
        <v>45897</v>
      </c>
      <c r="C241" t="inlineStr">
        <is>
          <t>Agosto</t>
        </is>
      </c>
      <c r="D241" t="inlineStr">
        <is>
          <t>Ago</t>
        </is>
      </c>
      <c r="E241" t="n">
        <v>8</v>
      </c>
      <c r="F241" t="n">
        <v>2025</v>
      </c>
      <c r="G241" t="n">
        <v>202508</v>
      </c>
      <c r="H241" s="54" t="inlineStr">
        <is>
          <t>ago-25</t>
        </is>
      </c>
      <c r="I241" s="54" t="inlineStr">
        <is>
          <t>ago-28</t>
        </is>
      </c>
      <c r="J241" t="inlineStr">
        <is>
          <t>jueves</t>
        </is>
      </c>
      <c r="K241" t="n">
        <v>4</v>
      </c>
      <c r="L241" t="n">
        <v>35</v>
      </c>
      <c r="M241" t="inlineStr">
        <is>
          <t>25-08 al 31-08</t>
        </is>
      </c>
      <c r="N241" t="n">
        <v>28</v>
      </c>
      <c r="O241" t="n">
        <v>3</v>
      </c>
      <c r="P241" t="n">
        <v>2</v>
      </c>
      <c r="Q241" t="n">
        <v>0</v>
      </c>
      <c r="R241" t="n">
        <v>35</v>
      </c>
      <c r="S241" t="n">
        <v>240</v>
      </c>
    </row>
    <row r="242">
      <c r="A242" t="n">
        <v>20250829</v>
      </c>
      <c r="B242" s="9" t="n">
        <v>45898</v>
      </c>
      <c r="C242" t="inlineStr">
        <is>
          <t>Agosto</t>
        </is>
      </c>
      <c r="D242" t="inlineStr">
        <is>
          <t>Ago</t>
        </is>
      </c>
      <c r="E242" t="n">
        <v>8</v>
      </c>
      <c r="F242" t="n">
        <v>2025</v>
      </c>
      <c r="G242" t="n">
        <v>202508</v>
      </c>
      <c r="H242" s="54" t="inlineStr">
        <is>
          <t>ago-25</t>
        </is>
      </c>
      <c r="I242" s="54" t="inlineStr">
        <is>
          <t>ago-29</t>
        </is>
      </c>
      <c r="J242" t="inlineStr">
        <is>
          <t>viernes</t>
        </is>
      </c>
      <c r="K242" t="n">
        <v>5</v>
      </c>
      <c r="L242" t="n">
        <v>35</v>
      </c>
      <c r="M242" t="inlineStr">
        <is>
          <t>25-08 al 31-08</t>
        </is>
      </c>
      <c r="N242" t="n">
        <v>29</v>
      </c>
      <c r="O242" t="n">
        <v>3</v>
      </c>
      <c r="P242" t="n">
        <v>2</v>
      </c>
      <c r="Q242" t="n">
        <v>0</v>
      </c>
      <c r="R242" t="n">
        <v>35</v>
      </c>
      <c r="S242" t="n">
        <v>241</v>
      </c>
    </row>
    <row r="243">
      <c r="A243" t="n">
        <v>20250830</v>
      </c>
      <c r="B243" s="9" t="n">
        <v>45899</v>
      </c>
      <c r="C243" t="inlineStr">
        <is>
          <t>Agosto</t>
        </is>
      </c>
      <c r="D243" t="inlineStr">
        <is>
          <t>Ago</t>
        </is>
      </c>
      <c r="E243" t="n">
        <v>8</v>
      </c>
      <c r="F243" t="n">
        <v>2025</v>
      </c>
      <c r="G243" t="n">
        <v>202508</v>
      </c>
      <c r="H243" s="54" t="inlineStr">
        <is>
          <t>ago-25</t>
        </is>
      </c>
      <c r="I243" s="54" t="inlineStr">
        <is>
          <t>ago-30</t>
        </is>
      </c>
      <c r="J243" t="inlineStr">
        <is>
          <t>sábado</t>
        </is>
      </c>
      <c r="K243" t="n">
        <v>6</v>
      </c>
      <c r="L243" t="n">
        <v>35</v>
      </c>
      <c r="M243" t="inlineStr">
        <is>
          <t>25-08 al 31-08</t>
        </is>
      </c>
      <c r="N243" t="n">
        <v>30</v>
      </c>
      <c r="O243" t="n">
        <v>3</v>
      </c>
      <c r="P243" t="n">
        <v>2</v>
      </c>
      <c r="Q243" t="n">
        <v>1</v>
      </c>
      <c r="R243" t="n">
        <v>35</v>
      </c>
      <c r="S243" t="n">
        <v>242</v>
      </c>
    </row>
    <row r="244">
      <c r="A244" t="n">
        <v>20250831</v>
      </c>
      <c r="B244" s="9" t="n">
        <v>45900</v>
      </c>
      <c r="C244" t="inlineStr">
        <is>
          <t>Agosto</t>
        </is>
      </c>
      <c r="D244" t="inlineStr">
        <is>
          <t>Ago</t>
        </is>
      </c>
      <c r="E244" t="n">
        <v>8</v>
      </c>
      <c r="F244" t="n">
        <v>2025</v>
      </c>
      <c r="G244" t="n">
        <v>202508</v>
      </c>
      <c r="H244" s="54" t="inlineStr">
        <is>
          <t>ago-25</t>
        </is>
      </c>
      <c r="I244" s="54" t="inlineStr">
        <is>
          <t>ago-31</t>
        </is>
      </c>
      <c r="J244" t="inlineStr">
        <is>
          <t>domingo</t>
        </is>
      </c>
      <c r="K244" t="n">
        <v>7</v>
      </c>
      <c r="L244" t="n">
        <v>35</v>
      </c>
      <c r="M244" t="inlineStr">
        <is>
          <t>25-08 al 31-08</t>
        </is>
      </c>
      <c r="N244" t="n">
        <v>31</v>
      </c>
      <c r="O244" t="n">
        <v>3</v>
      </c>
      <c r="P244" t="n">
        <v>2</v>
      </c>
      <c r="Q244" t="n">
        <v>1</v>
      </c>
      <c r="R244" t="n">
        <v>35</v>
      </c>
      <c r="S244" t="n">
        <v>243</v>
      </c>
    </row>
    <row r="245">
      <c r="A245" t="n">
        <v>20250901</v>
      </c>
      <c r="B245" s="9" t="n">
        <v>45901</v>
      </c>
      <c r="C245" t="inlineStr">
        <is>
          <t>Setiembre</t>
        </is>
      </c>
      <c r="D245" t="inlineStr">
        <is>
          <t>Set</t>
        </is>
      </c>
      <c r="E245" t="n">
        <v>9</v>
      </c>
      <c r="F245" t="n">
        <v>2025</v>
      </c>
      <c r="G245" t="n">
        <v>202509</v>
      </c>
      <c r="H245" s="54" t="inlineStr">
        <is>
          <t>set-25</t>
        </is>
      </c>
      <c r="I245" s="54" t="inlineStr">
        <is>
          <t>set-01</t>
        </is>
      </c>
      <c r="J245" t="inlineStr">
        <is>
          <t>lunes</t>
        </is>
      </c>
      <c r="K245" t="n">
        <v>1</v>
      </c>
      <c r="L245" t="n">
        <v>36</v>
      </c>
      <c r="M245" t="inlineStr">
        <is>
          <t>01-09 al 07-09</t>
        </is>
      </c>
      <c r="N245" t="n">
        <v>1</v>
      </c>
      <c r="O245" t="n">
        <v>3</v>
      </c>
      <c r="P245" t="n">
        <v>2</v>
      </c>
      <c r="Q245" t="n">
        <v>0</v>
      </c>
      <c r="R245" t="n">
        <v>36</v>
      </c>
      <c r="S245" t="n">
        <v>244</v>
      </c>
    </row>
    <row r="246">
      <c r="A246" t="n">
        <v>20250902</v>
      </c>
      <c r="B246" s="9" t="n">
        <v>45902</v>
      </c>
      <c r="C246" t="inlineStr">
        <is>
          <t>Setiembre</t>
        </is>
      </c>
      <c r="D246" t="inlineStr">
        <is>
          <t>Set</t>
        </is>
      </c>
      <c r="E246" t="n">
        <v>9</v>
      </c>
      <c r="F246" t="n">
        <v>2025</v>
      </c>
      <c r="G246" t="n">
        <v>202509</v>
      </c>
      <c r="H246" s="54" t="inlineStr">
        <is>
          <t>set-25</t>
        </is>
      </c>
      <c r="I246" s="54" t="inlineStr">
        <is>
          <t>set-02</t>
        </is>
      </c>
      <c r="J246" t="inlineStr">
        <is>
          <t>martes</t>
        </is>
      </c>
      <c r="K246" t="n">
        <v>2</v>
      </c>
      <c r="L246" t="n">
        <v>36</v>
      </c>
      <c r="M246" t="inlineStr">
        <is>
          <t>01-09 al 07-09</t>
        </is>
      </c>
      <c r="N246" t="n">
        <v>2</v>
      </c>
      <c r="O246" t="n">
        <v>3</v>
      </c>
      <c r="P246" t="n">
        <v>2</v>
      </c>
      <c r="Q246" t="n">
        <v>0</v>
      </c>
      <c r="R246" t="n">
        <v>36</v>
      </c>
      <c r="S246" t="n">
        <v>245</v>
      </c>
    </row>
    <row r="247">
      <c r="A247" t="n">
        <v>20250903</v>
      </c>
      <c r="B247" s="9" t="n">
        <v>45903</v>
      </c>
      <c r="C247" t="inlineStr">
        <is>
          <t>Setiembre</t>
        </is>
      </c>
      <c r="D247" t="inlineStr">
        <is>
          <t>Set</t>
        </is>
      </c>
      <c r="E247" t="n">
        <v>9</v>
      </c>
      <c r="F247" t="n">
        <v>2025</v>
      </c>
      <c r="G247" t="n">
        <v>202509</v>
      </c>
      <c r="H247" s="54" t="inlineStr">
        <is>
          <t>set-25</t>
        </is>
      </c>
      <c r="I247" s="54" t="inlineStr">
        <is>
          <t>set-03</t>
        </is>
      </c>
      <c r="J247" t="inlineStr">
        <is>
          <t>miércoles</t>
        </is>
      </c>
      <c r="K247" t="n">
        <v>3</v>
      </c>
      <c r="L247" t="n">
        <v>36</v>
      </c>
      <c r="M247" t="inlineStr">
        <is>
          <t>01-09 al 07-09</t>
        </is>
      </c>
      <c r="N247" t="n">
        <v>3</v>
      </c>
      <c r="O247" t="n">
        <v>3</v>
      </c>
      <c r="P247" t="n">
        <v>2</v>
      </c>
      <c r="Q247" t="n">
        <v>0</v>
      </c>
      <c r="R247" t="n">
        <v>36</v>
      </c>
      <c r="S247" t="n">
        <v>246</v>
      </c>
    </row>
    <row r="248">
      <c r="A248" t="n">
        <v>20250904</v>
      </c>
      <c r="B248" s="9" t="n">
        <v>45904</v>
      </c>
      <c r="C248" t="inlineStr">
        <is>
          <t>Setiembre</t>
        </is>
      </c>
      <c r="D248" t="inlineStr">
        <is>
          <t>Set</t>
        </is>
      </c>
      <c r="E248" t="n">
        <v>9</v>
      </c>
      <c r="F248" t="n">
        <v>2025</v>
      </c>
      <c r="G248" t="n">
        <v>202509</v>
      </c>
      <c r="H248" s="54" t="inlineStr">
        <is>
          <t>set-25</t>
        </is>
      </c>
      <c r="I248" s="54" t="inlineStr">
        <is>
          <t>set-04</t>
        </is>
      </c>
      <c r="J248" t="inlineStr">
        <is>
          <t>jueves</t>
        </is>
      </c>
      <c r="K248" t="n">
        <v>4</v>
      </c>
      <c r="L248" t="n">
        <v>36</v>
      </c>
      <c r="M248" t="inlineStr">
        <is>
          <t>01-09 al 07-09</t>
        </is>
      </c>
      <c r="N248" t="n">
        <v>4</v>
      </c>
      <c r="O248" t="n">
        <v>3</v>
      </c>
      <c r="P248" t="n">
        <v>2</v>
      </c>
      <c r="Q248" t="n">
        <v>0</v>
      </c>
      <c r="R248" t="n">
        <v>36</v>
      </c>
      <c r="S248" t="n">
        <v>247</v>
      </c>
    </row>
    <row r="249">
      <c r="A249" t="n">
        <v>20250905</v>
      </c>
      <c r="B249" s="9" t="n">
        <v>45905</v>
      </c>
      <c r="C249" t="inlineStr">
        <is>
          <t>Setiembre</t>
        </is>
      </c>
      <c r="D249" t="inlineStr">
        <is>
          <t>Set</t>
        </is>
      </c>
      <c r="E249" t="n">
        <v>9</v>
      </c>
      <c r="F249" t="n">
        <v>2025</v>
      </c>
      <c r="G249" t="n">
        <v>202509</v>
      </c>
      <c r="H249" s="54" t="inlineStr">
        <is>
          <t>set-25</t>
        </is>
      </c>
      <c r="I249" s="54" t="inlineStr">
        <is>
          <t>set-05</t>
        </is>
      </c>
      <c r="J249" t="inlineStr">
        <is>
          <t>viernes</t>
        </is>
      </c>
      <c r="K249" t="n">
        <v>5</v>
      </c>
      <c r="L249" t="n">
        <v>36</v>
      </c>
      <c r="M249" t="inlineStr">
        <is>
          <t>01-09 al 07-09</t>
        </is>
      </c>
      <c r="N249" t="n">
        <v>5</v>
      </c>
      <c r="O249" t="n">
        <v>3</v>
      </c>
      <c r="P249" t="n">
        <v>2</v>
      </c>
      <c r="Q249" t="n">
        <v>0</v>
      </c>
      <c r="R249" t="n">
        <v>36</v>
      </c>
      <c r="S249" t="n">
        <v>248</v>
      </c>
    </row>
    <row r="250">
      <c r="A250" t="n">
        <v>20250906</v>
      </c>
      <c r="B250" s="9" t="n">
        <v>45906</v>
      </c>
      <c r="C250" t="inlineStr">
        <is>
          <t>Setiembre</t>
        </is>
      </c>
      <c r="D250" t="inlineStr">
        <is>
          <t>Set</t>
        </is>
      </c>
      <c r="E250" t="n">
        <v>9</v>
      </c>
      <c r="F250" t="n">
        <v>2025</v>
      </c>
      <c r="G250" t="n">
        <v>202509</v>
      </c>
      <c r="H250" s="54" t="inlineStr">
        <is>
          <t>set-25</t>
        </is>
      </c>
      <c r="I250" s="54" t="inlineStr">
        <is>
          <t>set-06</t>
        </is>
      </c>
      <c r="J250" t="inlineStr">
        <is>
          <t>sábado</t>
        </is>
      </c>
      <c r="K250" t="n">
        <v>6</v>
      </c>
      <c r="L250" t="n">
        <v>36</v>
      </c>
      <c r="M250" t="inlineStr">
        <is>
          <t>01-09 al 07-09</t>
        </is>
      </c>
      <c r="N250" t="n">
        <v>6</v>
      </c>
      <c r="O250" t="n">
        <v>3</v>
      </c>
      <c r="P250" t="n">
        <v>2</v>
      </c>
      <c r="Q250" t="n">
        <v>1</v>
      </c>
      <c r="R250" t="n">
        <v>36</v>
      </c>
      <c r="S250" t="n">
        <v>249</v>
      </c>
    </row>
    <row r="251">
      <c r="A251" t="n">
        <v>20250907</v>
      </c>
      <c r="B251" s="9" t="n">
        <v>45907</v>
      </c>
      <c r="C251" t="inlineStr">
        <is>
          <t>Setiembre</t>
        </is>
      </c>
      <c r="D251" t="inlineStr">
        <is>
          <t>Set</t>
        </is>
      </c>
      <c r="E251" t="n">
        <v>9</v>
      </c>
      <c r="F251" t="n">
        <v>2025</v>
      </c>
      <c r="G251" t="n">
        <v>202509</v>
      </c>
      <c r="H251" s="54" t="inlineStr">
        <is>
          <t>set-25</t>
        </is>
      </c>
      <c r="I251" s="54" t="inlineStr">
        <is>
          <t>set-07</t>
        </is>
      </c>
      <c r="J251" t="inlineStr">
        <is>
          <t>domingo</t>
        </is>
      </c>
      <c r="K251" t="n">
        <v>7</v>
      </c>
      <c r="L251" t="n">
        <v>36</v>
      </c>
      <c r="M251" t="inlineStr">
        <is>
          <t>01-09 al 07-09</t>
        </is>
      </c>
      <c r="N251" t="n">
        <v>7</v>
      </c>
      <c r="O251" t="n">
        <v>3</v>
      </c>
      <c r="P251" t="n">
        <v>2</v>
      </c>
      <c r="Q251" t="n">
        <v>1</v>
      </c>
      <c r="R251" t="n">
        <v>36</v>
      </c>
      <c r="S251" t="n">
        <v>250</v>
      </c>
    </row>
    <row r="252">
      <c r="A252" t="n">
        <v>20250908</v>
      </c>
      <c r="B252" s="9" t="n">
        <v>45908</v>
      </c>
      <c r="C252" t="inlineStr">
        <is>
          <t>Setiembre</t>
        </is>
      </c>
      <c r="D252" t="inlineStr">
        <is>
          <t>Set</t>
        </is>
      </c>
      <c r="E252" t="n">
        <v>9</v>
      </c>
      <c r="F252" t="n">
        <v>2025</v>
      </c>
      <c r="G252" t="n">
        <v>202509</v>
      </c>
      <c r="H252" s="54" t="inlineStr">
        <is>
          <t>set-25</t>
        </is>
      </c>
      <c r="I252" s="54" t="inlineStr">
        <is>
          <t>set-08</t>
        </is>
      </c>
      <c r="J252" t="inlineStr">
        <is>
          <t>lunes</t>
        </is>
      </c>
      <c r="K252" t="n">
        <v>1</v>
      </c>
      <c r="L252" t="n">
        <v>37</v>
      </c>
      <c r="M252" t="inlineStr">
        <is>
          <t>08-09 al 14-09</t>
        </is>
      </c>
      <c r="N252" t="n">
        <v>8</v>
      </c>
      <c r="O252" t="n">
        <v>3</v>
      </c>
      <c r="P252" t="n">
        <v>2</v>
      </c>
      <c r="Q252" t="n">
        <v>0</v>
      </c>
      <c r="R252" t="n">
        <v>37</v>
      </c>
      <c r="S252" t="n">
        <v>251</v>
      </c>
    </row>
    <row r="253">
      <c r="A253" t="n">
        <v>20250909</v>
      </c>
      <c r="B253" s="9" t="n">
        <v>45909</v>
      </c>
      <c r="C253" t="inlineStr">
        <is>
          <t>Setiembre</t>
        </is>
      </c>
      <c r="D253" t="inlineStr">
        <is>
          <t>Set</t>
        </is>
      </c>
      <c r="E253" t="n">
        <v>9</v>
      </c>
      <c r="F253" t="n">
        <v>2025</v>
      </c>
      <c r="G253" t="n">
        <v>202509</v>
      </c>
      <c r="H253" s="54" t="inlineStr">
        <is>
          <t>set-25</t>
        </is>
      </c>
      <c r="I253" s="54" t="inlineStr">
        <is>
          <t>set-09</t>
        </is>
      </c>
      <c r="J253" t="inlineStr">
        <is>
          <t>martes</t>
        </is>
      </c>
      <c r="K253" t="n">
        <v>2</v>
      </c>
      <c r="L253" t="n">
        <v>37</v>
      </c>
      <c r="M253" t="inlineStr">
        <is>
          <t>08-09 al 14-09</t>
        </is>
      </c>
      <c r="N253" t="n">
        <v>9</v>
      </c>
      <c r="O253" t="n">
        <v>3</v>
      </c>
      <c r="P253" t="n">
        <v>2</v>
      </c>
      <c r="Q253" t="n">
        <v>0</v>
      </c>
      <c r="R253" t="n">
        <v>37</v>
      </c>
      <c r="S253" t="n">
        <v>252</v>
      </c>
    </row>
    <row r="254">
      <c r="A254" t="n">
        <v>20250910</v>
      </c>
      <c r="B254" s="9" t="n">
        <v>45910</v>
      </c>
      <c r="C254" t="inlineStr">
        <is>
          <t>Setiembre</t>
        </is>
      </c>
      <c r="D254" t="inlineStr">
        <is>
          <t>Set</t>
        </is>
      </c>
      <c r="E254" t="n">
        <v>9</v>
      </c>
      <c r="F254" t="n">
        <v>2025</v>
      </c>
      <c r="G254" t="n">
        <v>202509</v>
      </c>
      <c r="H254" s="54" t="inlineStr">
        <is>
          <t>set-25</t>
        </is>
      </c>
      <c r="I254" s="54" t="inlineStr">
        <is>
          <t>set-10</t>
        </is>
      </c>
      <c r="J254" t="inlineStr">
        <is>
          <t>miércoles</t>
        </is>
      </c>
      <c r="K254" t="n">
        <v>3</v>
      </c>
      <c r="L254" t="n">
        <v>37</v>
      </c>
      <c r="M254" t="inlineStr">
        <is>
          <t>08-09 al 14-09</t>
        </is>
      </c>
      <c r="N254" t="n">
        <v>10</v>
      </c>
      <c r="O254" t="n">
        <v>3</v>
      </c>
      <c r="P254" t="n">
        <v>2</v>
      </c>
      <c r="Q254" t="n">
        <v>0</v>
      </c>
      <c r="R254" t="n">
        <v>37</v>
      </c>
      <c r="S254" t="n">
        <v>253</v>
      </c>
    </row>
    <row r="255">
      <c r="A255" t="n">
        <v>20250911</v>
      </c>
      <c r="B255" s="9" t="n">
        <v>45911</v>
      </c>
      <c r="C255" t="inlineStr">
        <is>
          <t>Setiembre</t>
        </is>
      </c>
      <c r="D255" t="inlineStr">
        <is>
          <t>Set</t>
        </is>
      </c>
      <c r="E255" t="n">
        <v>9</v>
      </c>
      <c r="F255" t="n">
        <v>2025</v>
      </c>
      <c r="G255" t="n">
        <v>202509</v>
      </c>
      <c r="H255" s="54" t="inlineStr">
        <is>
          <t>set-25</t>
        </is>
      </c>
      <c r="I255" s="54" t="inlineStr">
        <is>
          <t>set-11</t>
        </is>
      </c>
      <c r="J255" t="inlineStr">
        <is>
          <t>jueves</t>
        </is>
      </c>
      <c r="K255" t="n">
        <v>4</v>
      </c>
      <c r="L255" t="n">
        <v>37</v>
      </c>
      <c r="M255" t="inlineStr">
        <is>
          <t>08-09 al 14-09</t>
        </is>
      </c>
      <c r="N255" t="n">
        <v>11</v>
      </c>
      <c r="O255" t="n">
        <v>3</v>
      </c>
      <c r="P255" t="n">
        <v>2</v>
      </c>
      <c r="Q255" t="n">
        <v>0</v>
      </c>
      <c r="R255" t="n">
        <v>37</v>
      </c>
      <c r="S255" t="n">
        <v>254</v>
      </c>
    </row>
    <row r="256">
      <c r="A256" t="n">
        <v>20250912</v>
      </c>
      <c r="B256" s="9" t="n">
        <v>45912</v>
      </c>
      <c r="C256" t="inlineStr">
        <is>
          <t>Setiembre</t>
        </is>
      </c>
      <c r="D256" t="inlineStr">
        <is>
          <t>Set</t>
        </is>
      </c>
      <c r="E256" t="n">
        <v>9</v>
      </c>
      <c r="F256" t="n">
        <v>2025</v>
      </c>
      <c r="G256" t="n">
        <v>202509</v>
      </c>
      <c r="H256" s="54" t="inlineStr">
        <is>
          <t>set-25</t>
        </is>
      </c>
      <c r="I256" s="54" t="inlineStr">
        <is>
          <t>set-12</t>
        </is>
      </c>
      <c r="J256" t="inlineStr">
        <is>
          <t>viernes</t>
        </is>
      </c>
      <c r="K256" t="n">
        <v>5</v>
      </c>
      <c r="L256" t="n">
        <v>37</v>
      </c>
      <c r="M256" t="inlineStr">
        <is>
          <t>08-09 al 14-09</t>
        </is>
      </c>
      <c r="N256" t="n">
        <v>12</v>
      </c>
      <c r="O256" t="n">
        <v>3</v>
      </c>
      <c r="P256" t="n">
        <v>2</v>
      </c>
      <c r="Q256" t="n">
        <v>0</v>
      </c>
      <c r="R256" t="n">
        <v>37</v>
      </c>
      <c r="S256" t="n">
        <v>255</v>
      </c>
    </row>
    <row r="257">
      <c r="A257" t="n">
        <v>20250913</v>
      </c>
      <c r="B257" s="9" t="n">
        <v>45913</v>
      </c>
      <c r="C257" t="inlineStr">
        <is>
          <t>Setiembre</t>
        </is>
      </c>
      <c r="D257" t="inlineStr">
        <is>
          <t>Set</t>
        </is>
      </c>
      <c r="E257" t="n">
        <v>9</v>
      </c>
      <c r="F257" t="n">
        <v>2025</v>
      </c>
      <c r="G257" t="n">
        <v>202509</v>
      </c>
      <c r="H257" s="54" t="inlineStr">
        <is>
          <t>set-25</t>
        </is>
      </c>
      <c r="I257" s="54" t="inlineStr">
        <is>
          <t>set-13</t>
        </is>
      </c>
      <c r="J257" t="inlineStr">
        <is>
          <t>sábado</t>
        </is>
      </c>
      <c r="K257" t="n">
        <v>6</v>
      </c>
      <c r="L257" t="n">
        <v>37</v>
      </c>
      <c r="M257" t="inlineStr">
        <is>
          <t>08-09 al 14-09</t>
        </is>
      </c>
      <c r="N257" t="n">
        <v>13</v>
      </c>
      <c r="O257" t="n">
        <v>3</v>
      </c>
      <c r="P257" t="n">
        <v>2</v>
      </c>
      <c r="Q257" t="n">
        <v>1</v>
      </c>
      <c r="R257" t="n">
        <v>37</v>
      </c>
      <c r="S257" t="n">
        <v>256</v>
      </c>
    </row>
    <row r="258">
      <c r="A258" t="n">
        <v>20250914</v>
      </c>
      <c r="B258" s="9" t="n">
        <v>45914</v>
      </c>
      <c r="C258" t="inlineStr">
        <is>
          <t>Setiembre</t>
        </is>
      </c>
      <c r="D258" t="inlineStr">
        <is>
          <t>Set</t>
        </is>
      </c>
      <c r="E258" t="n">
        <v>9</v>
      </c>
      <c r="F258" t="n">
        <v>2025</v>
      </c>
      <c r="G258" t="n">
        <v>202509</v>
      </c>
      <c r="H258" s="54" t="inlineStr">
        <is>
          <t>set-25</t>
        </is>
      </c>
      <c r="I258" s="54" t="inlineStr">
        <is>
          <t>set-14</t>
        </is>
      </c>
      <c r="J258" t="inlineStr">
        <is>
          <t>domingo</t>
        </is>
      </c>
      <c r="K258" t="n">
        <v>7</v>
      </c>
      <c r="L258" t="n">
        <v>37</v>
      </c>
      <c r="M258" t="inlineStr">
        <is>
          <t>08-09 al 14-09</t>
        </is>
      </c>
      <c r="N258" t="n">
        <v>14</v>
      </c>
      <c r="O258" t="n">
        <v>3</v>
      </c>
      <c r="P258" t="n">
        <v>2</v>
      </c>
      <c r="Q258" t="n">
        <v>1</v>
      </c>
      <c r="R258" t="n">
        <v>37</v>
      </c>
      <c r="S258" t="n">
        <v>257</v>
      </c>
    </row>
    <row r="259">
      <c r="A259" t="n">
        <v>20250915</v>
      </c>
      <c r="B259" s="9" t="n">
        <v>45915</v>
      </c>
      <c r="C259" t="inlineStr">
        <is>
          <t>Setiembre</t>
        </is>
      </c>
      <c r="D259" t="inlineStr">
        <is>
          <t>Set</t>
        </is>
      </c>
      <c r="E259" t="n">
        <v>9</v>
      </c>
      <c r="F259" t="n">
        <v>2025</v>
      </c>
      <c r="G259" t="n">
        <v>202509</v>
      </c>
      <c r="H259" s="54" t="inlineStr">
        <is>
          <t>set-25</t>
        </is>
      </c>
      <c r="I259" s="54" t="inlineStr">
        <is>
          <t>set-15</t>
        </is>
      </c>
      <c r="J259" t="inlineStr">
        <is>
          <t>lunes</t>
        </is>
      </c>
      <c r="K259" t="n">
        <v>1</v>
      </c>
      <c r="L259" t="n">
        <v>38</v>
      </c>
      <c r="M259" t="inlineStr">
        <is>
          <t>15-09 al 21-09</t>
        </is>
      </c>
      <c r="N259" t="n">
        <v>15</v>
      </c>
      <c r="O259" t="n">
        <v>3</v>
      </c>
      <c r="P259" t="n">
        <v>2</v>
      </c>
      <c r="Q259" t="n">
        <v>0</v>
      </c>
      <c r="R259" t="n">
        <v>38</v>
      </c>
      <c r="S259" t="n">
        <v>258</v>
      </c>
    </row>
    <row r="260">
      <c r="A260" t="n">
        <v>20250916</v>
      </c>
      <c r="B260" s="9" t="n">
        <v>45916</v>
      </c>
      <c r="C260" t="inlineStr">
        <is>
          <t>Setiembre</t>
        </is>
      </c>
      <c r="D260" t="inlineStr">
        <is>
          <t>Set</t>
        </is>
      </c>
      <c r="E260" t="n">
        <v>9</v>
      </c>
      <c r="F260" t="n">
        <v>2025</v>
      </c>
      <c r="G260" t="n">
        <v>202509</v>
      </c>
      <c r="H260" s="54" t="inlineStr">
        <is>
          <t>set-25</t>
        </is>
      </c>
      <c r="I260" s="54" t="inlineStr">
        <is>
          <t>set-16</t>
        </is>
      </c>
      <c r="J260" t="inlineStr">
        <is>
          <t>martes</t>
        </is>
      </c>
      <c r="K260" t="n">
        <v>2</v>
      </c>
      <c r="L260" t="n">
        <v>38</v>
      </c>
      <c r="M260" t="inlineStr">
        <is>
          <t>15-09 al 21-09</t>
        </is>
      </c>
      <c r="N260" t="n">
        <v>16</v>
      </c>
      <c r="O260" t="n">
        <v>3</v>
      </c>
      <c r="P260" t="n">
        <v>2</v>
      </c>
      <c r="Q260" t="n">
        <v>0</v>
      </c>
      <c r="R260" t="n">
        <v>38</v>
      </c>
      <c r="S260" t="n">
        <v>259</v>
      </c>
    </row>
    <row r="261">
      <c r="A261" t="n">
        <v>20250917</v>
      </c>
      <c r="B261" s="9" t="n">
        <v>45917</v>
      </c>
      <c r="C261" t="inlineStr">
        <is>
          <t>Setiembre</t>
        </is>
      </c>
      <c r="D261" t="inlineStr">
        <is>
          <t>Set</t>
        </is>
      </c>
      <c r="E261" t="n">
        <v>9</v>
      </c>
      <c r="F261" t="n">
        <v>2025</v>
      </c>
      <c r="G261" t="n">
        <v>202509</v>
      </c>
      <c r="H261" s="54" t="inlineStr">
        <is>
          <t>set-25</t>
        </is>
      </c>
      <c r="I261" s="54" t="inlineStr">
        <is>
          <t>set-17</t>
        </is>
      </c>
      <c r="J261" t="inlineStr">
        <is>
          <t>miércoles</t>
        </is>
      </c>
      <c r="K261" t="n">
        <v>3</v>
      </c>
      <c r="L261" t="n">
        <v>38</v>
      </c>
      <c r="M261" t="inlineStr">
        <is>
          <t>15-09 al 21-09</t>
        </is>
      </c>
      <c r="N261" t="n">
        <v>17</v>
      </c>
      <c r="O261" t="n">
        <v>3</v>
      </c>
      <c r="P261" t="n">
        <v>2</v>
      </c>
      <c r="Q261" t="n">
        <v>0</v>
      </c>
      <c r="R261" t="n">
        <v>38</v>
      </c>
      <c r="S261" t="n">
        <v>260</v>
      </c>
    </row>
    <row r="262">
      <c r="A262" t="n">
        <v>20250918</v>
      </c>
      <c r="B262" s="9" t="n">
        <v>45918</v>
      </c>
      <c r="C262" t="inlineStr">
        <is>
          <t>Setiembre</t>
        </is>
      </c>
      <c r="D262" t="inlineStr">
        <is>
          <t>Set</t>
        </is>
      </c>
      <c r="E262" t="n">
        <v>9</v>
      </c>
      <c r="F262" t="n">
        <v>2025</v>
      </c>
      <c r="G262" t="n">
        <v>202509</v>
      </c>
      <c r="H262" s="54" t="inlineStr">
        <is>
          <t>set-25</t>
        </is>
      </c>
      <c r="I262" s="54" t="inlineStr">
        <is>
          <t>set-18</t>
        </is>
      </c>
      <c r="J262" t="inlineStr">
        <is>
          <t>jueves</t>
        </is>
      </c>
      <c r="K262" t="n">
        <v>4</v>
      </c>
      <c r="L262" t="n">
        <v>38</v>
      </c>
      <c r="M262" t="inlineStr">
        <is>
          <t>15-09 al 21-09</t>
        </is>
      </c>
      <c r="N262" t="n">
        <v>18</v>
      </c>
      <c r="O262" t="n">
        <v>3</v>
      </c>
      <c r="P262" t="n">
        <v>2</v>
      </c>
      <c r="Q262" t="n">
        <v>0</v>
      </c>
      <c r="R262" t="n">
        <v>38</v>
      </c>
      <c r="S262" t="n">
        <v>261</v>
      </c>
    </row>
    <row r="263">
      <c r="A263" t="n">
        <v>20250919</v>
      </c>
      <c r="B263" s="9" t="n">
        <v>45919</v>
      </c>
      <c r="C263" t="inlineStr">
        <is>
          <t>Setiembre</t>
        </is>
      </c>
      <c r="D263" t="inlineStr">
        <is>
          <t>Set</t>
        </is>
      </c>
      <c r="E263" t="n">
        <v>9</v>
      </c>
      <c r="F263" t="n">
        <v>2025</v>
      </c>
      <c r="G263" t="n">
        <v>202509</v>
      </c>
      <c r="H263" s="54" t="inlineStr">
        <is>
          <t>set-25</t>
        </is>
      </c>
      <c r="I263" s="54" t="inlineStr">
        <is>
          <t>set-19</t>
        </is>
      </c>
      <c r="J263" t="inlineStr">
        <is>
          <t>viernes</t>
        </is>
      </c>
      <c r="K263" t="n">
        <v>5</v>
      </c>
      <c r="L263" t="n">
        <v>38</v>
      </c>
      <c r="M263" t="inlineStr">
        <is>
          <t>15-09 al 21-09</t>
        </is>
      </c>
      <c r="N263" t="n">
        <v>19</v>
      </c>
      <c r="O263" t="n">
        <v>3</v>
      </c>
      <c r="P263" t="n">
        <v>2</v>
      </c>
      <c r="Q263" t="n">
        <v>0</v>
      </c>
      <c r="R263" t="n">
        <v>38</v>
      </c>
      <c r="S263" t="n">
        <v>262</v>
      </c>
    </row>
    <row r="264">
      <c r="A264" t="n">
        <v>20250920</v>
      </c>
      <c r="B264" s="9" t="n">
        <v>45920</v>
      </c>
      <c r="C264" t="inlineStr">
        <is>
          <t>Setiembre</t>
        </is>
      </c>
      <c r="D264" t="inlineStr">
        <is>
          <t>Set</t>
        </is>
      </c>
      <c r="E264" t="n">
        <v>9</v>
      </c>
      <c r="F264" t="n">
        <v>2025</v>
      </c>
      <c r="G264" t="n">
        <v>202509</v>
      </c>
      <c r="H264" s="54" t="inlineStr">
        <is>
          <t>set-25</t>
        </is>
      </c>
      <c r="I264" s="54" t="inlineStr">
        <is>
          <t>set-20</t>
        </is>
      </c>
      <c r="J264" t="inlineStr">
        <is>
          <t>sábado</t>
        </is>
      </c>
      <c r="K264" t="n">
        <v>6</v>
      </c>
      <c r="L264" t="n">
        <v>38</v>
      </c>
      <c r="M264" t="inlineStr">
        <is>
          <t>15-09 al 21-09</t>
        </is>
      </c>
      <c r="N264" t="n">
        <v>20</v>
      </c>
      <c r="O264" t="n">
        <v>3</v>
      </c>
      <c r="P264" t="n">
        <v>2</v>
      </c>
      <c r="Q264" t="n">
        <v>1</v>
      </c>
      <c r="R264" t="n">
        <v>38</v>
      </c>
      <c r="S264" t="n">
        <v>263</v>
      </c>
    </row>
    <row r="265">
      <c r="A265" t="n">
        <v>20250921</v>
      </c>
      <c r="B265" s="9" t="n">
        <v>45921</v>
      </c>
      <c r="C265" t="inlineStr">
        <is>
          <t>Setiembre</t>
        </is>
      </c>
      <c r="D265" t="inlineStr">
        <is>
          <t>Set</t>
        </is>
      </c>
      <c r="E265" t="n">
        <v>9</v>
      </c>
      <c r="F265" t="n">
        <v>2025</v>
      </c>
      <c r="G265" t="n">
        <v>202509</v>
      </c>
      <c r="H265" s="54" t="inlineStr">
        <is>
          <t>set-25</t>
        </is>
      </c>
      <c r="I265" s="54" t="inlineStr">
        <is>
          <t>set-21</t>
        </is>
      </c>
      <c r="J265" t="inlineStr">
        <is>
          <t>domingo</t>
        </is>
      </c>
      <c r="K265" t="n">
        <v>7</v>
      </c>
      <c r="L265" t="n">
        <v>38</v>
      </c>
      <c r="M265" t="inlineStr">
        <is>
          <t>15-09 al 21-09</t>
        </is>
      </c>
      <c r="N265" t="n">
        <v>21</v>
      </c>
      <c r="O265" t="n">
        <v>3</v>
      </c>
      <c r="P265" t="n">
        <v>2</v>
      </c>
      <c r="Q265" t="n">
        <v>1</v>
      </c>
      <c r="R265" t="n">
        <v>38</v>
      </c>
      <c r="S265" t="n">
        <v>264</v>
      </c>
    </row>
    <row r="266">
      <c r="A266" t="n">
        <v>20250922</v>
      </c>
      <c r="B266" s="9" t="n">
        <v>45922</v>
      </c>
      <c r="C266" t="inlineStr">
        <is>
          <t>Setiembre</t>
        </is>
      </c>
      <c r="D266" t="inlineStr">
        <is>
          <t>Set</t>
        </is>
      </c>
      <c r="E266" t="n">
        <v>9</v>
      </c>
      <c r="F266" t="n">
        <v>2025</v>
      </c>
      <c r="G266" t="n">
        <v>202509</v>
      </c>
      <c r="H266" s="54" t="inlineStr">
        <is>
          <t>set-25</t>
        </is>
      </c>
      <c r="I266" s="54" t="inlineStr">
        <is>
          <t>set-22</t>
        </is>
      </c>
      <c r="J266" t="inlineStr">
        <is>
          <t>lunes</t>
        </is>
      </c>
      <c r="K266" t="n">
        <v>1</v>
      </c>
      <c r="L266" t="n">
        <v>39</v>
      </c>
      <c r="M266" t="inlineStr">
        <is>
          <t>22-09 al 28-09</t>
        </is>
      </c>
      <c r="N266" t="n">
        <v>22</v>
      </c>
      <c r="O266" t="n">
        <v>3</v>
      </c>
      <c r="P266" t="n">
        <v>2</v>
      </c>
      <c r="Q266" t="n">
        <v>0</v>
      </c>
      <c r="R266" t="n">
        <v>39</v>
      </c>
      <c r="S266" t="n">
        <v>265</v>
      </c>
    </row>
    <row r="267">
      <c r="A267" t="n">
        <v>20250923</v>
      </c>
      <c r="B267" s="9" t="n">
        <v>45923</v>
      </c>
      <c r="C267" t="inlineStr">
        <is>
          <t>Setiembre</t>
        </is>
      </c>
      <c r="D267" t="inlineStr">
        <is>
          <t>Set</t>
        </is>
      </c>
      <c r="E267" t="n">
        <v>9</v>
      </c>
      <c r="F267" t="n">
        <v>2025</v>
      </c>
      <c r="G267" t="n">
        <v>202509</v>
      </c>
      <c r="H267" s="54" t="inlineStr">
        <is>
          <t>set-25</t>
        </is>
      </c>
      <c r="I267" s="54" t="inlineStr">
        <is>
          <t>set-23</t>
        </is>
      </c>
      <c r="J267" t="inlineStr">
        <is>
          <t>martes</t>
        </is>
      </c>
      <c r="K267" t="n">
        <v>2</v>
      </c>
      <c r="L267" t="n">
        <v>39</v>
      </c>
      <c r="M267" t="inlineStr">
        <is>
          <t>22-09 al 28-09</t>
        </is>
      </c>
      <c r="N267" t="n">
        <v>23</v>
      </c>
      <c r="O267" t="n">
        <v>3</v>
      </c>
      <c r="P267" t="n">
        <v>2</v>
      </c>
      <c r="Q267" t="n">
        <v>0</v>
      </c>
      <c r="R267" t="n">
        <v>39</v>
      </c>
      <c r="S267" t="n">
        <v>266</v>
      </c>
    </row>
    <row r="268">
      <c r="A268" t="n">
        <v>20250924</v>
      </c>
      <c r="B268" s="9" t="n">
        <v>45924</v>
      </c>
      <c r="C268" t="inlineStr">
        <is>
          <t>Setiembre</t>
        </is>
      </c>
      <c r="D268" t="inlineStr">
        <is>
          <t>Set</t>
        </is>
      </c>
      <c r="E268" t="n">
        <v>9</v>
      </c>
      <c r="F268" t="n">
        <v>2025</v>
      </c>
      <c r="G268" t="n">
        <v>202509</v>
      </c>
      <c r="H268" s="54" t="inlineStr">
        <is>
          <t>set-25</t>
        </is>
      </c>
      <c r="I268" s="54" t="inlineStr">
        <is>
          <t>set-24</t>
        </is>
      </c>
      <c r="J268" t="inlineStr">
        <is>
          <t>miércoles</t>
        </is>
      </c>
      <c r="K268" t="n">
        <v>3</v>
      </c>
      <c r="L268" t="n">
        <v>39</v>
      </c>
      <c r="M268" t="inlineStr">
        <is>
          <t>22-09 al 28-09</t>
        </is>
      </c>
      <c r="N268" t="n">
        <v>24</v>
      </c>
      <c r="O268" t="n">
        <v>3</v>
      </c>
      <c r="P268" t="n">
        <v>2</v>
      </c>
      <c r="Q268" t="n">
        <v>0</v>
      </c>
      <c r="R268" t="n">
        <v>39</v>
      </c>
      <c r="S268" t="n">
        <v>267</v>
      </c>
    </row>
    <row r="269">
      <c r="A269" t="n">
        <v>20250925</v>
      </c>
      <c r="B269" s="9" t="n">
        <v>45925</v>
      </c>
      <c r="C269" t="inlineStr">
        <is>
          <t>Setiembre</t>
        </is>
      </c>
      <c r="D269" t="inlineStr">
        <is>
          <t>Set</t>
        </is>
      </c>
      <c r="E269" t="n">
        <v>9</v>
      </c>
      <c r="F269" t="n">
        <v>2025</v>
      </c>
      <c r="G269" t="n">
        <v>202509</v>
      </c>
      <c r="H269" s="54" t="inlineStr">
        <is>
          <t>set-25</t>
        </is>
      </c>
      <c r="I269" s="54" t="inlineStr">
        <is>
          <t>set-25</t>
        </is>
      </c>
      <c r="J269" t="inlineStr">
        <is>
          <t>jueves</t>
        </is>
      </c>
      <c r="K269" t="n">
        <v>4</v>
      </c>
      <c r="L269" t="n">
        <v>39</v>
      </c>
      <c r="M269" t="inlineStr">
        <is>
          <t>22-09 al 28-09</t>
        </is>
      </c>
      <c r="N269" t="n">
        <v>25</v>
      </c>
      <c r="O269" t="n">
        <v>3</v>
      </c>
      <c r="P269" t="n">
        <v>2</v>
      </c>
      <c r="Q269" t="n">
        <v>0</v>
      </c>
      <c r="R269" t="n">
        <v>39</v>
      </c>
      <c r="S269" t="n">
        <v>268</v>
      </c>
    </row>
    <row r="270">
      <c r="A270" t="n">
        <v>20250926</v>
      </c>
      <c r="B270" s="9" t="n">
        <v>45926</v>
      </c>
      <c r="C270" t="inlineStr">
        <is>
          <t>Setiembre</t>
        </is>
      </c>
      <c r="D270" t="inlineStr">
        <is>
          <t>Set</t>
        </is>
      </c>
      <c r="E270" t="n">
        <v>9</v>
      </c>
      <c r="F270" t="n">
        <v>2025</v>
      </c>
      <c r="G270" t="n">
        <v>202509</v>
      </c>
      <c r="H270" s="54" t="inlineStr">
        <is>
          <t>set-25</t>
        </is>
      </c>
      <c r="I270" s="54" t="inlineStr">
        <is>
          <t>set-26</t>
        </is>
      </c>
      <c r="J270" t="inlineStr">
        <is>
          <t>viernes</t>
        </is>
      </c>
      <c r="K270" t="n">
        <v>5</v>
      </c>
      <c r="L270" t="n">
        <v>39</v>
      </c>
      <c r="M270" t="inlineStr">
        <is>
          <t>22-09 al 28-09</t>
        </is>
      </c>
      <c r="N270" t="n">
        <v>26</v>
      </c>
      <c r="O270" t="n">
        <v>3</v>
      </c>
      <c r="P270" t="n">
        <v>2</v>
      </c>
      <c r="Q270" t="n">
        <v>0</v>
      </c>
      <c r="R270" t="n">
        <v>39</v>
      </c>
      <c r="S270" t="n">
        <v>269</v>
      </c>
    </row>
    <row r="271">
      <c r="A271" t="n">
        <v>20250927</v>
      </c>
      <c r="B271" s="9" t="n">
        <v>45927</v>
      </c>
      <c r="C271" t="inlineStr">
        <is>
          <t>Setiembre</t>
        </is>
      </c>
      <c r="D271" t="inlineStr">
        <is>
          <t>Set</t>
        </is>
      </c>
      <c r="E271" t="n">
        <v>9</v>
      </c>
      <c r="F271" t="n">
        <v>2025</v>
      </c>
      <c r="G271" t="n">
        <v>202509</v>
      </c>
      <c r="H271" s="54" t="inlineStr">
        <is>
          <t>set-25</t>
        </is>
      </c>
      <c r="I271" s="54" t="inlineStr">
        <is>
          <t>set-27</t>
        </is>
      </c>
      <c r="J271" t="inlineStr">
        <is>
          <t>sábado</t>
        </is>
      </c>
      <c r="K271" t="n">
        <v>6</v>
      </c>
      <c r="L271" t="n">
        <v>39</v>
      </c>
      <c r="M271" t="inlineStr">
        <is>
          <t>22-09 al 28-09</t>
        </is>
      </c>
      <c r="N271" t="n">
        <v>27</v>
      </c>
      <c r="O271" t="n">
        <v>3</v>
      </c>
      <c r="P271" t="n">
        <v>2</v>
      </c>
      <c r="Q271" t="n">
        <v>1</v>
      </c>
      <c r="R271" t="n">
        <v>39</v>
      </c>
      <c r="S271" t="n">
        <v>270</v>
      </c>
    </row>
    <row r="272">
      <c r="A272" t="n">
        <v>20250928</v>
      </c>
      <c r="B272" s="9" t="n">
        <v>45928</v>
      </c>
      <c r="C272" t="inlineStr">
        <is>
          <t>Setiembre</t>
        </is>
      </c>
      <c r="D272" t="inlineStr">
        <is>
          <t>Set</t>
        </is>
      </c>
      <c r="E272" t="n">
        <v>9</v>
      </c>
      <c r="F272" t="n">
        <v>2025</v>
      </c>
      <c r="G272" t="n">
        <v>202509</v>
      </c>
      <c r="H272" s="54" t="inlineStr">
        <is>
          <t>set-25</t>
        </is>
      </c>
      <c r="I272" s="54" t="inlineStr">
        <is>
          <t>set-28</t>
        </is>
      </c>
      <c r="J272" t="inlineStr">
        <is>
          <t>domingo</t>
        </is>
      </c>
      <c r="K272" t="n">
        <v>7</v>
      </c>
      <c r="L272" t="n">
        <v>39</v>
      </c>
      <c r="M272" t="inlineStr">
        <is>
          <t>22-09 al 28-09</t>
        </is>
      </c>
      <c r="N272" t="n">
        <v>28</v>
      </c>
      <c r="O272" t="n">
        <v>3</v>
      </c>
      <c r="P272" t="n">
        <v>2</v>
      </c>
      <c r="Q272" t="n">
        <v>1</v>
      </c>
      <c r="R272" t="n">
        <v>39</v>
      </c>
      <c r="S272" t="n">
        <v>271</v>
      </c>
    </row>
    <row r="273">
      <c r="A273" t="n">
        <v>20250929</v>
      </c>
      <c r="B273" s="9" t="n">
        <v>45929</v>
      </c>
      <c r="C273" t="inlineStr">
        <is>
          <t>Setiembre</t>
        </is>
      </c>
      <c r="D273" t="inlineStr">
        <is>
          <t>Set</t>
        </is>
      </c>
      <c r="E273" t="n">
        <v>9</v>
      </c>
      <c r="F273" t="n">
        <v>2025</v>
      </c>
      <c r="G273" t="n">
        <v>202509</v>
      </c>
      <c r="H273" s="54" t="inlineStr">
        <is>
          <t>set-25</t>
        </is>
      </c>
      <c r="I273" s="54" t="inlineStr">
        <is>
          <t>set-29</t>
        </is>
      </c>
      <c r="J273" t="inlineStr">
        <is>
          <t>lunes</t>
        </is>
      </c>
      <c r="K273" t="n">
        <v>1</v>
      </c>
      <c r="L273" t="n">
        <v>40</v>
      </c>
      <c r="M273" t="inlineStr">
        <is>
          <t>29-09 al 05-10</t>
        </is>
      </c>
      <c r="N273" t="n">
        <v>29</v>
      </c>
      <c r="O273" t="n">
        <v>3</v>
      </c>
      <c r="P273" t="n">
        <v>2</v>
      </c>
      <c r="Q273" t="n">
        <v>0</v>
      </c>
      <c r="R273" t="n">
        <v>40</v>
      </c>
      <c r="S273" t="n">
        <v>272</v>
      </c>
    </row>
    <row r="274">
      <c r="A274" t="n">
        <v>20250930</v>
      </c>
      <c r="B274" s="9" t="n">
        <v>45930</v>
      </c>
      <c r="C274" t="inlineStr">
        <is>
          <t>Setiembre</t>
        </is>
      </c>
      <c r="D274" t="inlineStr">
        <is>
          <t>Set</t>
        </is>
      </c>
      <c r="E274" t="n">
        <v>9</v>
      </c>
      <c r="F274" t="n">
        <v>2025</v>
      </c>
      <c r="G274" t="n">
        <v>202509</v>
      </c>
      <c r="H274" s="54" t="inlineStr">
        <is>
          <t>set-25</t>
        </is>
      </c>
      <c r="I274" s="54" t="inlineStr">
        <is>
          <t>set-30</t>
        </is>
      </c>
      <c r="J274" t="inlineStr">
        <is>
          <t>martes</t>
        </is>
      </c>
      <c r="K274" t="n">
        <v>2</v>
      </c>
      <c r="L274" t="n">
        <v>40</v>
      </c>
      <c r="M274" t="inlineStr">
        <is>
          <t>29-09 al 05-10</t>
        </is>
      </c>
      <c r="N274" t="n">
        <v>30</v>
      </c>
      <c r="O274" t="n">
        <v>3</v>
      </c>
      <c r="P274" t="n">
        <v>2</v>
      </c>
      <c r="Q274" t="n">
        <v>0</v>
      </c>
      <c r="R274" t="n">
        <v>40</v>
      </c>
      <c r="S274" t="n">
        <v>273</v>
      </c>
    </row>
    <row r="275">
      <c r="A275" t="n">
        <v>20251001</v>
      </c>
      <c r="B275" s="9" t="n">
        <v>45931</v>
      </c>
      <c r="C275" t="inlineStr">
        <is>
          <t>Octubre</t>
        </is>
      </c>
      <c r="D275" t="inlineStr">
        <is>
          <t>Oct</t>
        </is>
      </c>
      <c r="E275" t="n">
        <v>10</v>
      </c>
      <c r="F275" t="n">
        <v>2025</v>
      </c>
      <c r="G275" t="n">
        <v>202510</v>
      </c>
      <c r="H275" s="54" t="inlineStr">
        <is>
          <t>oct-25</t>
        </is>
      </c>
      <c r="I275" s="54" t="inlineStr">
        <is>
          <t>oct-01</t>
        </is>
      </c>
      <c r="J275" t="inlineStr">
        <is>
          <t>miércoles</t>
        </is>
      </c>
      <c r="K275" t="n">
        <v>3</v>
      </c>
      <c r="L275" t="n">
        <v>40</v>
      </c>
      <c r="M275" t="inlineStr">
        <is>
          <t>29-09 al 05-10</t>
        </is>
      </c>
      <c r="N275" t="n">
        <v>1</v>
      </c>
      <c r="O275" t="n">
        <v>4</v>
      </c>
      <c r="P275" t="n">
        <v>2</v>
      </c>
      <c r="Q275" t="n">
        <v>0</v>
      </c>
      <c r="R275" t="n">
        <v>40</v>
      </c>
      <c r="S275" t="n">
        <v>274</v>
      </c>
    </row>
    <row r="276">
      <c r="A276" t="n">
        <v>20251002</v>
      </c>
      <c r="B276" s="9" t="n">
        <v>45932</v>
      </c>
      <c r="C276" t="inlineStr">
        <is>
          <t>Octubre</t>
        </is>
      </c>
      <c r="D276" t="inlineStr">
        <is>
          <t>Oct</t>
        </is>
      </c>
      <c r="E276" t="n">
        <v>10</v>
      </c>
      <c r="F276" t="n">
        <v>2025</v>
      </c>
      <c r="G276" t="n">
        <v>202510</v>
      </c>
      <c r="H276" s="54" t="inlineStr">
        <is>
          <t>oct-25</t>
        </is>
      </c>
      <c r="I276" s="54" t="inlineStr">
        <is>
          <t>oct-02</t>
        </is>
      </c>
      <c r="J276" t="inlineStr">
        <is>
          <t>jueves</t>
        </is>
      </c>
      <c r="K276" t="n">
        <v>4</v>
      </c>
      <c r="L276" t="n">
        <v>40</v>
      </c>
      <c r="M276" t="inlineStr">
        <is>
          <t>29-09 al 05-10</t>
        </is>
      </c>
      <c r="N276" t="n">
        <v>2</v>
      </c>
      <c r="O276" t="n">
        <v>4</v>
      </c>
      <c r="P276" t="n">
        <v>2</v>
      </c>
      <c r="Q276" t="n">
        <v>0</v>
      </c>
      <c r="R276" t="n">
        <v>40</v>
      </c>
      <c r="S276" t="n">
        <v>275</v>
      </c>
    </row>
    <row r="277">
      <c r="A277" t="n">
        <v>20251003</v>
      </c>
      <c r="B277" s="9" t="n">
        <v>45933</v>
      </c>
      <c r="C277" t="inlineStr">
        <is>
          <t>Octubre</t>
        </is>
      </c>
      <c r="D277" t="inlineStr">
        <is>
          <t>Oct</t>
        </is>
      </c>
      <c r="E277" t="n">
        <v>10</v>
      </c>
      <c r="F277" t="n">
        <v>2025</v>
      </c>
      <c r="G277" t="n">
        <v>202510</v>
      </c>
      <c r="H277" s="54" t="inlineStr">
        <is>
          <t>oct-25</t>
        </is>
      </c>
      <c r="I277" s="54" t="inlineStr">
        <is>
          <t>oct-03</t>
        </is>
      </c>
      <c r="J277" t="inlineStr">
        <is>
          <t>viernes</t>
        </is>
      </c>
      <c r="K277" t="n">
        <v>5</v>
      </c>
      <c r="L277" t="n">
        <v>40</v>
      </c>
      <c r="M277" t="inlineStr">
        <is>
          <t>29-09 al 05-10</t>
        </is>
      </c>
      <c r="N277" t="n">
        <v>3</v>
      </c>
      <c r="O277" t="n">
        <v>4</v>
      </c>
      <c r="P277" t="n">
        <v>2</v>
      </c>
      <c r="Q277" t="n">
        <v>0</v>
      </c>
      <c r="R277" t="n">
        <v>40</v>
      </c>
      <c r="S277" t="n">
        <v>276</v>
      </c>
    </row>
    <row r="278">
      <c r="A278" t="n">
        <v>20251004</v>
      </c>
      <c r="B278" s="9" t="n">
        <v>45934</v>
      </c>
      <c r="C278" t="inlineStr">
        <is>
          <t>Octubre</t>
        </is>
      </c>
      <c r="D278" t="inlineStr">
        <is>
          <t>Oct</t>
        </is>
      </c>
      <c r="E278" t="n">
        <v>10</v>
      </c>
      <c r="F278" t="n">
        <v>2025</v>
      </c>
      <c r="G278" t="n">
        <v>202510</v>
      </c>
      <c r="H278" s="54" t="inlineStr">
        <is>
          <t>oct-25</t>
        </is>
      </c>
      <c r="I278" s="54" t="inlineStr">
        <is>
          <t>oct-04</t>
        </is>
      </c>
      <c r="J278" t="inlineStr">
        <is>
          <t>sábado</t>
        </is>
      </c>
      <c r="K278" t="n">
        <v>6</v>
      </c>
      <c r="L278" t="n">
        <v>40</v>
      </c>
      <c r="M278" t="inlineStr">
        <is>
          <t>29-09 al 05-10</t>
        </is>
      </c>
      <c r="N278" t="n">
        <v>4</v>
      </c>
      <c r="O278" t="n">
        <v>4</v>
      </c>
      <c r="P278" t="n">
        <v>2</v>
      </c>
      <c r="Q278" t="n">
        <v>1</v>
      </c>
      <c r="R278" t="n">
        <v>40</v>
      </c>
      <c r="S278" t="n">
        <v>277</v>
      </c>
    </row>
    <row r="279">
      <c r="A279" t="n">
        <v>20251005</v>
      </c>
      <c r="B279" s="9" t="n">
        <v>45935</v>
      </c>
      <c r="C279" t="inlineStr">
        <is>
          <t>Octubre</t>
        </is>
      </c>
      <c r="D279" t="inlineStr">
        <is>
          <t>Oct</t>
        </is>
      </c>
      <c r="E279" t="n">
        <v>10</v>
      </c>
      <c r="F279" t="n">
        <v>2025</v>
      </c>
      <c r="G279" t="n">
        <v>202510</v>
      </c>
      <c r="H279" s="54" t="inlineStr">
        <is>
          <t>oct-25</t>
        </is>
      </c>
      <c r="I279" s="54" t="inlineStr">
        <is>
          <t>oct-05</t>
        </is>
      </c>
      <c r="J279" t="inlineStr">
        <is>
          <t>domingo</t>
        </is>
      </c>
      <c r="K279" t="n">
        <v>7</v>
      </c>
      <c r="L279" t="n">
        <v>40</v>
      </c>
      <c r="M279" t="inlineStr">
        <is>
          <t>29-09 al 05-10</t>
        </is>
      </c>
      <c r="N279" t="n">
        <v>5</v>
      </c>
      <c r="O279" t="n">
        <v>4</v>
      </c>
      <c r="P279" t="n">
        <v>2</v>
      </c>
      <c r="Q279" t="n">
        <v>1</v>
      </c>
      <c r="R279" t="n">
        <v>40</v>
      </c>
      <c r="S279" t="n">
        <v>278</v>
      </c>
    </row>
    <row r="280">
      <c r="A280" t="n">
        <v>20251006</v>
      </c>
      <c r="B280" s="9" t="n">
        <v>45936</v>
      </c>
      <c r="C280" t="inlineStr">
        <is>
          <t>Octubre</t>
        </is>
      </c>
      <c r="D280" t="inlineStr">
        <is>
          <t>Oct</t>
        </is>
      </c>
      <c r="E280" t="n">
        <v>10</v>
      </c>
      <c r="F280" t="n">
        <v>2025</v>
      </c>
      <c r="G280" t="n">
        <v>202510</v>
      </c>
      <c r="H280" s="54" t="inlineStr">
        <is>
          <t>oct-25</t>
        </is>
      </c>
      <c r="I280" s="54" t="inlineStr">
        <is>
          <t>oct-06</t>
        </is>
      </c>
      <c r="J280" t="inlineStr">
        <is>
          <t>lunes</t>
        </is>
      </c>
      <c r="K280" t="n">
        <v>1</v>
      </c>
      <c r="L280" t="n">
        <v>41</v>
      </c>
      <c r="M280" t="inlineStr">
        <is>
          <t>06-10 al 12-10</t>
        </is>
      </c>
      <c r="N280" t="n">
        <v>6</v>
      </c>
      <c r="O280" t="n">
        <v>4</v>
      </c>
      <c r="P280" t="n">
        <v>2</v>
      </c>
      <c r="Q280" t="n">
        <v>0</v>
      </c>
      <c r="R280" t="n">
        <v>41</v>
      </c>
      <c r="S280" t="n">
        <v>279</v>
      </c>
    </row>
    <row r="281">
      <c r="A281" t="n">
        <v>20251007</v>
      </c>
      <c r="B281" s="9" t="n">
        <v>45937</v>
      </c>
      <c r="C281" t="inlineStr">
        <is>
          <t>Octubre</t>
        </is>
      </c>
      <c r="D281" t="inlineStr">
        <is>
          <t>Oct</t>
        </is>
      </c>
      <c r="E281" t="n">
        <v>10</v>
      </c>
      <c r="F281" t="n">
        <v>2025</v>
      </c>
      <c r="G281" t="n">
        <v>202510</v>
      </c>
      <c r="H281" s="54" t="inlineStr">
        <is>
          <t>oct-25</t>
        </is>
      </c>
      <c r="I281" s="54" t="inlineStr">
        <is>
          <t>oct-07</t>
        </is>
      </c>
      <c r="J281" t="inlineStr">
        <is>
          <t>martes</t>
        </is>
      </c>
      <c r="K281" t="n">
        <v>2</v>
      </c>
      <c r="L281" t="n">
        <v>41</v>
      </c>
      <c r="M281" t="inlineStr">
        <is>
          <t>06-10 al 12-10</t>
        </is>
      </c>
      <c r="N281" t="n">
        <v>7</v>
      </c>
      <c r="O281" t="n">
        <v>4</v>
      </c>
      <c r="P281" t="n">
        <v>2</v>
      </c>
      <c r="Q281" t="n">
        <v>0</v>
      </c>
      <c r="R281" t="n">
        <v>41</v>
      </c>
      <c r="S281" t="n">
        <v>280</v>
      </c>
    </row>
    <row r="282">
      <c r="A282" t="n">
        <v>20251008</v>
      </c>
      <c r="B282" s="9" t="n">
        <v>45938</v>
      </c>
      <c r="C282" t="inlineStr">
        <is>
          <t>Octubre</t>
        </is>
      </c>
      <c r="D282" t="inlineStr">
        <is>
          <t>Oct</t>
        </is>
      </c>
      <c r="E282" t="n">
        <v>10</v>
      </c>
      <c r="F282" t="n">
        <v>2025</v>
      </c>
      <c r="G282" t="n">
        <v>202510</v>
      </c>
      <c r="H282" s="54" t="inlineStr">
        <is>
          <t>oct-25</t>
        </is>
      </c>
      <c r="I282" s="54" t="inlineStr">
        <is>
          <t>oct-08</t>
        </is>
      </c>
      <c r="J282" t="inlineStr">
        <is>
          <t>miércoles</t>
        </is>
      </c>
      <c r="K282" t="n">
        <v>3</v>
      </c>
      <c r="L282" t="n">
        <v>41</v>
      </c>
      <c r="M282" t="inlineStr">
        <is>
          <t>06-10 al 12-10</t>
        </is>
      </c>
      <c r="N282" t="n">
        <v>8</v>
      </c>
      <c r="O282" t="n">
        <v>4</v>
      </c>
      <c r="P282" t="n">
        <v>2</v>
      </c>
      <c r="Q282" t="n">
        <v>0</v>
      </c>
      <c r="R282" t="n">
        <v>41</v>
      </c>
      <c r="S282" t="n">
        <v>281</v>
      </c>
    </row>
    <row r="283">
      <c r="A283" t="n">
        <v>20251009</v>
      </c>
      <c r="B283" s="9" t="n">
        <v>45939</v>
      </c>
      <c r="C283" t="inlineStr">
        <is>
          <t>Octubre</t>
        </is>
      </c>
      <c r="D283" t="inlineStr">
        <is>
          <t>Oct</t>
        </is>
      </c>
      <c r="E283" t="n">
        <v>10</v>
      </c>
      <c r="F283" t="n">
        <v>2025</v>
      </c>
      <c r="G283" t="n">
        <v>202510</v>
      </c>
      <c r="H283" s="54" t="inlineStr">
        <is>
          <t>oct-25</t>
        </is>
      </c>
      <c r="I283" s="54" t="inlineStr">
        <is>
          <t>oct-09</t>
        </is>
      </c>
      <c r="J283" t="inlineStr">
        <is>
          <t>jueves</t>
        </is>
      </c>
      <c r="K283" t="n">
        <v>4</v>
      </c>
      <c r="L283" t="n">
        <v>41</v>
      </c>
      <c r="M283" t="inlineStr">
        <is>
          <t>06-10 al 12-10</t>
        </is>
      </c>
      <c r="N283" t="n">
        <v>9</v>
      </c>
      <c r="O283" t="n">
        <v>4</v>
      </c>
      <c r="P283" t="n">
        <v>2</v>
      </c>
      <c r="Q283" t="n">
        <v>0</v>
      </c>
      <c r="R283" t="n">
        <v>41</v>
      </c>
      <c r="S283" t="n">
        <v>282</v>
      </c>
    </row>
    <row r="284">
      <c r="A284" t="n">
        <v>20251010</v>
      </c>
      <c r="B284" s="9" t="n">
        <v>45940</v>
      </c>
      <c r="C284" t="inlineStr">
        <is>
          <t>Octubre</t>
        </is>
      </c>
      <c r="D284" t="inlineStr">
        <is>
          <t>Oct</t>
        </is>
      </c>
      <c r="E284" t="n">
        <v>10</v>
      </c>
      <c r="F284" t="n">
        <v>2025</v>
      </c>
      <c r="G284" t="n">
        <v>202510</v>
      </c>
      <c r="H284" s="54" t="inlineStr">
        <is>
          <t>oct-25</t>
        </is>
      </c>
      <c r="I284" s="54" t="inlineStr">
        <is>
          <t>oct-10</t>
        </is>
      </c>
      <c r="J284" t="inlineStr">
        <is>
          <t>viernes</t>
        </is>
      </c>
      <c r="K284" t="n">
        <v>5</v>
      </c>
      <c r="L284" t="n">
        <v>41</v>
      </c>
      <c r="M284" t="inlineStr">
        <is>
          <t>06-10 al 12-10</t>
        </is>
      </c>
      <c r="N284" t="n">
        <v>10</v>
      </c>
      <c r="O284" t="n">
        <v>4</v>
      </c>
      <c r="P284" t="n">
        <v>2</v>
      </c>
      <c r="Q284" t="n">
        <v>0</v>
      </c>
      <c r="R284" t="n">
        <v>41</v>
      </c>
      <c r="S284" t="n">
        <v>283</v>
      </c>
    </row>
    <row r="285">
      <c r="A285" t="n">
        <v>20251011</v>
      </c>
      <c r="B285" s="9" t="n">
        <v>45941</v>
      </c>
      <c r="C285" t="inlineStr">
        <is>
          <t>Octubre</t>
        </is>
      </c>
      <c r="D285" t="inlineStr">
        <is>
          <t>Oct</t>
        </is>
      </c>
      <c r="E285" t="n">
        <v>10</v>
      </c>
      <c r="F285" t="n">
        <v>2025</v>
      </c>
      <c r="G285" t="n">
        <v>202510</v>
      </c>
      <c r="H285" s="54" t="inlineStr">
        <is>
          <t>oct-25</t>
        </is>
      </c>
      <c r="I285" s="54" t="inlineStr">
        <is>
          <t>oct-11</t>
        </is>
      </c>
      <c r="J285" t="inlineStr">
        <is>
          <t>sábado</t>
        </is>
      </c>
      <c r="K285" t="n">
        <v>6</v>
      </c>
      <c r="L285" t="n">
        <v>41</v>
      </c>
      <c r="M285" t="inlineStr">
        <is>
          <t>06-10 al 12-10</t>
        </is>
      </c>
      <c r="N285" t="n">
        <v>11</v>
      </c>
      <c r="O285" t="n">
        <v>4</v>
      </c>
      <c r="P285" t="n">
        <v>2</v>
      </c>
      <c r="Q285" t="n">
        <v>1</v>
      </c>
      <c r="R285" t="n">
        <v>41</v>
      </c>
      <c r="S285" t="n">
        <v>284</v>
      </c>
    </row>
    <row r="286">
      <c r="A286" t="n">
        <v>20251012</v>
      </c>
      <c r="B286" s="9" t="n">
        <v>45942</v>
      </c>
      <c r="C286" t="inlineStr">
        <is>
          <t>Octubre</t>
        </is>
      </c>
      <c r="D286" t="inlineStr">
        <is>
          <t>Oct</t>
        </is>
      </c>
      <c r="E286" t="n">
        <v>10</v>
      </c>
      <c r="F286" t="n">
        <v>2025</v>
      </c>
      <c r="G286" t="n">
        <v>202510</v>
      </c>
      <c r="H286" s="54" t="inlineStr">
        <is>
          <t>oct-25</t>
        </is>
      </c>
      <c r="I286" s="54" t="inlineStr">
        <is>
          <t>oct-12</t>
        </is>
      </c>
      <c r="J286" t="inlineStr">
        <is>
          <t>domingo</t>
        </is>
      </c>
      <c r="K286" t="n">
        <v>7</v>
      </c>
      <c r="L286" t="n">
        <v>41</v>
      </c>
      <c r="M286" t="inlineStr">
        <is>
          <t>06-10 al 12-10</t>
        </is>
      </c>
      <c r="N286" t="n">
        <v>12</v>
      </c>
      <c r="O286" t="n">
        <v>4</v>
      </c>
      <c r="P286" t="n">
        <v>2</v>
      </c>
      <c r="Q286" t="n">
        <v>1</v>
      </c>
      <c r="R286" t="n">
        <v>41</v>
      </c>
      <c r="S286" t="n">
        <v>285</v>
      </c>
    </row>
    <row r="287">
      <c r="A287" t="n">
        <v>20251013</v>
      </c>
      <c r="B287" s="9" t="n">
        <v>45943</v>
      </c>
      <c r="C287" t="inlineStr">
        <is>
          <t>Octubre</t>
        </is>
      </c>
      <c r="D287" t="inlineStr">
        <is>
          <t>Oct</t>
        </is>
      </c>
      <c r="E287" t="n">
        <v>10</v>
      </c>
      <c r="F287" t="n">
        <v>2025</v>
      </c>
      <c r="G287" t="n">
        <v>202510</v>
      </c>
      <c r="H287" s="54" t="inlineStr">
        <is>
          <t>oct-25</t>
        </is>
      </c>
      <c r="I287" s="54" t="inlineStr">
        <is>
          <t>oct-13</t>
        </is>
      </c>
      <c r="J287" t="inlineStr">
        <is>
          <t>lunes</t>
        </is>
      </c>
      <c r="K287" t="n">
        <v>1</v>
      </c>
      <c r="L287" t="n">
        <v>42</v>
      </c>
      <c r="M287" t="inlineStr">
        <is>
          <t>13-10 al 19-10</t>
        </is>
      </c>
      <c r="N287" t="n">
        <v>13</v>
      </c>
      <c r="O287" t="n">
        <v>4</v>
      </c>
      <c r="P287" t="n">
        <v>2</v>
      </c>
      <c r="Q287" t="n">
        <v>0</v>
      </c>
      <c r="R287" t="n">
        <v>42</v>
      </c>
      <c r="S287" t="n">
        <v>286</v>
      </c>
    </row>
    <row r="288">
      <c r="A288" t="n">
        <v>20251014</v>
      </c>
      <c r="B288" s="9" t="n">
        <v>45944</v>
      </c>
      <c r="C288" t="inlineStr">
        <is>
          <t>Octubre</t>
        </is>
      </c>
      <c r="D288" t="inlineStr">
        <is>
          <t>Oct</t>
        </is>
      </c>
      <c r="E288" t="n">
        <v>10</v>
      </c>
      <c r="F288" t="n">
        <v>2025</v>
      </c>
      <c r="G288" t="n">
        <v>202510</v>
      </c>
      <c r="H288" s="54" t="inlineStr">
        <is>
          <t>oct-25</t>
        </is>
      </c>
      <c r="I288" s="54" t="inlineStr">
        <is>
          <t>oct-14</t>
        </is>
      </c>
      <c r="J288" t="inlineStr">
        <is>
          <t>martes</t>
        </is>
      </c>
      <c r="K288" t="n">
        <v>2</v>
      </c>
      <c r="L288" t="n">
        <v>42</v>
      </c>
      <c r="M288" t="inlineStr">
        <is>
          <t>13-10 al 19-10</t>
        </is>
      </c>
      <c r="N288" t="n">
        <v>14</v>
      </c>
      <c r="O288" t="n">
        <v>4</v>
      </c>
      <c r="P288" t="n">
        <v>2</v>
      </c>
      <c r="Q288" t="n">
        <v>0</v>
      </c>
      <c r="R288" t="n">
        <v>42</v>
      </c>
      <c r="S288" t="n">
        <v>287</v>
      </c>
    </row>
    <row r="289">
      <c r="A289" t="n">
        <v>20251015</v>
      </c>
      <c r="B289" s="9" t="n">
        <v>45945</v>
      </c>
      <c r="C289" t="inlineStr">
        <is>
          <t>Octubre</t>
        </is>
      </c>
      <c r="D289" t="inlineStr">
        <is>
          <t>Oct</t>
        </is>
      </c>
      <c r="E289" t="n">
        <v>10</v>
      </c>
      <c r="F289" t="n">
        <v>2025</v>
      </c>
      <c r="G289" t="n">
        <v>202510</v>
      </c>
      <c r="H289" s="54" t="inlineStr">
        <is>
          <t>oct-25</t>
        </is>
      </c>
      <c r="I289" s="54" t="inlineStr">
        <is>
          <t>oct-15</t>
        </is>
      </c>
      <c r="J289" t="inlineStr">
        <is>
          <t>miércoles</t>
        </is>
      </c>
      <c r="K289" t="n">
        <v>3</v>
      </c>
      <c r="L289" t="n">
        <v>42</v>
      </c>
      <c r="M289" t="inlineStr">
        <is>
          <t>13-10 al 19-10</t>
        </is>
      </c>
      <c r="N289" t="n">
        <v>15</v>
      </c>
      <c r="O289" t="n">
        <v>4</v>
      </c>
      <c r="P289" t="n">
        <v>2</v>
      </c>
      <c r="Q289" t="n">
        <v>0</v>
      </c>
      <c r="R289" t="n">
        <v>42</v>
      </c>
      <c r="S289" t="n">
        <v>288</v>
      </c>
    </row>
    <row r="290">
      <c r="A290" t="n">
        <v>20251016</v>
      </c>
      <c r="B290" s="9" t="n">
        <v>45946</v>
      </c>
      <c r="C290" t="inlineStr">
        <is>
          <t>Octubre</t>
        </is>
      </c>
      <c r="D290" t="inlineStr">
        <is>
          <t>Oct</t>
        </is>
      </c>
      <c r="E290" t="n">
        <v>10</v>
      </c>
      <c r="F290" t="n">
        <v>2025</v>
      </c>
      <c r="G290" t="n">
        <v>202510</v>
      </c>
      <c r="H290" s="54" t="inlineStr">
        <is>
          <t>oct-25</t>
        </is>
      </c>
      <c r="I290" s="54" t="inlineStr">
        <is>
          <t>oct-16</t>
        </is>
      </c>
      <c r="J290" t="inlineStr">
        <is>
          <t>jueves</t>
        </is>
      </c>
      <c r="K290" t="n">
        <v>4</v>
      </c>
      <c r="L290" t="n">
        <v>42</v>
      </c>
      <c r="M290" t="inlineStr">
        <is>
          <t>13-10 al 19-10</t>
        </is>
      </c>
      <c r="N290" t="n">
        <v>16</v>
      </c>
      <c r="O290" t="n">
        <v>4</v>
      </c>
      <c r="P290" t="n">
        <v>2</v>
      </c>
      <c r="Q290" t="n">
        <v>0</v>
      </c>
      <c r="R290" t="n">
        <v>42</v>
      </c>
      <c r="S290" t="n">
        <v>289</v>
      </c>
    </row>
    <row r="291">
      <c r="A291" t="n">
        <v>20251017</v>
      </c>
      <c r="B291" s="9" t="n">
        <v>45947</v>
      </c>
      <c r="C291" t="inlineStr">
        <is>
          <t>Octubre</t>
        </is>
      </c>
      <c r="D291" t="inlineStr">
        <is>
          <t>Oct</t>
        </is>
      </c>
      <c r="E291" t="n">
        <v>10</v>
      </c>
      <c r="F291" t="n">
        <v>2025</v>
      </c>
      <c r="G291" t="n">
        <v>202510</v>
      </c>
      <c r="H291" s="54" t="inlineStr">
        <is>
          <t>oct-25</t>
        </is>
      </c>
      <c r="I291" s="54" t="inlineStr">
        <is>
          <t>oct-17</t>
        </is>
      </c>
      <c r="J291" t="inlineStr">
        <is>
          <t>viernes</t>
        </is>
      </c>
      <c r="K291" t="n">
        <v>5</v>
      </c>
      <c r="L291" t="n">
        <v>42</v>
      </c>
      <c r="M291" t="inlineStr">
        <is>
          <t>13-10 al 19-10</t>
        </is>
      </c>
      <c r="N291" t="n">
        <v>17</v>
      </c>
      <c r="O291" t="n">
        <v>4</v>
      </c>
      <c r="P291" t="n">
        <v>2</v>
      </c>
      <c r="Q291" t="n">
        <v>0</v>
      </c>
      <c r="R291" t="n">
        <v>42</v>
      </c>
      <c r="S291" t="n">
        <v>290</v>
      </c>
    </row>
    <row r="292">
      <c r="A292" t="n">
        <v>20251018</v>
      </c>
      <c r="B292" s="9" t="n">
        <v>45948</v>
      </c>
      <c r="C292" t="inlineStr">
        <is>
          <t>Octubre</t>
        </is>
      </c>
      <c r="D292" t="inlineStr">
        <is>
          <t>Oct</t>
        </is>
      </c>
      <c r="E292" t="n">
        <v>10</v>
      </c>
      <c r="F292" t="n">
        <v>2025</v>
      </c>
      <c r="G292" t="n">
        <v>202510</v>
      </c>
      <c r="H292" s="54" t="inlineStr">
        <is>
          <t>oct-25</t>
        </is>
      </c>
      <c r="I292" s="54" t="inlineStr">
        <is>
          <t>oct-18</t>
        </is>
      </c>
      <c r="J292" t="inlineStr">
        <is>
          <t>sábado</t>
        </is>
      </c>
      <c r="K292" t="n">
        <v>6</v>
      </c>
      <c r="L292" t="n">
        <v>42</v>
      </c>
      <c r="M292" t="inlineStr">
        <is>
          <t>13-10 al 19-10</t>
        </is>
      </c>
      <c r="N292" t="n">
        <v>18</v>
      </c>
      <c r="O292" t="n">
        <v>4</v>
      </c>
      <c r="P292" t="n">
        <v>2</v>
      </c>
      <c r="Q292" t="n">
        <v>1</v>
      </c>
      <c r="R292" t="n">
        <v>42</v>
      </c>
      <c r="S292" t="n">
        <v>291</v>
      </c>
    </row>
    <row r="293">
      <c r="A293" t="n">
        <v>20251019</v>
      </c>
      <c r="B293" s="9" t="n">
        <v>45949</v>
      </c>
      <c r="C293" t="inlineStr">
        <is>
          <t>Octubre</t>
        </is>
      </c>
      <c r="D293" t="inlineStr">
        <is>
          <t>Oct</t>
        </is>
      </c>
      <c r="E293" t="n">
        <v>10</v>
      </c>
      <c r="F293" t="n">
        <v>2025</v>
      </c>
      <c r="G293" t="n">
        <v>202510</v>
      </c>
      <c r="H293" s="54" t="inlineStr">
        <is>
          <t>oct-25</t>
        </is>
      </c>
      <c r="I293" s="54" t="inlineStr">
        <is>
          <t>oct-19</t>
        </is>
      </c>
      <c r="J293" t="inlineStr">
        <is>
          <t>domingo</t>
        </is>
      </c>
      <c r="K293" t="n">
        <v>7</v>
      </c>
      <c r="L293" t="n">
        <v>42</v>
      </c>
      <c r="M293" t="inlineStr">
        <is>
          <t>13-10 al 19-10</t>
        </is>
      </c>
      <c r="N293" t="n">
        <v>19</v>
      </c>
      <c r="O293" t="n">
        <v>4</v>
      </c>
      <c r="P293" t="n">
        <v>2</v>
      </c>
      <c r="Q293" t="n">
        <v>1</v>
      </c>
      <c r="R293" t="n">
        <v>42</v>
      </c>
      <c r="S293" t="n">
        <v>292</v>
      </c>
    </row>
    <row r="294">
      <c r="A294" t="n">
        <v>20251020</v>
      </c>
      <c r="B294" s="9" t="n">
        <v>45950</v>
      </c>
      <c r="C294" t="inlineStr">
        <is>
          <t>Octubre</t>
        </is>
      </c>
      <c r="D294" t="inlineStr">
        <is>
          <t>Oct</t>
        </is>
      </c>
      <c r="E294" t="n">
        <v>10</v>
      </c>
      <c r="F294" t="n">
        <v>2025</v>
      </c>
      <c r="G294" t="n">
        <v>202510</v>
      </c>
      <c r="H294" s="54" t="inlineStr">
        <is>
          <t>oct-25</t>
        </is>
      </c>
      <c r="I294" s="54" t="inlineStr">
        <is>
          <t>oct-20</t>
        </is>
      </c>
      <c r="J294" t="inlineStr">
        <is>
          <t>lunes</t>
        </is>
      </c>
      <c r="K294" t="n">
        <v>1</v>
      </c>
      <c r="L294" t="n">
        <v>43</v>
      </c>
      <c r="M294" t="inlineStr">
        <is>
          <t>20-10 al 26-10</t>
        </is>
      </c>
      <c r="N294" t="n">
        <v>20</v>
      </c>
      <c r="O294" t="n">
        <v>4</v>
      </c>
      <c r="P294" t="n">
        <v>2</v>
      </c>
      <c r="Q294" t="n">
        <v>0</v>
      </c>
      <c r="R294" t="n">
        <v>43</v>
      </c>
      <c r="S294" t="n">
        <v>293</v>
      </c>
    </row>
    <row r="295">
      <c r="A295" t="n">
        <v>20251021</v>
      </c>
      <c r="B295" s="9" t="n">
        <v>45951</v>
      </c>
      <c r="C295" t="inlineStr">
        <is>
          <t>Octubre</t>
        </is>
      </c>
      <c r="D295" t="inlineStr">
        <is>
          <t>Oct</t>
        </is>
      </c>
      <c r="E295" t="n">
        <v>10</v>
      </c>
      <c r="F295" t="n">
        <v>2025</v>
      </c>
      <c r="G295" t="n">
        <v>202510</v>
      </c>
      <c r="H295" s="54" t="inlineStr">
        <is>
          <t>oct-25</t>
        </is>
      </c>
      <c r="I295" s="54" t="inlineStr">
        <is>
          <t>oct-21</t>
        </is>
      </c>
      <c r="J295" t="inlineStr">
        <is>
          <t>martes</t>
        </is>
      </c>
      <c r="K295" t="n">
        <v>2</v>
      </c>
      <c r="L295" t="n">
        <v>43</v>
      </c>
      <c r="M295" t="inlineStr">
        <is>
          <t>20-10 al 26-10</t>
        </is>
      </c>
      <c r="N295" t="n">
        <v>21</v>
      </c>
      <c r="O295" t="n">
        <v>4</v>
      </c>
      <c r="P295" t="n">
        <v>2</v>
      </c>
      <c r="Q295" t="n">
        <v>0</v>
      </c>
      <c r="R295" t="n">
        <v>43</v>
      </c>
      <c r="S295" t="n">
        <v>294</v>
      </c>
    </row>
    <row r="296">
      <c r="A296" t="n">
        <v>20251022</v>
      </c>
      <c r="B296" s="9" t="n">
        <v>45952</v>
      </c>
      <c r="C296" t="inlineStr">
        <is>
          <t>Octubre</t>
        </is>
      </c>
      <c r="D296" t="inlineStr">
        <is>
          <t>Oct</t>
        </is>
      </c>
      <c r="E296" t="n">
        <v>10</v>
      </c>
      <c r="F296" t="n">
        <v>2025</v>
      </c>
      <c r="G296" t="n">
        <v>202510</v>
      </c>
      <c r="H296" s="54" t="inlineStr">
        <is>
          <t>oct-25</t>
        </is>
      </c>
      <c r="I296" s="54" t="inlineStr">
        <is>
          <t>oct-22</t>
        </is>
      </c>
      <c r="J296" t="inlineStr">
        <is>
          <t>miércoles</t>
        </is>
      </c>
      <c r="K296" t="n">
        <v>3</v>
      </c>
      <c r="L296" t="n">
        <v>43</v>
      </c>
      <c r="M296" t="inlineStr">
        <is>
          <t>20-10 al 26-10</t>
        </is>
      </c>
      <c r="N296" t="n">
        <v>22</v>
      </c>
      <c r="O296" t="n">
        <v>4</v>
      </c>
      <c r="P296" t="n">
        <v>2</v>
      </c>
      <c r="Q296" t="n">
        <v>0</v>
      </c>
      <c r="R296" t="n">
        <v>43</v>
      </c>
      <c r="S296" t="n">
        <v>295</v>
      </c>
    </row>
    <row r="297">
      <c r="A297" t="n">
        <v>20251023</v>
      </c>
      <c r="B297" s="9" t="n">
        <v>45953</v>
      </c>
      <c r="C297" t="inlineStr">
        <is>
          <t>Octubre</t>
        </is>
      </c>
      <c r="D297" t="inlineStr">
        <is>
          <t>Oct</t>
        </is>
      </c>
      <c r="E297" t="n">
        <v>10</v>
      </c>
      <c r="F297" t="n">
        <v>2025</v>
      </c>
      <c r="G297" t="n">
        <v>202510</v>
      </c>
      <c r="H297" s="54" t="inlineStr">
        <is>
          <t>oct-25</t>
        </is>
      </c>
      <c r="I297" s="54" t="inlineStr">
        <is>
          <t>oct-23</t>
        </is>
      </c>
      <c r="J297" t="inlineStr">
        <is>
          <t>jueves</t>
        </is>
      </c>
      <c r="K297" t="n">
        <v>4</v>
      </c>
      <c r="L297" t="n">
        <v>43</v>
      </c>
      <c r="M297" t="inlineStr">
        <is>
          <t>20-10 al 26-10</t>
        </is>
      </c>
      <c r="N297" t="n">
        <v>23</v>
      </c>
      <c r="O297" t="n">
        <v>4</v>
      </c>
      <c r="P297" t="n">
        <v>2</v>
      </c>
      <c r="Q297" t="n">
        <v>0</v>
      </c>
      <c r="R297" t="n">
        <v>43</v>
      </c>
      <c r="S297" t="n">
        <v>296</v>
      </c>
    </row>
    <row r="298">
      <c r="A298" t="n">
        <v>20251024</v>
      </c>
      <c r="B298" s="9" t="n">
        <v>45954</v>
      </c>
      <c r="C298" t="inlineStr">
        <is>
          <t>Octubre</t>
        </is>
      </c>
      <c r="D298" t="inlineStr">
        <is>
          <t>Oct</t>
        </is>
      </c>
      <c r="E298" t="n">
        <v>10</v>
      </c>
      <c r="F298" t="n">
        <v>2025</v>
      </c>
      <c r="G298" t="n">
        <v>202510</v>
      </c>
      <c r="H298" s="54" t="inlineStr">
        <is>
          <t>oct-25</t>
        </is>
      </c>
      <c r="I298" s="54" t="inlineStr">
        <is>
          <t>oct-24</t>
        </is>
      </c>
      <c r="J298" t="inlineStr">
        <is>
          <t>viernes</t>
        </is>
      </c>
      <c r="K298" t="n">
        <v>5</v>
      </c>
      <c r="L298" t="n">
        <v>43</v>
      </c>
      <c r="M298" t="inlineStr">
        <is>
          <t>20-10 al 26-10</t>
        </is>
      </c>
      <c r="N298" t="n">
        <v>24</v>
      </c>
      <c r="O298" t="n">
        <v>4</v>
      </c>
      <c r="P298" t="n">
        <v>2</v>
      </c>
      <c r="Q298" t="n">
        <v>0</v>
      </c>
      <c r="R298" t="n">
        <v>43</v>
      </c>
      <c r="S298" t="n">
        <v>297</v>
      </c>
    </row>
    <row r="299">
      <c r="A299" t="n">
        <v>20251025</v>
      </c>
      <c r="B299" s="9" t="n">
        <v>45955</v>
      </c>
      <c r="C299" t="inlineStr">
        <is>
          <t>Octubre</t>
        </is>
      </c>
      <c r="D299" t="inlineStr">
        <is>
          <t>Oct</t>
        </is>
      </c>
      <c r="E299" t="n">
        <v>10</v>
      </c>
      <c r="F299" t="n">
        <v>2025</v>
      </c>
      <c r="G299" t="n">
        <v>202510</v>
      </c>
      <c r="H299" s="54" t="inlineStr">
        <is>
          <t>oct-25</t>
        </is>
      </c>
      <c r="I299" s="54" t="inlineStr">
        <is>
          <t>oct-25</t>
        </is>
      </c>
      <c r="J299" t="inlineStr">
        <is>
          <t>sábado</t>
        </is>
      </c>
      <c r="K299" t="n">
        <v>6</v>
      </c>
      <c r="L299" t="n">
        <v>43</v>
      </c>
      <c r="M299" t="inlineStr">
        <is>
          <t>20-10 al 26-10</t>
        </is>
      </c>
      <c r="N299" t="n">
        <v>25</v>
      </c>
      <c r="O299" t="n">
        <v>4</v>
      </c>
      <c r="P299" t="n">
        <v>2</v>
      </c>
      <c r="Q299" t="n">
        <v>1</v>
      </c>
      <c r="R299" t="n">
        <v>43</v>
      </c>
      <c r="S299" t="n">
        <v>298</v>
      </c>
    </row>
    <row r="300">
      <c r="A300" t="n">
        <v>20251026</v>
      </c>
      <c r="B300" s="9" t="n">
        <v>45956</v>
      </c>
      <c r="C300" t="inlineStr">
        <is>
          <t>Octubre</t>
        </is>
      </c>
      <c r="D300" t="inlineStr">
        <is>
          <t>Oct</t>
        </is>
      </c>
      <c r="E300" t="n">
        <v>10</v>
      </c>
      <c r="F300" t="n">
        <v>2025</v>
      </c>
      <c r="G300" t="n">
        <v>202510</v>
      </c>
      <c r="H300" s="54" t="inlineStr">
        <is>
          <t>oct-25</t>
        </is>
      </c>
      <c r="I300" s="54" t="inlineStr">
        <is>
          <t>oct-26</t>
        </is>
      </c>
      <c r="J300" t="inlineStr">
        <is>
          <t>domingo</t>
        </is>
      </c>
      <c r="K300" t="n">
        <v>7</v>
      </c>
      <c r="L300" t="n">
        <v>43</v>
      </c>
      <c r="M300" t="inlineStr">
        <is>
          <t>20-10 al 26-10</t>
        </is>
      </c>
      <c r="N300" t="n">
        <v>26</v>
      </c>
      <c r="O300" t="n">
        <v>4</v>
      </c>
      <c r="P300" t="n">
        <v>2</v>
      </c>
      <c r="Q300" t="n">
        <v>1</v>
      </c>
      <c r="R300" t="n">
        <v>43</v>
      </c>
      <c r="S300" t="n">
        <v>299</v>
      </c>
    </row>
    <row r="301">
      <c r="A301" t="n">
        <v>20251027</v>
      </c>
      <c r="B301" s="9" t="n">
        <v>45957</v>
      </c>
      <c r="C301" t="inlineStr">
        <is>
          <t>Octubre</t>
        </is>
      </c>
      <c r="D301" t="inlineStr">
        <is>
          <t>Oct</t>
        </is>
      </c>
      <c r="E301" t="n">
        <v>10</v>
      </c>
      <c r="F301" t="n">
        <v>2025</v>
      </c>
      <c r="G301" t="n">
        <v>202510</v>
      </c>
      <c r="H301" s="54" t="inlineStr">
        <is>
          <t>oct-25</t>
        </is>
      </c>
      <c r="I301" s="54" t="inlineStr">
        <is>
          <t>oct-27</t>
        </is>
      </c>
      <c r="J301" t="inlineStr">
        <is>
          <t>lunes</t>
        </is>
      </c>
      <c r="K301" t="n">
        <v>1</v>
      </c>
      <c r="L301" t="n">
        <v>44</v>
      </c>
      <c r="M301" t="inlineStr">
        <is>
          <t>27-10 al 02-11</t>
        </is>
      </c>
      <c r="N301" t="n">
        <v>27</v>
      </c>
      <c r="O301" t="n">
        <v>4</v>
      </c>
      <c r="P301" t="n">
        <v>2</v>
      </c>
      <c r="Q301" t="n">
        <v>0</v>
      </c>
      <c r="R301" t="n">
        <v>44</v>
      </c>
      <c r="S301" t="n">
        <v>300</v>
      </c>
    </row>
    <row r="302">
      <c r="A302" t="n">
        <v>20251028</v>
      </c>
      <c r="B302" s="9" t="n">
        <v>45958</v>
      </c>
      <c r="C302" t="inlineStr">
        <is>
          <t>Octubre</t>
        </is>
      </c>
      <c r="D302" t="inlineStr">
        <is>
          <t>Oct</t>
        </is>
      </c>
      <c r="E302" t="n">
        <v>10</v>
      </c>
      <c r="F302" t="n">
        <v>2025</v>
      </c>
      <c r="G302" t="n">
        <v>202510</v>
      </c>
      <c r="H302" s="54" t="inlineStr">
        <is>
          <t>oct-25</t>
        </is>
      </c>
      <c r="I302" s="54" t="inlineStr">
        <is>
          <t>oct-28</t>
        </is>
      </c>
      <c r="J302" t="inlineStr">
        <is>
          <t>martes</t>
        </is>
      </c>
      <c r="K302" t="n">
        <v>2</v>
      </c>
      <c r="L302" t="n">
        <v>44</v>
      </c>
      <c r="M302" t="inlineStr">
        <is>
          <t>27-10 al 02-11</t>
        </is>
      </c>
      <c r="N302" t="n">
        <v>28</v>
      </c>
      <c r="O302" t="n">
        <v>4</v>
      </c>
      <c r="P302" t="n">
        <v>2</v>
      </c>
      <c r="Q302" t="n">
        <v>0</v>
      </c>
      <c r="R302" t="n">
        <v>44</v>
      </c>
      <c r="S302" t="n">
        <v>301</v>
      </c>
    </row>
    <row r="303">
      <c r="A303" t="n">
        <v>20251029</v>
      </c>
      <c r="B303" s="9" t="n">
        <v>45959</v>
      </c>
      <c r="C303" t="inlineStr">
        <is>
          <t>Octubre</t>
        </is>
      </c>
      <c r="D303" t="inlineStr">
        <is>
          <t>Oct</t>
        </is>
      </c>
      <c r="E303" t="n">
        <v>10</v>
      </c>
      <c r="F303" t="n">
        <v>2025</v>
      </c>
      <c r="G303" t="n">
        <v>202510</v>
      </c>
      <c r="H303" s="54" t="inlineStr">
        <is>
          <t>oct-25</t>
        </is>
      </c>
      <c r="I303" s="54" t="inlineStr">
        <is>
          <t>oct-29</t>
        </is>
      </c>
      <c r="J303" t="inlineStr">
        <is>
          <t>miércoles</t>
        </is>
      </c>
      <c r="K303" t="n">
        <v>3</v>
      </c>
      <c r="L303" t="n">
        <v>44</v>
      </c>
      <c r="M303" t="inlineStr">
        <is>
          <t>27-10 al 02-11</t>
        </is>
      </c>
      <c r="N303" t="n">
        <v>29</v>
      </c>
      <c r="O303" t="n">
        <v>4</v>
      </c>
      <c r="P303" t="n">
        <v>2</v>
      </c>
      <c r="Q303" t="n">
        <v>0</v>
      </c>
      <c r="R303" t="n">
        <v>44</v>
      </c>
      <c r="S303" t="n">
        <v>302</v>
      </c>
    </row>
    <row r="304">
      <c r="A304" t="n">
        <v>20251030</v>
      </c>
      <c r="B304" s="9" t="n">
        <v>45960</v>
      </c>
      <c r="C304" t="inlineStr">
        <is>
          <t>Octubre</t>
        </is>
      </c>
      <c r="D304" t="inlineStr">
        <is>
          <t>Oct</t>
        </is>
      </c>
      <c r="E304" t="n">
        <v>10</v>
      </c>
      <c r="F304" t="n">
        <v>2025</v>
      </c>
      <c r="G304" t="n">
        <v>202510</v>
      </c>
      <c r="H304" s="54" t="inlineStr">
        <is>
          <t>oct-25</t>
        </is>
      </c>
      <c r="I304" s="54" t="inlineStr">
        <is>
          <t>oct-30</t>
        </is>
      </c>
      <c r="J304" t="inlineStr">
        <is>
          <t>jueves</t>
        </is>
      </c>
      <c r="K304" t="n">
        <v>4</v>
      </c>
      <c r="L304" t="n">
        <v>44</v>
      </c>
      <c r="M304" t="inlineStr">
        <is>
          <t>27-10 al 02-11</t>
        </is>
      </c>
      <c r="N304" t="n">
        <v>30</v>
      </c>
      <c r="O304" t="n">
        <v>4</v>
      </c>
      <c r="P304" t="n">
        <v>2</v>
      </c>
      <c r="Q304" t="n">
        <v>0</v>
      </c>
      <c r="R304" t="n">
        <v>44</v>
      </c>
      <c r="S304" t="n">
        <v>303</v>
      </c>
    </row>
    <row r="305">
      <c r="A305" t="n">
        <v>20251031</v>
      </c>
      <c r="B305" s="9" t="n">
        <v>45961</v>
      </c>
      <c r="C305" t="inlineStr">
        <is>
          <t>Octubre</t>
        </is>
      </c>
      <c r="D305" t="inlineStr">
        <is>
          <t>Oct</t>
        </is>
      </c>
      <c r="E305" t="n">
        <v>10</v>
      </c>
      <c r="F305" t="n">
        <v>2025</v>
      </c>
      <c r="G305" t="n">
        <v>202510</v>
      </c>
      <c r="H305" s="54" t="inlineStr">
        <is>
          <t>oct-25</t>
        </is>
      </c>
      <c r="I305" s="54" t="inlineStr">
        <is>
          <t>oct-31</t>
        </is>
      </c>
      <c r="J305" t="inlineStr">
        <is>
          <t>viernes</t>
        </is>
      </c>
      <c r="K305" t="n">
        <v>5</v>
      </c>
      <c r="L305" t="n">
        <v>44</v>
      </c>
      <c r="M305" t="inlineStr">
        <is>
          <t>27-10 al 02-11</t>
        </is>
      </c>
      <c r="N305" t="n">
        <v>31</v>
      </c>
      <c r="O305" t="n">
        <v>4</v>
      </c>
      <c r="P305" t="n">
        <v>2</v>
      </c>
      <c r="Q305" t="n">
        <v>0</v>
      </c>
      <c r="R305" t="n">
        <v>44</v>
      </c>
      <c r="S305" t="n">
        <v>304</v>
      </c>
    </row>
    <row r="306">
      <c r="A306" t="n">
        <v>20251101</v>
      </c>
      <c r="B306" s="9" t="n">
        <v>45962</v>
      </c>
      <c r="C306" t="inlineStr">
        <is>
          <t>Noviembre</t>
        </is>
      </c>
      <c r="D306" t="inlineStr">
        <is>
          <t>Nov</t>
        </is>
      </c>
      <c r="E306" t="n">
        <v>11</v>
      </c>
      <c r="F306" t="n">
        <v>2025</v>
      </c>
      <c r="G306" t="n">
        <v>202511</v>
      </c>
      <c r="H306" s="54" t="inlineStr">
        <is>
          <t>nov-25</t>
        </is>
      </c>
      <c r="I306" s="54" t="inlineStr">
        <is>
          <t>nov-01</t>
        </is>
      </c>
      <c r="J306" t="inlineStr">
        <is>
          <t>sábado</t>
        </is>
      </c>
      <c r="K306" t="n">
        <v>6</v>
      </c>
      <c r="L306" t="n">
        <v>44</v>
      </c>
      <c r="M306" t="inlineStr">
        <is>
          <t>27-10 al 02-11</t>
        </is>
      </c>
      <c r="N306" t="n">
        <v>1</v>
      </c>
      <c r="O306" t="n">
        <v>4</v>
      </c>
      <c r="P306" t="n">
        <v>2</v>
      </c>
      <c r="Q306" t="n">
        <v>1</v>
      </c>
      <c r="R306" t="n">
        <v>44</v>
      </c>
      <c r="S306" t="n">
        <v>305</v>
      </c>
    </row>
    <row r="307">
      <c r="A307" t="n">
        <v>20251102</v>
      </c>
      <c r="B307" s="9" t="n">
        <v>45963</v>
      </c>
      <c r="C307" t="inlineStr">
        <is>
          <t>Noviembre</t>
        </is>
      </c>
      <c r="D307" t="inlineStr">
        <is>
          <t>Nov</t>
        </is>
      </c>
      <c r="E307" t="n">
        <v>11</v>
      </c>
      <c r="F307" t="n">
        <v>2025</v>
      </c>
      <c r="G307" t="n">
        <v>202511</v>
      </c>
      <c r="H307" s="54" t="inlineStr">
        <is>
          <t>nov-25</t>
        </is>
      </c>
      <c r="I307" s="54" t="inlineStr">
        <is>
          <t>nov-02</t>
        </is>
      </c>
      <c r="J307" t="inlineStr">
        <is>
          <t>domingo</t>
        </is>
      </c>
      <c r="K307" t="n">
        <v>7</v>
      </c>
      <c r="L307" t="n">
        <v>44</v>
      </c>
      <c r="M307" t="inlineStr">
        <is>
          <t>27-10 al 02-11</t>
        </is>
      </c>
      <c r="N307" t="n">
        <v>2</v>
      </c>
      <c r="O307" t="n">
        <v>4</v>
      </c>
      <c r="P307" t="n">
        <v>2</v>
      </c>
      <c r="Q307" t="n">
        <v>1</v>
      </c>
      <c r="R307" t="n">
        <v>44</v>
      </c>
      <c r="S307" t="n">
        <v>306</v>
      </c>
    </row>
    <row r="308">
      <c r="A308" t="n">
        <v>20251103</v>
      </c>
      <c r="B308" s="9" t="n">
        <v>45964</v>
      </c>
      <c r="C308" t="inlineStr">
        <is>
          <t>Noviembre</t>
        </is>
      </c>
      <c r="D308" t="inlineStr">
        <is>
          <t>Nov</t>
        </is>
      </c>
      <c r="E308" t="n">
        <v>11</v>
      </c>
      <c r="F308" t="n">
        <v>2025</v>
      </c>
      <c r="G308" t="n">
        <v>202511</v>
      </c>
      <c r="H308" s="54" t="inlineStr">
        <is>
          <t>nov-25</t>
        </is>
      </c>
      <c r="I308" s="54" t="inlineStr">
        <is>
          <t>nov-03</t>
        </is>
      </c>
      <c r="J308" t="inlineStr">
        <is>
          <t>lunes</t>
        </is>
      </c>
      <c r="K308" t="n">
        <v>1</v>
      </c>
      <c r="L308" t="n">
        <v>45</v>
      </c>
      <c r="M308" t="inlineStr">
        <is>
          <t>03-11 al 09-11</t>
        </is>
      </c>
      <c r="N308" t="n">
        <v>3</v>
      </c>
      <c r="O308" t="n">
        <v>4</v>
      </c>
      <c r="P308" t="n">
        <v>2</v>
      </c>
      <c r="Q308" t="n">
        <v>0</v>
      </c>
      <c r="R308" t="n">
        <v>45</v>
      </c>
      <c r="S308" t="n">
        <v>307</v>
      </c>
    </row>
    <row r="309">
      <c r="A309" t="n">
        <v>20251104</v>
      </c>
      <c r="B309" s="9" t="n">
        <v>45965</v>
      </c>
      <c r="C309" t="inlineStr">
        <is>
          <t>Noviembre</t>
        </is>
      </c>
      <c r="D309" t="inlineStr">
        <is>
          <t>Nov</t>
        </is>
      </c>
      <c r="E309" t="n">
        <v>11</v>
      </c>
      <c r="F309" t="n">
        <v>2025</v>
      </c>
      <c r="G309" t="n">
        <v>202511</v>
      </c>
      <c r="H309" s="54" t="inlineStr">
        <is>
          <t>nov-25</t>
        </is>
      </c>
      <c r="I309" s="54" t="inlineStr">
        <is>
          <t>nov-04</t>
        </is>
      </c>
      <c r="J309" t="inlineStr">
        <is>
          <t>martes</t>
        </is>
      </c>
      <c r="K309" t="n">
        <v>2</v>
      </c>
      <c r="L309" t="n">
        <v>45</v>
      </c>
      <c r="M309" t="inlineStr">
        <is>
          <t>03-11 al 09-11</t>
        </is>
      </c>
      <c r="N309" t="n">
        <v>4</v>
      </c>
      <c r="O309" t="n">
        <v>4</v>
      </c>
      <c r="P309" t="n">
        <v>2</v>
      </c>
      <c r="Q309" t="n">
        <v>0</v>
      </c>
      <c r="R309" t="n">
        <v>45</v>
      </c>
      <c r="S309" t="n">
        <v>308</v>
      </c>
    </row>
    <row r="310">
      <c r="A310" t="n">
        <v>20251105</v>
      </c>
      <c r="B310" s="9" t="n">
        <v>45966</v>
      </c>
      <c r="C310" t="inlineStr">
        <is>
          <t>Noviembre</t>
        </is>
      </c>
      <c r="D310" t="inlineStr">
        <is>
          <t>Nov</t>
        </is>
      </c>
      <c r="E310" t="n">
        <v>11</v>
      </c>
      <c r="F310" t="n">
        <v>2025</v>
      </c>
      <c r="G310" t="n">
        <v>202511</v>
      </c>
      <c r="H310" s="54" t="inlineStr">
        <is>
          <t>nov-25</t>
        </is>
      </c>
      <c r="I310" s="54" t="inlineStr">
        <is>
          <t>nov-05</t>
        </is>
      </c>
      <c r="J310" t="inlineStr">
        <is>
          <t>miércoles</t>
        </is>
      </c>
      <c r="K310" t="n">
        <v>3</v>
      </c>
      <c r="L310" t="n">
        <v>45</v>
      </c>
      <c r="M310" t="inlineStr">
        <is>
          <t>03-11 al 09-11</t>
        </is>
      </c>
      <c r="N310" t="n">
        <v>5</v>
      </c>
      <c r="O310" t="n">
        <v>4</v>
      </c>
      <c r="P310" t="n">
        <v>2</v>
      </c>
      <c r="Q310" t="n">
        <v>0</v>
      </c>
      <c r="R310" t="n">
        <v>45</v>
      </c>
      <c r="S310" t="n">
        <v>309</v>
      </c>
    </row>
    <row r="311">
      <c r="A311" t="n">
        <v>20251106</v>
      </c>
      <c r="B311" s="9" t="n">
        <v>45967</v>
      </c>
      <c r="C311" t="inlineStr">
        <is>
          <t>Noviembre</t>
        </is>
      </c>
      <c r="D311" t="inlineStr">
        <is>
          <t>Nov</t>
        </is>
      </c>
      <c r="E311" t="n">
        <v>11</v>
      </c>
      <c r="F311" t="n">
        <v>2025</v>
      </c>
      <c r="G311" t="n">
        <v>202511</v>
      </c>
      <c r="H311" s="54" t="inlineStr">
        <is>
          <t>nov-25</t>
        </is>
      </c>
      <c r="I311" s="54" t="inlineStr">
        <is>
          <t>nov-06</t>
        </is>
      </c>
      <c r="J311" t="inlineStr">
        <is>
          <t>jueves</t>
        </is>
      </c>
      <c r="K311" t="n">
        <v>4</v>
      </c>
      <c r="L311" t="n">
        <v>45</v>
      </c>
      <c r="M311" t="inlineStr">
        <is>
          <t>03-11 al 09-11</t>
        </is>
      </c>
      <c r="N311" t="n">
        <v>6</v>
      </c>
      <c r="O311" t="n">
        <v>4</v>
      </c>
      <c r="P311" t="n">
        <v>2</v>
      </c>
      <c r="Q311" t="n">
        <v>0</v>
      </c>
      <c r="R311" t="n">
        <v>45</v>
      </c>
      <c r="S311" t="n">
        <v>310</v>
      </c>
    </row>
    <row r="312">
      <c r="A312" t="n">
        <v>20251107</v>
      </c>
      <c r="B312" s="9" t="n">
        <v>45968</v>
      </c>
      <c r="C312" t="inlineStr">
        <is>
          <t>Noviembre</t>
        </is>
      </c>
      <c r="D312" t="inlineStr">
        <is>
          <t>Nov</t>
        </is>
      </c>
      <c r="E312" t="n">
        <v>11</v>
      </c>
      <c r="F312" t="n">
        <v>2025</v>
      </c>
      <c r="G312" t="n">
        <v>202511</v>
      </c>
      <c r="H312" s="54" t="inlineStr">
        <is>
          <t>nov-25</t>
        </is>
      </c>
      <c r="I312" s="54" t="inlineStr">
        <is>
          <t>nov-07</t>
        </is>
      </c>
      <c r="J312" t="inlineStr">
        <is>
          <t>viernes</t>
        </is>
      </c>
      <c r="K312" t="n">
        <v>5</v>
      </c>
      <c r="L312" t="n">
        <v>45</v>
      </c>
      <c r="M312" t="inlineStr">
        <is>
          <t>03-11 al 09-11</t>
        </is>
      </c>
      <c r="N312" t="n">
        <v>7</v>
      </c>
      <c r="O312" t="n">
        <v>4</v>
      </c>
      <c r="P312" t="n">
        <v>2</v>
      </c>
      <c r="Q312" t="n">
        <v>0</v>
      </c>
      <c r="R312" t="n">
        <v>45</v>
      </c>
      <c r="S312" t="n">
        <v>311</v>
      </c>
    </row>
    <row r="313">
      <c r="A313" t="n">
        <v>20251108</v>
      </c>
      <c r="B313" s="9" t="n">
        <v>45969</v>
      </c>
      <c r="C313" t="inlineStr">
        <is>
          <t>Noviembre</t>
        </is>
      </c>
      <c r="D313" t="inlineStr">
        <is>
          <t>Nov</t>
        </is>
      </c>
      <c r="E313" t="n">
        <v>11</v>
      </c>
      <c r="F313" t="n">
        <v>2025</v>
      </c>
      <c r="G313" t="n">
        <v>202511</v>
      </c>
      <c r="H313" s="54" t="inlineStr">
        <is>
          <t>nov-25</t>
        </is>
      </c>
      <c r="I313" s="54" t="inlineStr">
        <is>
          <t>nov-08</t>
        </is>
      </c>
      <c r="J313" t="inlineStr">
        <is>
          <t>sábado</t>
        </is>
      </c>
      <c r="K313" t="n">
        <v>6</v>
      </c>
      <c r="L313" t="n">
        <v>45</v>
      </c>
      <c r="M313" t="inlineStr">
        <is>
          <t>03-11 al 09-11</t>
        </is>
      </c>
      <c r="N313" t="n">
        <v>8</v>
      </c>
      <c r="O313" t="n">
        <v>4</v>
      </c>
      <c r="P313" t="n">
        <v>2</v>
      </c>
      <c r="Q313" t="n">
        <v>1</v>
      </c>
      <c r="R313" t="n">
        <v>45</v>
      </c>
      <c r="S313" t="n">
        <v>312</v>
      </c>
    </row>
    <row r="314">
      <c r="A314" t="n">
        <v>20251109</v>
      </c>
      <c r="B314" s="9" t="n">
        <v>45970</v>
      </c>
      <c r="C314" t="inlineStr">
        <is>
          <t>Noviembre</t>
        </is>
      </c>
      <c r="D314" t="inlineStr">
        <is>
          <t>Nov</t>
        </is>
      </c>
      <c r="E314" t="n">
        <v>11</v>
      </c>
      <c r="F314" t="n">
        <v>2025</v>
      </c>
      <c r="G314" t="n">
        <v>202511</v>
      </c>
      <c r="H314" s="54" t="inlineStr">
        <is>
          <t>nov-25</t>
        </is>
      </c>
      <c r="I314" s="54" t="inlineStr">
        <is>
          <t>nov-09</t>
        </is>
      </c>
      <c r="J314" t="inlineStr">
        <is>
          <t>domingo</t>
        </is>
      </c>
      <c r="K314" t="n">
        <v>7</v>
      </c>
      <c r="L314" t="n">
        <v>45</v>
      </c>
      <c r="M314" t="inlineStr">
        <is>
          <t>03-11 al 09-11</t>
        </is>
      </c>
      <c r="N314" t="n">
        <v>9</v>
      </c>
      <c r="O314" t="n">
        <v>4</v>
      </c>
      <c r="P314" t="n">
        <v>2</v>
      </c>
      <c r="Q314" t="n">
        <v>1</v>
      </c>
      <c r="R314" t="n">
        <v>45</v>
      </c>
      <c r="S314" t="n">
        <v>313</v>
      </c>
    </row>
    <row r="315">
      <c r="A315" t="n">
        <v>20251110</v>
      </c>
      <c r="B315" s="9" t="n">
        <v>45971</v>
      </c>
      <c r="C315" t="inlineStr">
        <is>
          <t>Noviembre</t>
        </is>
      </c>
      <c r="D315" t="inlineStr">
        <is>
          <t>Nov</t>
        </is>
      </c>
      <c r="E315" t="n">
        <v>11</v>
      </c>
      <c r="F315" t="n">
        <v>2025</v>
      </c>
      <c r="G315" t="n">
        <v>202511</v>
      </c>
      <c r="H315" s="54" t="inlineStr">
        <is>
          <t>nov-25</t>
        </is>
      </c>
      <c r="I315" s="54" t="inlineStr">
        <is>
          <t>nov-10</t>
        </is>
      </c>
      <c r="J315" t="inlineStr">
        <is>
          <t>lunes</t>
        </is>
      </c>
      <c r="K315" t="n">
        <v>1</v>
      </c>
      <c r="L315" t="n">
        <v>46</v>
      </c>
      <c r="M315" t="inlineStr">
        <is>
          <t>10-11 al 16-11</t>
        </is>
      </c>
      <c r="N315" t="n">
        <v>10</v>
      </c>
      <c r="O315" t="n">
        <v>4</v>
      </c>
      <c r="P315" t="n">
        <v>2</v>
      </c>
      <c r="Q315" t="n">
        <v>0</v>
      </c>
      <c r="R315" t="n">
        <v>46</v>
      </c>
      <c r="S315" t="n">
        <v>314</v>
      </c>
    </row>
    <row r="316">
      <c r="A316" t="n">
        <v>20251111</v>
      </c>
      <c r="B316" s="9" t="n">
        <v>45972</v>
      </c>
      <c r="C316" t="inlineStr">
        <is>
          <t>Noviembre</t>
        </is>
      </c>
      <c r="D316" t="inlineStr">
        <is>
          <t>Nov</t>
        </is>
      </c>
      <c r="E316" t="n">
        <v>11</v>
      </c>
      <c r="F316" t="n">
        <v>2025</v>
      </c>
      <c r="G316" t="n">
        <v>202511</v>
      </c>
      <c r="H316" s="54" t="inlineStr">
        <is>
          <t>nov-25</t>
        </is>
      </c>
      <c r="I316" s="54" t="inlineStr">
        <is>
          <t>nov-11</t>
        </is>
      </c>
      <c r="J316" t="inlineStr">
        <is>
          <t>martes</t>
        </is>
      </c>
      <c r="K316" t="n">
        <v>2</v>
      </c>
      <c r="L316" t="n">
        <v>46</v>
      </c>
      <c r="M316" t="inlineStr">
        <is>
          <t>10-11 al 16-11</t>
        </is>
      </c>
      <c r="N316" t="n">
        <v>11</v>
      </c>
      <c r="O316" t="n">
        <v>4</v>
      </c>
      <c r="P316" t="n">
        <v>2</v>
      </c>
      <c r="Q316" t="n">
        <v>0</v>
      </c>
      <c r="R316" t="n">
        <v>46</v>
      </c>
      <c r="S316" t="n">
        <v>315</v>
      </c>
    </row>
    <row r="317">
      <c r="A317" t="n">
        <v>20251112</v>
      </c>
      <c r="B317" s="9" t="n">
        <v>45973</v>
      </c>
      <c r="C317" t="inlineStr">
        <is>
          <t>Noviembre</t>
        </is>
      </c>
      <c r="D317" t="inlineStr">
        <is>
          <t>Nov</t>
        </is>
      </c>
      <c r="E317" t="n">
        <v>11</v>
      </c>
      <c r="F317" t="n">
        <v>2025</v>
      </c>
      <c r="G317" t="n">
        <v>202511</v>
      </c>
      <c r="H317" s="54" t="inlineStr">
        <is>
          <t>nov-25</t>
        </is>
      </c>
      <c r="I317" s="54" t="inlineStr">
        <is>
          <t>nov-12</t>
        </is>
      </c>
      <c r="J317" t="inlineStr">
        <is>
          <t>miércoles</t>
        </is>
      </c>
      <c r="K317" t="n">
        <v>3</v>
      </c>
      <c r="L317" t="n">
        <v>46</v>
      </c>
      <c r="M317" t="inlineStr">
        <is>
          <t>10-11 al 16-11</t>
        </is>
      </c>
      <c r="N317" t="n">
        <v>12</v>
      </c>
      <c r="O317" t="n">
        <v>4</v>
      </c>
      <c r="P317" t="n">
        <v>2</v>
      </c>
      <c r="Q317" t="n">
        <v>0</v>
      </c>
      <c r="R317" t="n">
        <v>46</v>
      </c>
      <c r="S317" t="n">
        <v>316</v>
      </c>
    </row>
    <row r="318">
      <c r="A318" t="n">
        <v>20251113</v>
      </c>
      <c r="B318" s="9" t="n">
        <v>45974</v>
      </c>
      <c r="C318" t="inlineStr">
        <is>
          <t>Noviembre</t>
        </is>
      </c>
      <c r="D318" t="inlineStr">
        <is>
          <t>Nov</t>
        </is>
      </c>
      <c r="E318" t="n">
        <v>11</v>
      </c>
      <c r="F318" t="n">
        <v>2025</v>
      </c>
      <c r="G318" t="n">
        <v>202511</v>
      </c>
      <c r="H318" s="54" t="inlineStr">
        <is>
          <t>nov-25</t>
        </is>
      </c>
      <c r="I318" s="54" t="inlineStr">
        <is>
          <t>nov-13</t>
        </is>
      </c>
      <c r="J318" t="inlineStr">
        <is>
          <t>jueves</t>
        </is>
      </c>
      <c r="K318" t="n">
        <v>4</v>
      </c>
      <c r="L318" t="n">
        <v>46</v>
      </c>
      <c r="M318" t="inlineStr">
        <is>
          <t>10-11 al 16-11</t>
        </is>
      </c>
      <c r="N318" t="n">
        <v>13</v>
      </c>
      <c r="O318" t="n">
        <v>4</v>
      </c>
      <c r="P318" t="n">
        <v>2</v>
      </c>
      <c r="Q318" t="n">
        <v>0</v>
      </c>
      <c r="R318" t="n">
        <v>46</v>
      </c>
      <c r="S318" t="n">
        <v>317</v>
      </c>
    </row>
    <row r="319">
      <c r="A319" t="n">
        <v>20251114</v>
      </c>
      <c r="B319" s="9" t="n">
        <v>45975</v>
      </c>
      <c r="C319" t="inlineStr">
        <is>
          <t>Noviembre</t>
        </is>
      </c>
      <c r="D319" t="inlineStr">
        <is>
          <t>Nov</t>
        </is>
      </c>
      <c r="E319" t="n">
        <v>11</v>
      </c>
      <c r="F319" t="n">
        <v>2025</v>
      </c>
      <c r="G319" t="n">
        <v>202511</v>
      </c>
      <c r="H319" s="54" t="inlineStr">
        <is>
          <t>nov-25</t>
        </is>
      </c>
      <c r="I319" s="54" t="inlineStr">
        <is>
          <t>nov-14</t>
        </is>
      </c>
      <c r="J319" t="inlineStr">
        <is>
          <t>viernes</t>
        </is>
      </c>
      <c r="K319" t="n">
        <v>5</v>
      </c>
      <c r="L319" t="n">
        <v>46</v>
      </c>
      <c r="M319" t="inlineStr">
        <is>
          <t>10-11 al 16-11</t>
        </is>
      </c>
      <c r="N319" t="n">
        <v>14</v>
      </c>
      <c r="O319" t="n">
        <v>4</v>
      </c>
      <c r="P319" t="n">
        <v>2</v>
      </c>
      <c r="Q319" t="n">
        <v>0</v>
      </c>
      <c r="R319" t="n">
        <v>46</v>
      </c>
      <c r="S319" t="n">
        <v>318</v>
      </c>
    </row>
    <row r="320">
      <c r="A320" t="n">
        <v>20251115</v>
      </c>
      <c r="B320" s="9" t="n">
        <v>45976</v>
      </c>
      <c r="C320" t="inlineStr">
        <is>
          <t>Noviembre</t>
        </is>
      </c>
      <c r="D320" t="inlineStr">
        <is>
          <t>Nov</t>
        </is>
      </c>
      <c r="E320" t="n">
        <v>11</v>
      </c>
      <c r="F320" t="n">
        <v>2025</v>
      </c>
      <c r="G320" t="n">
        <v>202511</v>
      </c>
      <c r="H320" s="54" t="inlineStr">
        <is>
          <t>nov-25</t>
        </is>
      </c>
      <c r="I320" s="54" t="inlineStr">
        <is>
          <t>nov-15</t>
        </is>
      </c>
      <c r="J320" t="inlineStr">
        <is>
          <t>sábado</t>
        </is>
      </c>
      <c r="K320" t="n">
        <v>6</v>
      </c>
      <c r="L320" t="n">
        <v>46</v>
      </c>
      <c r="M320" t="inlineStr">
        <is>
          <t>10-11 al 16-11</t>
        </is>
      </c>
      <c r="N320" t="n">
        <v>15</v>
      </c>
      <c r="O320" t="n">
        <v>4</v>
      </c>
      <c r="P320" t="n">
        <v>2</v>
      </c>
      <c r="Q320" t="n">
        <v>1</v>
      </c>
      <c r="R320" t="n">
        <v>46</v>
      </c>
      <c r="S320" t="n">
        <v>319</v>
      </c>
    </row>
    <row r="321">
      <c r="A321" t="n">
        <v>20251116</v>
      </c>
      <c r="B321" s="9" t="n">
        <v>45977</v>
      </c>
      <c r="C321" t="inlineStr">
        <is>
          <t>Noviembre</t>
        </is>
      </c>
      <c r="D321" t="inlineStr">
        <is>
          <t>Nov</t>
        </is>
      </c>
      <c r="E321" t="n">
        <v>11</v>
      </c>
      <c r="F321" t="n">
        <v>2025</v>
      </c>
      <c r="G321" t="n">
        <v>202511</v>
      </c>
      <c r="H321" s="54" t="inlineStr">
        <is>
          <t>nov-25</t>
        </is>
      </c>
      <c r="I321" s="54" t="inlineStr">
        <is>
          <t>nov-16</t>
        </is>
      </c>
      <c r="J321" t="inlineStr">
        <is>
          <t>domingo</t>
        </is>
      </c>
      <c r="K321" t="n">
        <v>7</v>
      </c>
      <c r="L321" t="n">
        <v>46</v>
      </c>
      <c r="M321" t="inlineStr">
        <is>
          <t>10-11 al 16-11</t>
        </is>
      </c>
      <c r="N321" t="n">
        <v>16</v>
      </c>
      <c r="O321" t="n">
        <v>4</v>
      </c>
      <c r="P321" t="n">
        <v>2</v>
      </c>
      <c r="Q321" t="n">
        <v>1</v>
      </c>
      <c r="R321" t="n">
        <v>46</v>
      </c>
      <c r="S321" t="n">
        <v>320</v>
      </c>
    </row>
    <row r="322">
      <c r="A322" t="n">
        <v>20251117</v>
      </c>
      <c r="B322" s="9" t="n">
        <v>45978</v>
      </c>
      <c r="C322" t="inlineStr">
        <is>
          <t>Noviembre</t>
        </is>
      </c>
      <c r="D322" t="inlineStr">
        <is>
          <t>Nov</t>
        </is>
      </c>
      <c r="E322" t="n">
        <v>11</v>
      </c>
      <c r="F322" t="n">
        <v>2025</v>
      </c>
      <c r="G322" t="n">
        <v>202511</v>
      </c>
      <c r="H322" s="54" t="inlineStr">
        <is>
          <t>nov-25</t>
        </is>
      </c>
      <c r="I322" s="54" t="inlineStr">
        <is>
          <t>nov-17</t>
        </is>
      </c>
      <c r="J322" t="inlineStr">
        <is>
          <t>lunes</t>
        </is>
      </c>
      <c r="K322" t="n">
        <v>1</v>
      </c>
      <c r="L322" t="n">
        <v>47</v>
      </c>
      <c r="M322" t="inlineStr">
        <is>
          <t>17-11 al 23-11</t>
        </is>
      </c>
      <c r="N322" t="n">
        <v>17</v>
      </c>
      <c r="O322" t="n">
        <v>4</v>
      </c>
      <c r="P322" t="n">
        <v>2</v>
      </c>
      <c r="Q322" t="n">
        <v>0</v>
      </c>
      <c r="R322" t="n">
        <v>47</v>
      </c>
      <c r="S322" t="n">
        <v>321</v>
      </c>
    </row>
    <row r="323">
      <c r="A323" t="n">
        <v>20251118</v>
      </c>
      <c r="B323" s="9" t="n">
        <v>45979</v>
      </c>
      <c r="C323" t="inlineStr">
        <is>
          <t>Noviembre</t>
        </is>
      </c>
      <c r="D323" t="inlineStr">
        <is>
          <t>Nov</t>
        </is>
      </c>
      <c r="E323" t="n">
        <v>11</v>
      </c>
      <c r="F323" t="n">
        <v>2025</v>
      </c>
      <c r="G323" t="n">
        <v>202511</v>
      </c>
      <c r="H323" s="54" t="inlineStr">
        <is>
          <t>nov-25</t>
        </is>
      </c>
      <c r="I323" s="54" t="inlineStr">
        <is>
          <t>nov-18</t>
        </is>
      </c>
      <c r="J323" t="inlineStr">
        <is>
          <t>martes</t>
        </is>
      </c>
      <c r="K323" t="n">
        <v>2</v>
      </c>
      <c r="L323" t="n">
        <v>47</v>
      </c>
      <c r="M323" t="inlineStr">
        <is>
          <t>17-11 al 23-11</t>
        </is>
      </c>
      <c r="N323" t="n">
        <v>18</v>
      </c>
      <c r="O323" t="n">
        <v>4</v>
      </c>
      <c r="P323" t="n">
        <v>2</v>
      </c>
      <c r="Q323" t="n">
        <v>0</v>
      </c>
      <c r="R323" t="n">
        <v>47</v>
      </c>
      <c r="S323" t="n">
        <v>322</v>
      </c>
    </row>
    <row r="324">
      <c r="A324" t="n">
        <v>20251119</v>
      </c>
      <c r="B324" s="9" t="n">
        <v>45980</v>
      </c>
      <c r="C324" t="inlineStr">
        <is>
          <t>Noviembre</t>
        </is>
      </c>
      <c r="D324" t="inlineStr">
        <is>
          <t>Nov</t>
        </is>
      </c>
      <c r="E324" t="n">
        <v>11</v>
      </c>
      <c r="F324" t="n">
        <v>2025</v>
      </c>
      <c r="G324" t="n">
        <v>202511</v>
      </c>
      <c r="H324" s="54" t="inlineStr">
        <is>
          <t>nov-25</t>
        </is>
      </c>
      <c r="I324" s="54" t="inlineStr">
        <is>
          <t>nov-19</t>
        </is>
      </c>
      <c r="J324" t="inlineStr">
        <is>
          <t>miércoles</t>
        </is>
      </c>
      <c r="K324" t="n">
        <v>3</v>
      </c>
      <c r="L324" t="n">
        <v>47</v>
      </c>
      <c r="M324" t="inlineStr">
        <is>
          <t>17-11 al 23-11</t>
        </is>
      </c>
      <c r="N324" t="n">
        <v>19</v>
      </c>
      <c r="O324" t="n">
        <v>4</v>
      </c>
      <c r="P324" t="n">
        <v>2</v>
      </c>
      <c r="Q324" t="n">
        <v>0</v>
      </c>
      <c r="R324" t="n">
        <v>47</v>
      </c>
      <c r="S324" t="n">
        <v>323</v>
      </c>
    </row>
    <row r="325">
      <c r="A325" t="n">
        <v>20251120</v>
      </c>
      <c r="B325" s="9" t="n">
        <v>45981</v>
      </c>
      <c r="C325" t="inlineStr">
        <is>
          <t>Noviembre</t>
        </is>
      </c>
      <c r="D325" t="inlineStr">
        <is>
          <t>Nov</t>
        </is>
      </c>
      <c r="E325" t="n">
        <v>11</v>
      </c>
      <c r="F325" t="n">
        <v>2025</v>
      </c>
      <c r="G325" t="n">
        <v>202511</v>
      </c>
      <c r="H325" s="54" t="inlineStr">
        <is>
          <t>nov-25</t>
        </is>
      </c>
      <c r="I325" s="54" t="inlineStr">
        <is>
          <t>nov-20</t>
        </is>
      </c>
      <c r="J325" t="inlineStr">
        <is>
          <t>jueves</t>
        </is>
      </c>
      <c r="K325" t="n">
        <v>4</v>
      </c>
      <c r="L325" t="n">
        <v>47</v>
      </c>
      <c r="M325" t="inlineStr">
        <is>
          <t>17-11 al 23-11</t>
        </is>
      </c>
      <c r="N325" t="n">
        <v>20</v>
      </c>
      <c r="O325" t="n">
        <v>4</v>
      </c>
      <c r="P325" t="n">
        <v>2</v>
      </c>
      <c r="Q325" t="n">
        <v>0</v>
      </c>
      <c r="R325" t="n">
        <v>47</v>
      </c>
      <c r="S325" t="n">
        <v>324</v>
      </c>
    </row>
    <row r="326">
      <c r="A326" t="n">
        <v>20251121</v>
      </c>
      <c r="B326" s="9" t="n">
        <v>45982</v>
      </c>
      <c r="C326" t="inlineStr">
        <is>
          <t>Noviembre</t>
        </is>
      </c>
      <c r="D326" t="inlineStr">
        <is>
          <t>Nov</t>
        </is>
      </c>
      <c r="E326" t="n">
        <v>11</v>
      </c>
      <c r="F326" t="n">
        <v>2025</v>
      </c>
      <c r="G326" t="n">
        <v>202511</v>
      </c>
      <c r="H326" s="54" t="inlineStr">
        <is>
          <t>nov-25</t>
        </is>
      </c>
      <c r="I326" s="54" t="inlineStr">
        <is>
          <t>nov-21</t>
        </is>
      </c>
      <c r="J326" t="inlineStr">
        <is>
          <t>viernes</t>
        </is>
      </c>
      <c r="K326" t="n">
        <v>5</v>
      </c>
      <c r="L326" t="n">
        <v>47</v>
      </c>
      <c r="M326" t="inlineStr">
        <is>
          <t>17-11 al 23-11</t>
        </is>
      </c>
      <c r="N326" t="n">
        <v>21</v>
      </c>
      <c r="O326" t="n">
        <v>4</v>
      </c>
      <c r="P326" t="n">
        <v>2</v>
      </c>
      <c r="Q326" t="n">
        <v>0</v>
      </c>
      <c r="R326" t="n">
        <v>47</v>
      </c>
      <c r="S326" t="n">
        <v>325</v>
      </c>
    </row>
    <row r="327">
      <c r="A327" t="n">
        <v>20251122</v>
      </c>
      <c r="B327" s="9" t="n">
        <v>45983</v>
      </c>
      <c r="C327" t="inlineStr">
        <is>
          <t>Noviembre</t>
        </is>
      </c>
      <c r="D327" t="inlineStr">
        <is>
          <t>Nov</t>
        </is>
      </c>
      <c r="E327" t="n">
        <v>11</v>
      </c>
      <c r="F327" t="n">
        <v>2025</v>
      </c>
      <c r="G327" t="n">
        <v>202511</v>
      </c>
      <c r="H327" s="54" t="inlineStr">
        <is>
          <t>nov-25</t>
        </is>
      </c>
      <c r="I327" s="54" t="inlineStr">
        <is>
          <t>nov-22</t>
        </is>
      </c>
      <c r="J327" t="inlineStr">
        <is>
          <t>sábado</t>
        </is>
      </c>
      <c r="K327" t="n">
        <v>6</v>
      </c>
      <c r="L327" t="n">
        <v>47</v>
      </c>
      <c r="M327" t="inlineStr">
        <is>
          <t>17-11 al 23-11</t>
        </is>
      </c>
      <c r="N327" t="n">
        <v>22</v>
      </c>
      <c r="O327" t="n">
        <v>4</v>
      </c>
      <c r="P327" t="n">
        <v>2</v>
      </c>
      <c r="Q327" t="n">
        <v>1</v>
      </c>
      <c r="R327" t="n">
        <v>47</v>
      </c>
      <c r="S327" t="n">
        <v>326</v>
      </c>
    </row>
    <row r="328">
      <c r="A328" t="n">
        <v>20251123</v>
      </c>
      <c r="B328" s="9" t="n">
        <v>45984</v>
      </c>
      <c r="C328" t="inlineStr">
        <is>
          <t>Noviembre</t>
        </is>
      </c>
      <c r="D328" t="inlineStr">
        <is>
          <t>Nov</t>
        </is>
      </c>
      <c r="E328" t="n">
        <v>11</v>
      </c>
      <c r="F328" t="n">
        <v>2025</v>
      </c>
      <c r="G328" t="n">
        <v>202511</v>
      </c>
      <c r="H328" s="54" t="inlineStr">
        <is>
          <t>nov-25</t>
        </is>
      </c>
      <c r="I328" s="54" t="inlineStr">
        <is>
          <t>nov-23</t>
        </is>
      </c>
      <c r="J328" t="inlineStr">
        <is>
          <t>domingo</t>
        </is>
      </c>
      <c r="K328" t="n">
        <v>7</v>
      </c>
      <c r="L328" t="n">
        <v>47</v>
      </c>
      <c r="M328" t="inlineStr">
        <is>
          <t>17-11 al 23-11</t>
        </is>
      </c>
      <c r="N328" t="n">
        <v>23</v>
      </c>
      <c r="O328" t="n">
        <v>4</v>
      </c>
      <c r="P328" t="n">
        <v>2</v>
      </c>
      <c r="Q328" t="n">
        <v>1</v>
      </c>
      <c r="R328" t="n">
        <v>47</v>
      </c>
      <c r="S328" t="n">
        <v>327</v>
      </c>
    </row>
    <row r="329">
      <c r="A329" t="n">
        <v>20251124</v>
      </c>
      <c r="B329" s="9" t="n">
        <v>45985</v>
      </c>
      <c r="C329" t="inlineStr">
        <is>
          <t>Noviembre</t>
        </is>
      </c>
      <c r="D329" t="inlineStr">
        <is>
          <t>Nov</t>
        </is>
      </c>
      <c r="E329" t="n">
        <v>11</v>
      </c>
      <c r="F329" t="n">
        <v>2025</v>
      </c>
      <c r="G329" t="n">
        <v>202511</v>
      </c>
      <c r="H329" s="54" t="inlineStr">
        <is>
          <t>nov-25</t>
        </is>
      </c>
      <c r="I329" s="54" t="inlineStr">
        <is>
          <t>nov-24</t>
        </is>
      </c>
      <c r="J329" t="inlineStr">
        <is>
          <t>lunes</t>
        </is>
      </c>
      <c r="K329" t="n">
        <v>1</v>
      </c>
      <c r="L329" t="n">
        <v>48</v>
      </c>
      <c r="M329" t="inlineStr">
        <is>
          <t>24-11 al 30-11</t>
        </is>
      </c>
      <c r="N329" t="n">
        <v>24</v>
      </c>
      <c r="O329" t="n">
        <v>4</v>
      </c>
      <c r="P329" t="n">
        <v>2</v>
      </c>
      <c r="Q329" t="n">
        <v>0</v>
      </c>
      <c r="R329" t="n">
        <v>48</v>
      </c>
      <c r="S329" t="n">
        <v>328</v>
      </c>
    </row>
    <row r="330">
      <c r="A330" t="n">
        <v>20251125</v>
      </c>
      <c r="B330" s="9" t="n">
        <v>45986</v>
      </c>
      <c r="C330" t="inlineStr">
        <is>
          <t>Noviembre</t>
        </is>
      </c>
      <c r="D330" t="inlineStr">
        <is>
          <t>Nov</t>
        </is>
      </c>
      <c r="E330" t="n">
        <v>11</v>
      </c>
      <c r="F330" t="n">
        <v>2025</v>
      </c>
      <c r="G330" t="n">
        <v>202511</v>
      </c>
      <c r="H330" s="54" t="inlineStr">
        <is>
          <t>nov-25</t>
        </is>
      </c>
      <c r="I330" s="54" t="inlineStr">
        <is>
          <t>nov-25</t>
        </is>
      </c>
      <c r="J330" t="inlineStr">
        <is>
          <t>martes</t>
        </is>
      </c>
      <c r="K330" t="n">
        <v>2</v>
      </c>
      <c r="L330" t="n">
        <v>48</v>
      </c>
      <c r="M330" t="inlineStr">
        <is>
          <t>24-11 al 30-11</t>
        </is>
      </c>
      <c r="N330" t="n">
        <v>25</v>
      </c>
      <c r="O330" t="n">
        <v>4</v>
      </c>
      <c r="P330" t="n">
        <v>2</v>
      </c>
      <c r="Q330" t="n">
        <v>0</v>
      </c>
      <c r="R330" t="n">
        <v>48</v>
      </c>
      <c r="S330" t="n">
        <v>329</v>
      </c>
    </row>
    <row r="331">
      <c r="A331" t="n">
        <v>20251126</v>
      </c>
      <c r="B331" s="9" t="n">
        <v>45987</v>
      </c>
      <c r="C331" t="inlineStr">
        <is>
          <t>Noviembre</t>
        </is>
      </c>
      <c r="D331" t="inlineStr">
        <is>
          <t>Nov</t>
        </is>
      </c>
      <c r="E331" t="n">
        <v>11</v>
      </c>
      <c r="F331" t="n">
        <v>2025</v>
      </c>
      <c r="G331" t="n">
        <v>202511</v>
      </c>
      <c r="H331" s="54" t="inlineStr">
        <is>
          <t>nov-25</t>
        </is>
      </c>
      <c r="I331" s="54" t="inlineStr">
        <is>
          <t>nov-26</t>
        </is>
      </c>
      <c r="J331" t="inlineStr">
        <is>
          <t>miércoles</t>
        </is>
      </c>
      <c r="K331" t="n">
        <v>3</v>
      </c>
      <c r="L331" t="n">
        <v>48</v>
      </c>
      <c r="M331" t="inlineStr">
        <is>
          <t>24-11 al 30-11</t>
        </is>
      </c>
      <c r="N331" t="n">
        <v>26</v>
      </c>
      <c r="O331" t="n">
        <v>4</v>
      </c>
      <c r="P331" t="n">
        <v>2</v>
      </c>
      <c r="Q331" t="n">
        <v>0</v>
      </c>
      <c r="R331" t="n">
        <v>48</v>
      </c>
      <c r="S331" t="n">
        <v>330</v>
      </c>
    </row>
    <row r="332">
      <c r="A332" t="n">
        <v>20251127</v>
      </c>
      <c r="B332" s="9" t="n">
        <v>45988</v>
      </c>
      <c r="C332" t="inlineStr">
        <is>
          <t>Noviembre</t>
        </is>
      </c>
      <c r="D332" t="inlineStr">
        <is>
          <t>Nov</t>
        </is>
      </c>
      <c r="E332" t="n">
        <v>11</v>
      </c>
      <c r="F332" t="n">
        <v>2025</v>
      </c>
      <c r="G332" t="n">
        <v>202511</v>
      </c>
      <c r="H332" s="54" t="inlineStr">
        <is>
          <t>nov-25</t>
        </is>
      </c>
      <c r="I332" s="54" t="inlineStr">
        <is>
          <t>nov-27</t>
        </is>
      </c>
      <c r="J332" t="inlineStr">
        <is>
          <t>jueves</t>
        </is>
      </c>
      <c r="K332" t="n">
        <v>4</v>
      </c>
      <c r="L332" t="n">
        <v>48</v>
      </c>
      <c r="M332" t="inlineStr">
        <is>
          <t>24-11 al 30-11</t>
        </is>
      </c>
      <c r="N332" t="n">
        <v>27</v>
      </c>
      <c r="O332" t="n">
        <v>4</v>
      </c>
      <c r="P332" t="n">
        <v>2</v>
      </c>
      <c r="Q332" t="n">
        <v>0</v>
      </c>
      <c r="R332" t="n">
        <v>48</v>
      </c>
      <c r="S332" t="n">
        <v>331</v>
      </c>
    </row>
    <row r="333">
      <c r="A333" t="n">
        <v>20251128</v>
      </c>
      <c r="B333" s="9" t="n">
        <v>45989</v>
      </c>
      <c r="C333" t="inlineStr">
        <is>
          <t>Noviembre</t>
        </is>
      </c>
      <c r="D333" t="inlineStr">
        <is>
          <t>Nov</t>
        </is>
      </c>
      <c r="E333" t="n">
        <v>11</v>
      </c>
      <c r="F333" t="n">
        <v>2025</v>
      </c>
      <c r="G333" t="n">
        <v>202511</v>
      </c>
      <c r="H333" s="54" t="inlineStr">
        <is>
          <t>nov-25</t>
        </is>
      </c>
      <c r="I333" s="54" t="inlineStr">
        <is>
          <t>nov-28</t>
        </is>
      </c>
      <c r="J333" t="inlineStr">
        <is>
          <t>viernes</t>
        </is>
      </c>
      <c r="K333" t="n">
        <v>5</v>
      </c>
      <c r="L333" t="n">
        <v>48</v>
      </c>
      <c r="M333" t="inlineStr">
        <is>
          <t>24-11 al 30-11</t>
        </is>
      </c>
      <c r="N333" t="n">
        <v>28</v>
      </c>
      <c r="O333" t="n">
        <v>4</v>
      </c>
      <c r="P333" t="n">
        <v>2</v>
      </c>
      <c r="Q333" t="n">
        <v>0</v>
      </c>
      <c r="R333" t="n">
        <v>48</v>
      </c>
      <c r="S333" t="n">
        <v>332</v>
      </c>
    </row>
    <row r="334">
      <c r="A334" t="n">
        <v>20251129</v>
      </c>
      <c r="B334" s="9" t="n">
        <v>45990</v>
      </c>
      <c r="C334" t="inlineStr">
        <is>
          <t>Noviembre</t>
        </is>
      </c>
      <c r="D334" t="inlineStr">
        <is>
          <t>Nov</t>
        </is>
      </c>
      <c r="E334" t="n">
        <v>11</v>
      </c>
      <c r="F334" t="n">
        <v>2025</v>
      </c>
      <c r="G334" t="n">
        <v>202511</v>
      </c>
      <c r="H334" s="54" t="inlineStr">
        <is>
          <t>nov-25</t>
        </is>
      </c>
      <c r="I334" s="54" t="inlineStr">
        <is>
          <t>nov-29</t>
        </is>
      </c>
      <c r="J334" t="inlineStr">
        <is>
          <t>sábado</t>
        </is>
      </c>
      <c r="K334" t="n">
        <v>6</v>
      </c>
      <c r="L334" t="n">
        <v>48</v>
      </c>
      <c r="M334" t="inlineStr">
        <is>
          <t>24-11 al 30-11</t>
        </is>
      </c>
      <c r="N334" t="n">
        <v>29</v>
      </c>
      <c r="O334" t="n">
        <v>4</v>
      </c>
      <c r="P334" t="n">
        <v>2</v>
      </c>
      <c r="Q334" t="n">
        <v>1</v>
      </c>
      <c r="R334" t="n">
        <v>48</v>
      </c>
      <c r="S334" t="n">
        <v>333</v>
      </c>
    </row>
    <row r="335">
      <c r="A335" t="n">
        <v>20251130</v>
      </c>
      <c r="B335" s="9" t="n">
        <v>45991</v>
      </c>
      <c r="C335" t="inlineStr">
        <is>
          <t>Noviembre</t>
        </is>
      </c>
      <c r="D335" t="inlineStr">
        <is>
          <t>Nov</t>
        </is>
      </c>
      <c r="E335" t="n">
        <v>11</v>
      </c>
      <c r="F335" t="n">
        <v>2025</v>
      </c>
      <c r="G335" t="n">
        <v>202511</v>
      </c>
      <c r="H335" s="54" t="inlineStr">
        <is>
          <t>nov-25</t>
        </is>
      </c>
      <c r="I335" s="54" t="inlineStr">
        <is>
          <t>nov-30</t>
        </is>
      </c>
      <c r="J335" t="inlineStr">
        <is>
          <t>domingo</t>
        </is>
      </c>
      <c r="K335" t="n">
        <v>7</v>
      </c>
      <c r="L335" t="n">
        <v>48</v>
      </c>
      <c r="M335" t="inlineStr">
        <is>
          <t>24-11 al 30-11</t>
        </is>
      </c>
      <c r="N335" t="n">
        <v>30</v>
      </c>
      <c r="O335" t="n">
        <v>4</v>
      </c>
      <c r="P335" t="n">
        <v>2</v>
      </c>
      <c r="Q335" t="n">
        <v>1</v>
      </c>
      <c r="R335" t="n">
        <v>48</v>
      </c>
      <c r="S335" t="n">
        <v>334</v>
      </c>
    </row>
    <row r="336">
      <c r="A336" t="n">
        <v>20251201</v>
      </c>
      <c r="B336" s="9" t="n">
        <v>45992</v>
      </c>
      <c r="C336" t="inlineStr">
        <is>
          <t>Diciembre</t>
        </is>
      </c>
      <c r="D336" t="inlineStr">
        <is>
          <t>Dic</t>
        </is>
      </c>
      <c r="E336" t="n">
        <v>12</v>
      </c>
      <c r="F336" t="n">
        <v>2025</v>
      </c>
      <c r="G336" t="n">
        <v>202512</v>
      </c>
      <c r="H336" s="54" t="inlineStr">
        <is>
          <t>dic-25</t>
        </is>
      </c>
      <c r="I336" s="54" t="inlineStr">
        <is>
          <t>dic-01</t>
        </is>
      </c>
      <c r="J336" t="inlineStr">
        <is>
          <t>lunes</t>
        </is>
      </c>
      <c r="K336" t="n">
        <v>1</v>
      </c>
      <c r="L336" t="n">
        <v>49</v>
      </c>
      <c r="M336" t="inlineStr">
        <is>
          <t>01-12 al 07-12</t>
        </is>
      </c>
      <c r="N336" t="n">
        <v>1</v>
      </c>
      <c r="O336" t="n">
        <v>4</v>
      </c>
      <c r="P336" t="n">
        <v>2</v>
      </c>
      <c r="Q336" t="n">
        <v>0</v>
      </c>
      <c r="R336" t="n">
        <v>49</v>
      </c>
      <c r="S336" t="n">
        <v>335</v>
      </c>
    </row>
    <row r="337">
      <c r="A337" t="n">
        <v>20251202</v>
      </c>
      <c r="B337" s="9" t="n">
        <v>45993</v>
      </c>
      <c r="C337" t="inlineStr">
        <is>
          <t>Diciembre</t>
        </is>
      </c>
      <c r="D337" t="inlineStr">
        <is>
          <t>Dic</t>
        </is>
      </c>
      <c r="E337" t="n">
        <v>12</v>
      </c>
      <c r="F337" t="n">
        <v>2025</v>
      </c>
      <c r="G337" t="n">
        <v>202512</v>
      </c>
      <c r="H337" s="54" t="inlineStr">
        <is>
          <t>dic-25</t>
        </is>
      </c>
      <c r="I337" s="54" t="inlineStr">
        <is>
          <t>dic-02</t>
        </is>
      </c>
      <c r="J337" t="inlineStr">
        <is>
          <t>martes</t>
        </is>
      </c>
      <c r="K337" t="n">
        <v>2</v>
      </c>
      <c r="L337" t="n">
        <v>49</v>
      </c>
      <c r="M337" t="inlineStr">
        <is>
          <t>01-12 al 07-12</t>
        </is>
      </c>
      <c r="N337" t="n">
        <v>2</v>
      </c>
      <c r="O337" t="n">
        <v>4</v>
      </c>
      <c r="P337" t="n">
        <v>2</v>
      </c>
      <c r="Q337" t="n">
        <v>0</v>
      </c>
      <c r="R337" t="n">
        <v>49</v>
      </c>
      <c r="S337" t="n">
        <v>336</v>
      </c>
    </row>
    <row r="338">
      <c r="A338" t="n">
        <v>20251203</v>
      </c>
      <c r="B338" s="9" t="n">
        <v>45994</v>
      </c>
      <c r="C338" t="inlineStr">
        <is>
          <t>Diciembre</t>
        </is>
      </c>
      <c r="D338" t="inlineStr">
        <is>
          <t>Dic</t>
        </is>
      </c>
      <c r="E338" t="n">
        <v>12</v>
      </c>
      <c r="F338" t="n">
        <v>2025</v>
      </c>
      <c r="G338" t="n">
        <v>202512</v>
      </c>
      <c r="H338" s="54" t="inlineStr">
        <is>
          <t>dic-25</t>
        </is>
      </c>
      <c r="I338" s="54" t="inlineStr">
        <is>
          <t>dic-03</t>
        </is>
      </c>
      <c r="J338" t="inlineStr">
        <is>
          <t>miércoles</t>
        </is>
      </c>
      <c r="K338" t="n">
        <v>3</v>
      </c>
      <c r="L338" t="n">
        <v>49</v>
      </c>
      <c r="M338" t="inlineStr">
        <is>
          <t>01-12 al 07-12</t>
        </is>
      </c>
      <c r="N338" t="n">
        <v>3</v>
      </c>
      <c r="O338" t="n">
        <v>4</v>
      </c>
      <c r="P338" t="n">
        <v>2</v>
      </c>
      <c r="Q338" t="n">
        <v>0</v>
      </c>
      <c r="R338" t="n">
        <v>49</v>
      </c>
      <c r="S338" t="n">
        <v>337</v>
      </c>
    </row>
    <row r="339">
      <c r="A339" t="n">
        <v>20251204</v>
      </c>
      <c r="B339" s="9" t="n">
        <v>45995</v>
      </c>
      <c r="C339" t="inlineStr">
        <is>
          <t>Diciembre</t>
        </is>
      </c>
      <c r="D339" t="inlineStr">
        <is>
          <t>Dic</t>
        </is>
      </c>
      <c r="E339" t="n">
        <v>12</v>
      </c>
      <c r="F339" t="n">
        <v>2025</v>
      </c>
      <c r="G339" t="n">
        <v>202512</v>
      </c>
      <c r="H339" s="54" t="inlineStr">
        <is>
          <t>dic-25</t>
        </is>
      </c>
      <c r="I339" s="54" t="inlineStr">
        <is>
          <t>dic-04</t>
        </is>
      </c>
      <c r="J339" t="inlineStr">
        <is>
          <t>jueves</t>
        </is>
      </c>
      <c r="K339" t="n">
        <v>4</v>
      </c>
      <c r="L339" t="n">
        <v>49</v>
      </c>
      <c r="M339" t="inlineStr">
        <is>
          <t>01-12 al 07-12</t>
        </is>
      </c>
      <c r="N339" t="n">
        <v>4</v>
      </c>
      <c r="O339" t="n">
        <v>4</v>
      </c>
      <c r="P339" t="n">
        <v>2</v>
      </c>
      <c r="Q339" t="n">
        <v>0</v>
      </c>
      <c r="R339" t="n">
        <v>49</v>
      </c>
      <c r="S339" t="n">
        <v>338</v>
      </c>
    </row>
    <row r="340">
      <c r="A340" t="n">
        <v>20251205</v>
      </c>
      <c r="B340" s="9" t="n">
        <v>45996</v>
      </c>
      <c r="C340" t="inlineStr">
        <is>
          <t>Diciembre</t>
        </is>
      </c>
      <c r="D340" t="inlineStr">
        <is>
          <t>Dic</t>
        </is>
      </c>
      <c r="E340" t="n">
        <v>12</v>
      </c>
      <c r="F340" t="n">
        <v>2025</v>
      </c>
      <c r="G340" t="n">
        <v>202512</v>
      </c>
      <c r="H340" s="54" t="inlineStr">
        <is>
          <t>dic-25</t>
        </is>
      </c>
      <c r="I340" s="54" t="inlineStr">
        <is>
          <t>dic-05</t>
        </is>
      </c>
      <c r="J340" t="inlineStr">
        <is>
          <t>viernes</t>
        </is>
      </c>
      <c r="K340" t="n">
        <v>5</v>
      </c>
      <c r="L340" t="n">
        <v>49</v>
      </c>
      <c r="M340" t="inlineStr">
        <is>
          <t>01-12 al 07-12</t>
        </is>
      </c>
      <c r="N340" t="n">
        <v>5</v>
      </c>
      <c r="O340" t="n">
        <v>4</v>
      </c>
      <c r="P340" t="n">
        <v>2</v>
      </c>
      <c r="Q340" t="n">
        <v>0</v>
      </c>
      <c r="R340" t="n">
        <v>49</v>
      </c>
      <c r="S340" t="n">
        <v>339</v>
      </c>
    </row>
    <row r="341">
      <c r="A341" t="n">
        <v>20251206</v>
      </c>
      <c r="B341" s="9" t="n">
        <v>45997</v>
      </c>
      <c r="C341" t="inlineStr">
        <is>
          <t>Diciembre</t>
        </is>
      </c>
      <c r="D341" t="inlineStr">
        <is>
          <t>Dic</t>
        </is>
      </c>
      <c r="E341" t="n">
        <v>12</v>
      </c>
      <c r="F341" t="n">
        <v>2025</v>
      </c>
      <c r="G341" t="n">
        <v>202512</v>
      </c>
      <c r="H341" s="54" t="inlineStr">
        <is>
          <t>dic-25</t>
        </is>
      </c>
      <c r="I341" s="54" t="inlineStr">
        <is>
          <t>dic-06</t>
        </is>
      </c>
      <c r="J341" t="inlineStr">
        <is>
          <t>sábado</t>
        </is>
      </c>
      <c r="K341" t="n">
        <v>6</v>
      </c>
      <c r="L341" t="n">
        <v>49</v>
      </c>
      <c r="M341" t="inlineStr">
        <is>
          <t>01-12 al 07-12</t>
        </is>
      </c>
      <c r="N341" t="n">
        <v>6</v>
      </c>
      <c r="O341" t="n">
        <v>4</v>
      </c>
      <c r="P341" t="n">
        <v>2</v>
      </c>
      <c r="Q341" t="n">
        <v>1</v>
      </c>
      <c r="R341" t="n">
        <v>49</v>
      </c>
      <c r="S341" t="n">
        <v>340</v>
      </c>
    </row>
    <row r="342">
      <c r="A342" t="n">
        <v>20251207</v>
      </c>
      <c r="B342" s="9" t="n">
        <v>45998</v>
      </c>
      <c r="C342" t="inlineStr">
        <is>
          <t>Diciembre</t>
        </is>
      </c>
      <c r="D342" t="inlineStr">
        <is>
          <t>Dic</t>
        </is>
      </c>
      <c r="E342" t="n">
        <v>12</v>
      </c>
      <c r="F342" t="n">
        <v>2025</v>
      </c>
      <c r="G342" t="n">
        <v>202512</v>
      </c>
      <c r="H342" s="54" t="inlineStr">
        <is>
          <t>dic-25</t>
        </is>
      </c>
      <c r="I342" s="54" t="inlineStr">
        <is>
          <t>dic-07</t>
        </is>
      </c>
      <c r="J342" t="inlineStr">
        <is>
          <t>domingo</t>
        </is>
      </c>
      <c r="K342" t="n">
        <v>7</v>
      </c>
      <c r="L342" t="n">
        <v>49</v>
      </c>
      <c r="M342" t="inlineStr">
        <is>
          <t>01-12 al 07-12</t>
        </is>
      </c>
      <c r="N342" t="n">
        <v>7</v>
      </c>
      <c r="O342" t="n">
        <v>4</v>
      </c>
      <c r="P342" t="n">
        <v>2</v>
      </c>
      <c r="Q342" t="n">
        <v>1</v>
      </c>
      <c r="R342" t="n">
        <v>49</v>
      </c>
      <c r="S342" t="n">
        <v>341</v>
      </c>
    </row>
    <row r="343">
      <c r="A343" t="n">
        <v>20251208</v>
      </c>
      <c r="B343" s="9" t="n">
        <v>45999</v>
      </c>
      <c r="C343" t="inlineStr">
        <is>
          <t>Diciembre</t>
        </is>
      </c>
      <c r="D343" t="inlineStr">
        <is>
          <t>Dic</t>
        </is>
      </c>
      <c r="E343" t="n">
        <v>12</v>
      </c>
      <c r="F343" t="n">
        <v>2025</v>
      </c>
      <c r="G343" t="n">
        <v>202512</v>
      </c>
      <c r="H343" s="54" t="inlineStr">
        <is>
          <t>dic-25</t>
        </is>
      </c>
      <c r="I343" s="54" t="inlineStr">
        <is>
          <t>dic-08</t>
        </is>
      </c>
      <c r="J343" t="inlineStr">
        <is>
          <t>lunes</t>
        </is>
      </c>
      <c r="K343" t="n">
        <v>1</v>
      </c>
      <c r="L343" t="n">
        <v>50</v>
      </c>
      <c r="M343" t="inlineStr">
        <is>
          <t>08-12 al 14-12</t>
        </is>
      </c>
      <c r="N343" t="n">
        <v>8</v>
      </c>
      <c r="O343" t="n">
        <v>4</v>
      </c>
      <c r="P343" t="n">
        <v>2</v>
      </c>
      <c r="Q343" t="n">
        <v>0</v>
      </c>
      <c r="R343" t="n">
        <v>50</v>
      </c>
      <c r="S343" t="n">
        <v>342</v>
      </c>
    </row>
    <row r="344">
      <c r="A344" t="n">
        <v>20251209</v>
      </c>
      <c r="B344" s="9" t="n">
        <v>46000</v>
      </c>
      <c r="C344" t="inlineStr">
        <is>
          <t>Diciembre</t>
        </is>
      </c>
      <c r="D344" t="inlineStr">
        <is>
          <t>Dic</t>
        </is>
      </c>
      <c r="E344" t="n">
        <v>12</v>
      </c>
      <c r="F344" t="n">
        <v>2025</v>
      </c>
      <c r="G344" t="n">
        <v>202512</v>
      </c>
      <c r="H344" s="54" t="inlineStr">
        <is>
          <t>dic-25</t>
        </is>
      </c>
      <c r="I344" s="54" t="inlineStr">
        <is>
          <t>dic-09</t>
        </is>
      </c>
      <c r="J344" t="inlineStr">
        <is>
          <t>martes</t>
        </is>
      </c>
      <c r="K344" t="n">
        <v>2</v>
      </c>
      <c r="L344" t="n">
        <v>50</v>
      </c>
      <c r="M344" t="inlineStr">
        <is>
          <t>08-12 al 14-12</t>
        </is>
      </c>
      <c r="N344" t="n">
        <v>9</v>
      </c>
      <c r="O344" t="n">
        <v>4</v>
      </c>
      <c r="P344" t="n">
        <v>2</v>
      </c>
      <c r="Q344" t="n">
        <v>0</v>
      </c>
      <c r="R344" t="n">
        <v>50</v>
      </c>
      <c r="S344" t="n">
        <v>343</v>
      </c>
    </row>
    <row r="345">
      <c r="A345" t="n">
        <v>20251210</v>
      </c>
      <c r="B345" s="9" t="n">
        <v>46001</v>
      </c>
      <c r="C345" t="inlineStr">
        <is>
          <t>Diciembre</t>
        </is>
      </c>
      <c r="D345" t="inlineStr">
        <is>
          <t>Dic</t>
        </is>
      </c>
      <c r="E345" t="n">
        <v>12</v>
      </c>
      <c r="F345" t="n">
        <v>2025</v>
      </c>
      <c r="G345" t="n">
        <v>202512</v>
      </c>
      <c r="H345" s="54" t="inlineStr">
        <is>
          <t>dic-25</t>
        </is>
      </c>
      <c r="I345" s="54" t="inlineStr">
        <is>
          <t>dic-10</t>
        </is>
      </c>
      <c r="J345" t="inlineStr">
        <is>
          <t>miércoles</t>
        </is>
      </c>
      <c r="K345" t="n">
        <v>3</v>
      </c>
      <c r="L345" t="n">
        <v>50</v>
      </c>
      <c r="M345" t="inlineStr">
        <is>
          <t>08-12 al 14-12</t>
        </is>
      </c>
      <c r="N345" t="n">
        <v>10</v>
      </c>
      <c r="O345" t="n">
        <v>4</v>
      </c>
      <c r="P345" t="n">
        <v>2</v>
      </c>
      <c r="Q345" t="n">
        <v>0</v>
      </c>
      <c r="R345" t="n">
        <v>50</v>
      </c>
      <c r="S345" t="n">
        <v>344</v>
      </c>
    </row>
    <row r="346">
      <c r="A346" t="n">
        <v>20251211</v>
      </c>
      <c r="B346" s="9" t="n">
        <v>46002</v>
      </c>
      <c r="C346" t="inlineStr">
        <is>
          <t>Diciembre</t>
        </is>
      </c>
      <c r="D346" t="inlineStr">
        <is>
          <t>Dic</t>
        </is>
      </c>
      <c r="E346" t="n">
        <v>12</v>
      </c>
      <c r="F346" t="n">
        <v>2025</v>
      </c>
      <c r="G346" t="n">
        <v>202512</v>
      </c>
      <c r="H346" s="54" t="inlineStr">
        <is>
          <t>dic-25</t>
        </is>
      </c>
      <c r="I346" s="54" t="inlineStr">
        <is>
          <t>dic-11</t>
        </is>
      </c>
      <c r="J346" t="inlineStr">
        <is>
          <t>jueves</t>
        </is>
      </c>
      <c r="K346" t="n">
        <v>4</v>
      </c>
      <c r="L346" t="n">
        <v>50</v>
      </c>
      <c r="M346" t="inlineStr">
        <is>
          <t>08-12 al 14-12</t>
        </is>
      </c>
      <c r="N346" t="n">
        <v>11</v>
      </c>
      <c r="O346" t="n">
        <v>4</v>
      </c>
      <c r="P346" t="n">
        <v>2</v>
      </c>
      <c r="Q346" t="n">
        <v>0</v>
      </c>
      <c r="R346" t="n">
        <v>50</v>
      </c>
      <c r="S346" t="n">
        <v>345</v>
      </c>
    </row>
    <row r="347">
      <c r="A347" t="n">
        <v>20251212</v>
      </c>
      <c r="B347" s="9" t="n">
        <v>46003</v>
      </c>
      <c r="C347" t="inlineStr">
        <is>
          <t>Diciembre</t>
        </is>
      </c>
      <c r="D347" t="inlineStr">
        <is>
          <t>Dic</t>
        </is>
      </c>
      <c r="E347" t="n">
        <v>12</v>
      </c>
      <c r="F347" t="n">
        <v>2025</v>
      </c>
      <c r="G347" t="n">
        <v>202512</v>
      </c>
      <c r="H347" s="54" t="inlineStr">
        <is>
          <t>dic-25</t>
        </is>
      </c>
      <c r="I347" s="54" t="inlineStr">
        <is>
          <t>dic-12</t>
        </is>
      </c>
      <c r="J347" t="inlineStr">
        <is>
          <t>viernes</t>
        </is>
      </c>
      <c r="K347" t="n">
        <v>5</v>
      </c>
      <c r="L347" t="n">
        <v>50</v>
      </c>
      <c r="M347" t="inlineStr">
        <is>
          <t>08-12 al 14-12</t>
        </is>
      </c>
      <c r="N347" t="n">
        <v>12</v>
      </c>
      <c r="O347" t="n">
        <v>4</v>
      </c>
      <c r="P347" t="n">
        <v>2</v>
      </c>
      <c r="Q347" t="n">
        <v>0</v>
      </c>
      <c r="R347" t="n">
        <v>50</v>
      </c>
      <c r="S347" t="n">
        <v>346</v>
      </c>
    </row>
    <row r="348">
      <c r="A348" t="n">
        <v>20251213</v>
      </c>
      <c r="B348" s="9" t="n">
        <v>46004</v>
      </c>
      <c r="C348" t="inlineStr">
        <is>
          <t>Diciembre</t>
        </is>
      </c>
      <c r="D348" t="inlineStr">
        <is>
          <t>Dic</t>
        </is>
      </c>
      <c r="E348" t="n">
        <v>12</v>
      </c>
      <c r="F348" t="n">
        <v>2025</v>
      </c>
      <c r="G348" t="n">
        <v>202512</v>
      </c>
      <c r="H348" s="54" t="inlineStr">
        <is>
          <t>dic-25</t>
        </is>
      </c>
      <c r="I348" s="54" t="inlineStr">
        <is>
          <t>dic-13</t>
        </is>
      </c>
      <c r="J348" t="inlineStr">
        <is>
          <t>sábado</t>
        </is>
      </c>
      <c r="K348" t="n">
        <v>6</v>
      </c>
      <c r="L348" t="n">
        <v>50</v>
      </c>
      <c r="M348" t="inlineStr">
        <is>
          <t>08-12 al 14-12</t>
        </is>
      </c>
      <c r="N348" t="n">
        <v>13</v>
      </c>
      <c r="O348" t="n">
        <v>4</v>
      </c>
      <c r="P348" t="n">
        <v>2</v>
      </c>
      <c r="Q348" t="n">
        <v>1</v>
      </c>
      <c r="R348" t="n">
        <v>50</v>
      </c>
      <c r="S348" t="n">
        <v>347</v>
      </c>
    </row>
    <row r="349">
      <c r="A349" t="n">
        <v>20251214</v>
      </c>
      <c r="B349" s="9" t="n">
        <v>46005</v>
      </c>
      <c r="C349" t="inlineStr">
        <is>
          <t>Diciembre</t>
        </is>
      </c>
      <c r="D349" t="inlineStr">
        <is>
          <t>Dic</t>
        </is>
      </c>
      <c r="E349" t="n">
        <v>12</v>
      </c>
      <c r="F349" t="n">
        <v>2025</v>
      </c>
      <c r="G349" t="n">
        <v>202512</v>
      </c>
      <c r="H349" s="54" t="inlineStr">
        <is>
          <t>dic-25</t>
        </is>
      </c>
      <c r="I349" s="54" t="inlineStr">
        <is>
          <t>dic-14</t>
        </is>
      </c>
      <c r="J349" t="inlineStr">
        <is>
          <t>domingo</t>
        </is>
      </c>
      <c r="K349" t="n">
        <v>7</v>
      </c>
      <c r="L349" t="n">
        <v>50</v>
      </c>
      <c r="M349" t="inlineStr">
        <is>
          <t>08-12 al 14-12</t>
        </is>
      </c>
      <c r="N349" t="n">
        <v>14</v>
      </c>
      <c r="O349" t="n">
        <v>4</v>
      </c>
      <c r="P349" t="n">
        <v>2</v>
      </c>
      <c r="Q349" t="n">
        <v>1</v>
      </c>
      <c r="R349" t="n">
        <v>50</v>
      </c>
      <c r="S349" t="n">
        <v>348</v>
      </c>
    </row>
    <row r="350">
      <c r="A350" t="n">
        <v>20251215</v>
      </c>
      <c r="B350" s="9" t="n">
        <v>46006</v>
      </c>
      <c r="C350" t="inlineStr">
        <is>
          <t>Diciembre</t>
        </is>
      </c>
      <c r="D350" t="inlineStr">
        <is>
          <t>Dic</t>
        </is>
      </c>
      <c r="E350" t="n">
        <v>12</v>
      </c>
      <c r="F350" t="n">
        <v>2025</v>
      </c>
      <c r="G350" t="n">
        <v>202512</v>
      </c>
      <c r="H350" s="54" t="inlineStr">
        <is>
          <t>dic-25</t>
        </is>
      </c>
      <c r="I350" s="54" t="inlineStr">
        <is>
          <t>dic-15</t>
        </is>
      </c>
      <c r="J350" t="inlineStr">
        <is>
          <t>lunes</t>
        </is>
      </c>
      <c r="K350" t="n">
        <v>1</v>
      </c>
      <c r="L350" t="n">
        <v>51</v>
      </c>
      <c r="M350" t="inlineStr">
        <is>
          <t>15-12 al 21-12</t>
        </is>
      </c>
      <c r="N350" t="n">
        <v>15</v>
      </c>
      <c r="O350" t="n">
        <v>4</v>
      </c>
      <c r="P350" t="n">
        <v>2</v>
      </c>
      <c r="Q350" t="n">
        <v>0</v>
      </c>
      <c r="R350" t="n">
        <v>51</v>
      </c>
      <c r="S350" t="n">
        <v>349</v>
      </c>
    </row>
    <row r="351">
      <c r="A351" t="n">
        <v>20251216</v>
      </c>
      <c r="B351" s="9" t="n">
        <v>46007</v>
      </c>
      <c r="C351" t="inlineStr">
        <is>
          <t>Diciembre</t>
        </is>
      </c>
      <c r="D351" t="inlineStr">
        <is>
          <t>Dic</t>
        </is>
      </c>
      <c r="E351" t="n">
        <v>12</v>
      </c>
      <c r="F351" t="n">
        <v>2025</v>
      </c>
      <c r="G351" t="n">
        <v>202512</v>
      </c>
      <c r="H351" s="54" t="inlineStr">
        <is>
          <t>dic-25</t>
        </is>
      </c>
      <c r="I351" s="54" t="inlineStr">
        <is>
          <t>dic-16</t>
        </is>
      </c>
      <c r="J351" t="inlineStr">
        <is>
          <t>martes</t>
        </is>
      </c>
      <c r="K351" t="n">
        <v>2</v>
      </c>
      <c r="L351" t="n">
        <v>51</v>
      </c>
      <c r="M351" t="inlineStr">
        <is>
          <t>15-12 al 21-12</t>
        </is>
      </c>
      <c r="N351" t="n">
        <v>16</v>
      </c>
      <c r="O351" t="n">
        <v>4</v>
      </c>
      <c r="P351" t="n">
        <v>2</v>
      </c>
      <c r="Q351" t="n">
        <v>0</v>
      </c>
      <c r="R351" t="n">
        <v>51</v>
      </c>
      <c r="S351" t="n">
        <v>350</v>
      </c>
    </row>
    <row r="352">
      <c r="A352" t="n">
        <v>20251217</v>
      </c>
      <c r="B352" s="9" t="n">
        <v>46008</v>
      </c>
      <c r="C352" t="inlineStr">
        <is>
          <t>Diciembre</t>
        </is>
      </c>
      <c r="D352" t="inlineStr">
        <is>
          <t>Dic</t>
        </is>
      </c>
      <c r="E352" t="n">
        <v>12</v>
      </c>
      <c r="F352" t="n">
        <v>2025</v>
      </c>
      <c r="G352" t="n">
        <v>202512</v>
      </c>
      <c r="H352" s="54" t="inlineStr">
        <is>
          <t>dic-25</t>
        </is>
      </c>
      <c r="I352" s="54" t="inlineStr">
        <is>
          <t>dic-17</t>
        </is>
      </c>
      <c r="J352" t="inlineStr">
        <is>
          <t>miércoles</t>
        </is>
      </c>
      <c r="K352" t="n">
        <v>3</v>
      </c>
      <c r="L352" t="n">
        <v>51</v>
      </c>
      <c r="M352" t="inlineStr">
        <is>
          <t>15-12 al 21-12</t>
        </is>
      </c>
      <c r="N352" t="n">
        <v>17</v>
      </c>
      <c r="O352" t="n">
        <v>4</v>
      </c>
      <c r="P352" t="n">
        <v>2</v>
      </c>
      <c r="Q352" t="n">
        <v>0</v>
      </c>
      <c r="R352" t="n">
        <v>51</v>
      </c>
      <c r="S352" t="n">
        <v>351</v>
      </c>
    </row>
    <row r="353">
      <c r="A353" t="n">
        <v>20251218</v>
      </c>
      <c r="B353" s="9" t="n">
        <v>46009</v>
      </c>
      <c r="C353" t="inlineStr">
        <is>
          <t>Diciembre</t>
        </is>
      </c>
      <c r="D353" t="inlineStr">
        <is>
          <t>Dic</t>
        </is>
      </c>
      <c r="E353" t="n">
        <v>12</v>
      </c>
      <c r="F353" t="n">
        <v>2025</v>
      </c>
      <c r="G353" t="n">
        <v>202512</v>
      </c>
      <c r="H353" s="54" t="inlineStr">
        <is>
          <t>dic-25</t>
        </is>
      </c>
      <c r="I353" s="54" t="inlineStr">
        <is>
          <t>dic-18</t>
        </is>
      </c>
      <c r="J353" t="inlineStr">
        <is>
          <t>jueves</t>
        </is>
      </c>
      <c r="K353" t="n">
        <v>4</v>
      </c>
      <c r="L353" t="n">
        <v>51</v>
      </c>
      <c r="M353" t="inlineStr">
        <is>
          <t>15-12 al 21-12</t>
        </is>
      </c>
      <c r="N353" t="n">
        <v>18</v>
      </c>
      <c r="O353" t="n">
        <v>4</v>
      </c>
      <c r="P353" t="n">
        <v>2</v>
      </c>
      <c r="Q353" t="n">
        <v>0</v>
      </c>
      <c r="R353" t="n">
        <v>51</v>
      </c>
      <c r="S353" t="n">
        <v>352</v>
      </c>
    </row>
    <row r="354">
      <c r="A354" t="n">
        <v>20251219</v>
      </c>
      <c r="B354" s="9" t="n">
        <v>46010</v>
      </c>
      <c r="C354" t="inlineStr">
        <is>
          <t>Diciembre</t>
        </is>
      </c>
      <c r="D354" t="inlineStr">
        <is>
          <t>Dic</t>
        </is>
      </c>
      <c r="E354" t="n">
        <v>12</v>
      </c>
      <c r="F354" t="n">
        <v>2025</v>
      </c>
      <c r="G354" t="n">
        <v>202512</v>
      </c>
      <c r="H354" s="54" t="inlineStr">
        <is>
          <t>dic-25</t>
        </is>
      </c>
      <c r="I354" s="54" t="inlineStr">
        <is>
          <t>dic-19</t>
        </is>
      </c>
      <c r="J354" t="inlineStr">
        <is>
          <t>viernes</t>
        </is>
      </c>
      <c r="K354" t="n">
        <v>5</v>
      </c>
      <c r="L354" t="n">
        <v>51</v>
      </c>
      <c r="M354" t="inlineStr">
        <is>
          <t>15-12 al 21-12</t>
        </is>
      </c>
      <c r="N354" t="n">
        <v>19</v>
      </c>
      <c r="O354" t="n">
        <v>4</v>
      </c>
      <c r="P354" t="n">
        <v>2</v>
      </c>
      <c r="Q354" t="n">
        <v>0</v>
      </c>
      <c r="R354" t="n">
        <v>51</v>
      </c>
      <c r="S354" t="n">
        <v>353</v>
      </c>
    </row>
    <row r="355">
      <c r="A355" t="n">
        <v>20251220</v>
      </c>
      <c r="B355" s="9" t="n">
        <v>46011</v>
      </c>
      <c r="C355" t="inlineStr">
        <is>
          <t>Diciembre</t>
        </is>
      </c>
      <c r="D355" t="inlineStr">
        <is>
          <t>Dic</t>
        </is>
      </c>
      <c r="E355" t="n">
        <v>12</v>
      </c>
      <c r="F355" t="n">
        <v>2025</v>
      </c>
      <c r="G355" t="n">
        <v>202512</v>
      </c>
      <c r="H355" s="54" t="inlineStr">
        <is>
          <t>dic-25</t>
        </is>
      </c>
      <c r="I355" s="54" t="inlineStr">
        <is>
          <t>dic-20</t>
        </is>
      </c>
      <c r="J355" t="inlineStr">
        <is>
          <t>sábado</t>
        </is>
      </c>
      <c r="K355" t="n">
        <v>6</v>
      </c>
      <c r="L355" t="n">
        <v>51</v>
      </c>
      <c r="M355" t="inlineStr">
        <is>
          <t>15-12 al 21-12</t>
        </is>
      </c>
      <c r="N355" t="n">
        <v>20</v>
      </c>
      <c r="O355" t="n">
        <v>4</v>
      </c>
      <c r="P355" t="n">
        <v>2</v>
      </c>
      <c r="Q355" t="n">
        <v>1</v>
      </c>
      <c r="R355" t="n">
        <v>51</v>
      </c>
      <c r="S355" t="n">
        <v>354</v>
      </c>
    </row>
    <row r="356">
      <c r="A356" t="n">
        <v>20251221</v>
      </c>
      <c r="B356" s="9" t="n">
        <v>46012</v>
      </c>
      <c r="C356" t="inlineStr">
        <is>
          <t>Diciembre</t>
        </is>
      </c>
      <c r="D356" t="inlineStr">
        <is>
          <t>Dic</t>
        </is>
      </c>
      <c r="E356" t="n">
        <v>12</v>
      </c>
      <c r="F356" t="n">
        <v>2025</v>
      </c>
      <c r="G356" t="n">
        <v>202512</v>
      </c>
      <c r="H356" s="54" t="inlineStr">
        <is>
          <t>dic-25</t>
        </is>
      </c>
      <c r="I356" s="54" t="inlineStr">
        <is>
          <t>dic-21</t>
        </is>
      </c>
      <c r="J356" t="inlineStr">
        <is>
          <t>domingo</t>
        </is>
      </c>
      <c r="K356" t="n">
        <v>7</v>
      </c>
      <c r="L356" t="n">
        <v>51</v>
      </c>
      <c r="M356" t="inlineStr">
        <is>
          <t>15-12 al 21-12</t>
        </is>
      </c>
      <c r="N356" t="n">
        <v>21</v>
      </c>
      <c r="O356" t="n">
        <v>4</v>
      </c>
      <c r="P356" t="n">
        <v>2</v>
      </c>
      <c r="Q356" t="n">
        <v>1</v>
      </c>
      <c r="R356" t="n">
        <v>51</v>
      </c>
      <c r="S356" t="n">
        <v>355</v>
      </c>
    </row>
    <row r="357">
      <c r="A357" t="n">
        <v>20251222</v>
      </c>
      <c r="B357" s="9" t="n">
        <v>46013</v>
      </c>
      <c r="C357" t="inlineStr">
        <is>
          <t>Diciembre</t>
        </is>
      </c>
      <c r="D357" t="inlineStr">
        <is>
          <t>Dic</t>
        </is>
      </c>
      <c r="E357" t="n">
        <v>12</v>
      </c>
      <c r="F357" t="n">
        <v>2025</v>
      </c>
      <c r="G357" t="n">
        <v>202512</v>
      </c>
      <c r="H357" s="54" t="inlineStr">
        <is>
          <t>dic-25</t>
        </is>
      </c>
      <c r="I357" s="54" t="inlineStr">
        <is>
          <t>dic-22</t>
        </is>
      </c>
      <c r="J357" t="inlineStr">
        <is>
          <t>lunes</t>
        </is>
      </c>
      <c r="K357" t="n">
        <v>1</v>
      </c>
      <c r="L357" t="n">
        <v>52</v>
      </c>
      <c r="M357" t="inlineStr">
        <is>
          <t>22-12 al 28-12</t>
        </is>
      </c>
      <c r="N357" t="n">
        <v>22</v>
      </c>
      <c r="O357" t="n">
        <v>4</v>
      </c>
      <c r="P357" t="n">
        <v>2</v>
      </c>
      <c r="Q357" t="n">
        <v>0</v>
      </c>
      <c r="R357" t="n">
        <v>52</v>
      </c>
      <c r="S357" t="n">
        <v>356</v>
      </c>
    </row>
    <row r="358">
      <c r="A358" t="n">
        <v>20251223</v>
      </c>
      <c r="B358" s="9" t="n">
        <v>46014</v>
      </c>
      <c r="C358" t="inlineStr">
        <is>
          <t>Diciembre</t>
        </is>
      </c>
      <c r="D358" t="inlineStr">
        <is>
          <t>Dic</t>
        </is>
      </c>
      <c r="E358" t="n">
        <v>12</v>
      </c>
      <c r="F358" t="n">
        <v>2025</v>
      </c>
      <c r="G358" t="n">
        <v>202512</v>
      </c>
      <c r="H358" s="54" t="inlineStr">
        <is>
          <t>dic-25</t>
        </is>
      </c>
      <c r="I358" s="54" t="inlineStr">
        <is>
          <t>dic-23</t>
        </is>
      </c>
      <c r="J358" t="inlineStr">
        <is>
          <t>martes</t>
        </is>
      </c>
      <c r="K358" t="n">
        <v>2</v>
      </c>
      <c r="L358" t="n">
        <v>52</v>
      </c>
      <c r="M358" t="inlineStr">
        <is>
          <t>22-12 al 28-12</t>
        </is>
      </c>
      <c r="N358" t="n">
        <v>23</v>
      </c>
      <c r="O358" t="n">
        <v>4</v>
      </c>
      <c r="P358" t="n">
        <v>2</v>
      </c>
      <c r="Q358" t="n">
        <v>0</v>
      </c>
      <c r="R358" t="n">
        <v>52</v>
      </c>
      <c r="S358" t="n">
        <v>357</v>
      </c>
    </row>
    <row r="359">
      <c r="A359" t="n">
        <v>20251224</v>
      </c>
      <c r="B359" s="9" t="n">
        <v>46015</v>
      </c>
      <c r="C359" t="inlineStr">
        <is>
          <t>Diciembre</t>
        </is>
      </c>
      <c r="D359" t="inlineStr">
        <is>
          <t>Dic</t>
        </is>
      </c>
      <c r="E359" t="n">
        <v>12</v>
      </c>
      <c r="F359" t="n">
        <v>2025</v>
      </c>
      <c r="G359" t="n">
        <v>202512</v>
      </c>
      <c r="H359" s="54" t="inlineStr">
        <is>
          <t>dic-25</t>
        </is>
      </c>
      <c r="I359" s="54" t="inlineStr">
        <is>
          <t>dic-24</t>
        </is>
      </c>
      <c r="J359" t="inlineStr">
        <is>
          <t>miércoles</t>
        </is>
      </c>
      <c r="K359" t="n">
        <v>3</v>
      </c>
      <c r="L359" t="n">
        <v>52</v>
      </c>
      <c r="M359" t="inlineStr">
        <is>
          <t>22-12 al 28-12</t>
        </is>
      </c>
      <c r="N359" t="n">
        <v>24</v>
      </c>
      <c r="O359" t="n">
        <v>4</v>
      </c>
      <c r="P359" t="n">
        <v>2</v>
      </c>
      <c r="Q359" t="n">
        <v>0</v>
      </c>
      <c r="R359" t="n">
        <v>52</v>
      </c>
      <c r="S359" t="n">
        <v>358</v>
      </c>
    </row>
    <row r="360">
      <c r="A360" t="n">
        <v>20251225</v>
      </c>
      <c r="B360" s="9" t="n">
        <v>46016</v>
      </c>
      <c r="C360" t="inlineStr">
        <is>
          <t>Diciembre</t>
        </is>
      </c>
      <c r="D360" t="inlineStr">
        <is>
          <t>Dic</t>
        </is>
      </c>
      <c r="E360" t="n">
        <v>12</v>
      </c>
      <c r="F360" t="n">
        <v>2025</v>
      </c>
      <c r="G360" t="n">
        <v>202512</v>
      </c>
      <c r="H360" s="54" t="inlineStr">
        <is>
          <t>dic-25</t>
        </is>
      </c>
      <c r="I360" s="54" t="inlineStr">
        <is>
          <t>dic-25</t>
        </is>
      </c>
      <c r="J360" t="inlineStr">
        <is>
          <t>jueves</t>
        </is>
      </c>
      <c r="K360" t="n">
        <v>4</v>
      </c>
      <c r="L360" t="n">
        <v>52</v>
      </c>
      <c r="M360" t="inlineStr">
        <is>
          <t>22-12 al 28-12</t>
        </is>
      </c>
      <c r="N360" t="n">
        <v>25</v>
      </c>
      <c r="O360" t="n">
        <v>4</v>
      </c>
      <c r="P360" t="n">
        <v>2</v>
      </c>
      <c r="Q360" t="n">
        <v>0</v>
      </c>
      <c r="R360" t="n">
        <v>52</v>
      </c>
      <c r="S360" t="n">
        <v>359</v>
      </c>
    </row>
    <row r="361">
      <c r="A361" t="n">
        <v>20251226</v>
      </c>
      <c r="B361" s="9" t="n">
        <v>46017</v>
      </c>
      <c r="C361" t="inlineStr">
        <is>
          <t>Diciembre</t>
        </is>
      </c>
      <c r="D361" t="inlineStr">
        <is>
          <t>Dic</t>
        </is>
      </c>
      <c r="E361" t="n">
        <v>12</v>
      </c>
      <c r="F361" t="n">
        <v>2025</v>
      </c>
      <c r="G361" t="n">
        <v>202512</v>
      </c>
      <c r="H361" s="54" t="inlineStr">
        <is>
          <t>dic-25</t>
        </is>
      </c>
      <c r="I361" s="54" t="inlineStr">
        <is>
          <t>dic-26</t>
        </is>
      </c>
      <c r="J361" t="inlineStr">
        <is>
          <t>viernes</t>
        </is>
      </c>
      <c r="K361" t="n">
        <v>5</v>
      </c>
      <c r="L361" t="n">
        <v>52</v>
      </c>
      <c r="M361" t="inlineStr">
        <is>
          <t>22-12 al 28-12</t>
        </is>
      </c>
      <c r="N361" t="n">
        <v>26</v>
      </c>
      <c r="O361" t="n">
        <v>4</v>
      </c>
      <c r="P361" t="n">
        <v>2</v>
      </c>
      <c r="Q361" t="n">
        <v>0</v>
      </c>
      <c r="R361" t="n">
        <v>52</v>
      </c>
      <c r="S361" t="n">
        <v>360</v>
      </c>
    </row>
    <row r="362">
      <c r="A362" t="n">
        <v>20251227</v>
      </c>
      <c r="B362" s="9" t="n">
        <v>46018</v>
      </c>
      <c r="C362" t="inlineStr">
        <is>
          <t>Diciembre</t>
        </is>
      </c>
      <c r="D362" t="inlineStr">
        <is>
          <t>Dic</t>
        </is>
      </c>
      <c r="E362" t="n">
        <v>12</v>
      </c>
      <c r="F362" t="n">
        <v>2025</v>
      </c>
      <c r="G362" t="n">
        <v>202512</v>
      </c>
      <c r="H362" s="54" t="inlineStr">
        <is>
          <t>dic-25</t>
        </is>
      </c>
      <c r="I362" s="54" t="inlineStr">
        <is>
          <t>dic-27</t>
        </is>
      </c>
      <c r="J362" t="inlineStr">
        <is>
          <t>sábado</t>
        </is>
      </c>
      <c r="K362" t="n">
        <v>6</v>
      </c>
      <c r="L362" t="n">
        <v>52</v>
      </c>
      <c r="M362" t="inlineStr">
        <is>
          <t>22-12 al 28-12</t>
        </is>
      </c>
      <c r="N362" t="n">
        <v>27</v>
      </c>
      <c r="O362" t="n">
        <v>4</v>
      </c>
      <c r="P362" t="n">
        <v>2</v>
      </c>
      <c r="Q362" t="n">
        <v>1</v>
      </c>
      <c r="R362" t="n">
        <v>52</v>
      </c>
      <c r="S362" t="n">
        <v>361</v>
      </c>
    </row>
    <row r="363">
      <c r="A363" t="n">
        <v>20251228</v>
      </c>
      <c r="B363" s="9" t="n">
        <v>46019</v>
      </c>
      <c r="C363" t="inlineStr">
        <is>
          <t>Diciembre</t>
        </is>
      </c>
      <c r="D363" t="inlineStr">
        <is>
          <t>Dic</t>
        </is>
      </c>
      <c r="E363" t="n">
        <v>12</v>
      </c>
      <c r="F363" t="n">
        <v>2025</v>
      </c>
      <c r="G363" t="n">
        <v>202512</v>
      </c>
      <c r="H363" s="54" t="inlineStr">
        <is>
          <t>dic-25</t>
        </is>
      </c>
      <c r="I363" s="54" t="inlineStr">
        <is>
          <t>dic-28</t>
        </is>
      </c>
      <c r="J363" t="inlineStr">
        <is>
          <t>domingo</t>
        </is>
      </c>
      <c r="K363" t="n">
        <v>7</v>
      </c>
      <c r="L363" t="n">
        <v>52</v>
      </c>
      <c r="M363" t="inlineStr">
        <is>
          <t>22-12 al 28-12</t>
        </is>
      </c>
      <c r="N363" t="n">
        <v>28</v>
      </c>
      <c r="O363" t="n">
        <v>4</v>
      </c>
      <c r="P363" t="n">
        <v>2</v>
      </c>
      <c r="Q363" t="n">
        <v>1</v>
      </c>
      <c r="R363" t="n">
        <v>52</v>
      </c>
      <c r="S363" t="n">
        <v>362</v>
      </c>
    </row>
    <row r="364">
      <c r="A364" t="n">
        <v>20251229</v>
      </c>
      <c r="B364" s="9" t="n">
        <v>46020</v>
      </c>
      <c r="C364" t="inlineStr">
        <is>
          <t>Diciembre</t>
        </is>
      </c>
      <c r="D364" t="inlineStr">
        <is>
          <t>Dic</t>
        </is>
      </c>
      <c r="E364" t="n">
        <v>12</v>
      </c>
      <c r="F364" t="n">
        <v>2025</v>
      </c>
      <c r="G364" t="n">
        <v>202512</v>
      </c>
      <c r="H364" s="54" t="inlineStr">
        <is>
          <t>dic-25</t>
        </is>
      </c>
      <c r="I364" s="54" t="inlineStr">
        <is>
          <t>dic-29</t>
        </is>
      </c>
      <c r="J364" t="inlineStr">
        <is>
          <t>lunes</t>
        </is>
      </c>
      <c r="K364" t="n">
        <v>1</v>
      </c>
      <c r="L364" t="n">
        <v>53</v>
      </c>
      <c r="M364" t="inlineStr">
        <is>
          <t>29-12 al 04-01</t>
        </is>
      </c>
      <c r="N364" t="n">
        <v>29</v>
      </c>
      <c r="O364" t="n">
        <v>4</v>
      </c>
      <c r="P364" t="n">
        <v>2</v>
      </c>
      <c r="Q364" t="n">
        <v>0</v>
      </c>
      <c r="R364" t="n">
        <v>53</v>
      </c>
      <c r="S364" t="n">
        <v>363</v>
      </c>
    </row>
    <row r="365">
      <c r="A365" t="n">
        <v>20251230</v>
      </c>
      <c r="B365" s="9" t="n">
        <v>46021</v>
      </c>
      <c r="C365" t="inlineStr">
        <is>
          <t>Diciembre</t>
        </is>
      </c>
      <c r="D365" t="inlineStr">
        <is>
          <t>Dic</t>
        </is>
      </c>
      <c r="E365" t="n">
        <v>12</v>
      </c>
      <c r="F365" t="n">
        <v>2025</v>
      </c>
      <c r="G365" t="n">
        <v>202512</v>
      </c>
      <c r="H365" s="54" t="inlineStr">
        <is>
          <t>dic-25</t>
        </is>
      </c>
      <c r="I365" s="54" t="inlineStr">
        <is>
          <t>dic-30</t>
        </is>
      </c>
      <c r="J365" t="inlineStr">
        <is>
          <t>martes</t>
        </is>
      </c>
      <c r="K365" t="n">
        <v>2</v>
      </c>
      <c r="L365" t="n">
        <v>53</v>
      </c>
      <c r="M365" t="inlineStr">
        <is>
          <t>29-12 al 04-01</t>
        </is>
      </c>
      <c r="N365" t="n">
        <v>30</v>
      </c>
      <c r="O365" t="n">
        <v>4</v>
      </c>
      <c r="P365" t="n">
        <v>2</v>
      </c>
      <c r="Q365" t="n">
        <v>0</v>
      </c>
      <c r="R365" t="n">
        <v>53</v>
      </c>
      <c r="S365" t="n">
        <v>364</v>
      </c>
    </row>
    <row r="366">
      <c r="A366" t="n">
        <v>20251231</v>
      </c>
      <c r="B366" s="9" t="n">
        <v>46022</v>
      </c>
      <c r="C366" t="inlineStr">
        <is>
          <t>Diciembre</t>
        </is>
      </c>
      <c r="D366" t="inlineStr">
        <is>
          <t>Dic</t>
        </is>
      </c>
      <c r="E366" t="n">
        <v>12</v>
      </c>
      <c r="F366" t="n">
        <v>2025</v>
      </c>
      <c r="G366" t="n">
        <v>202512</v>
      </c>
      <c r="H366" s="54" t="inlineStr">
        <is>
          <t>dic-25</t>
        </is>
      </c>
      <c r="I366" s="54" t="inlineStr">
        <is>
          <t>dic-31</t>
        </is>
      </c>
      <c r="J366" t="inlineStr">
        <is>
          <t>miércoles</t>
        </is>
      </c>
      <c r="K366" t="n">
        <v>3</v>
      </c>
      <c r="L366" t="n">
        <v>53</v>
      </c>
      <c r="M366" t="inlineStr">
        <is>
          <t>29-12 al 04-01</t>
        </is>
      </c>
      <c r="N366" t="n">
        <v>31</v>
      </c>
      <c r="O366" t="n">
        <v>4</v>
      </c>
      <c r="P366" t="n">
        <v>2</v>
      </c>
      <c r="Q366" t="n">
        <v>0</v>
      </c>
      <c r="R366" t="n">
        <v>53</v>
      </c>
      <c r="S366" t="n">
        <v>365</v>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ODP USER</dc:creator>
  <dcterms:created xsi:type="dcterms:W3CDTF">2025-02-14T12:56:03Z</dcterms:created>
  <dcterms:modified xsi:type="dcterms:W3CDTF">2025-09-19T17:25:38Z</dcterms:modified>
  <cp:lastModifiedBy>ODP USER</cp:lastModifiedBy>
  <cp:lastPrinted>2025-09-02T18:21:14Z</cp:lastPrinted>
</cp:coreProperties>
</file>